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mensual'!$B$5:$F$78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mensual'!$B$5:$F$78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CAT'!$B$5:$G$65</definedName>
    <definedName name="_xlnm.Print_Area" localSheetId="58">'evolución EM zona'!$B$5:$F$66</definedName>
    <definedName name="_xlnm.Print_Area" localSheetId="49">'evolución IO CAT '!$B$5:$G$65</definedName>
    <definedName name="_xlnm.Print_Area" localSheetId="47">'evolución IO zona'!$B$5:$F$66</definedName>
    <definedName name="_xlnm.Print_Area" localSheetId="31">'EVOLUCIÓN NACIO CATEGORIA '!$B$5:$H$32</definedName>
    <definedName name="_xlnm.Print_Area" localSheetId="40">'evolución pernocta cat ev anual'!$B$5:$G$65</definedName>
    <definedName name="_xlnm.Print_Area" localSheetId="38">'evoución PERNOCTA zona'!$B$5:$F$66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mensual'!$B$5:$F$78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mensu'!$B$5:$AV$77</definedName>
    <definedName name="_xlnm.Print_Area" localSheetId="32">'nacionalidades distribucion alo'!$B$5:$H$32</definedName>
    <definedName name="_xlnm.Print_Area" localSheetId="34">'Nacionalidad-evolución cuota'!$B$5:$Y$77</definedName>
    <definedName name="_xlnm.Print_Area" localSheetId="44">'Pernoctacion mensual'!$B$5:$F$78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tip'!$B$5:$H$79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CAT'!$B$5:$L$78</definedName>
    <definedName name="_xlnm.Print_Area" localSheetId="57">'Tablas evol EM zona'!$B$5:$J$79</definedName>
    <definedName name="_xlnm.Print_Area" localSheetId="48">'tablas evol IO CAT '!$B$5:$L$78</definedName>
    <definedName name="_xlnm.Print_Area" localSheetId="46">'Tablas evol IO zona'!$B$5:$J$79</definedName>
    <definedName name="_xlnm.Print_Area" localSheetId="39">'tablas pernocta cat ev anual'!$B$5:$L$78</definedName>
    <definedName name="_xlnm.Print_Area" localSheetId="37">'Tablas PERNOCTA zona'!$B$5:$J$79</definedName>
    <definedName name="_xlnm.Print_Area" localSheetId="17">'tablas turistas por categorías '!$B$5:$L$78</definedName>
    <definedName name="_xlnm.Print_Area" localSheetId="7">'tablas turistas por Temporada'!$B$5:$G$28</definedName>
    <definedName name="_xlnm.Print_Area" localSheetId="10">'Tablas turistas zona y tip.'!$B$5:$J$80</definedName>
    <definedName name="_xlnm.Print_Area" localSheetId="12">'tablas Zonas mensual '!$B$5:$I$38</definedName>
    <definedName name="_xlnm.Print_Area" localSheetId="5">'var evolu x tipolo'!$B$5:$E$65</definedName>
    <definedName name="_xlnm.Print_Area" localSheetId="21">'VARIACIÓN EVOL POR CATEGORIA'!$B$5:$G$65</definedName>
    <definedName name="_xlnm.Print_Area" localSheetId="11">'variación x zonas tipo '!$B$5:$F$66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2" i="61"/>
  <c r="G64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F65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B13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5" i="56" l="1"/>
  <c r="D74" l="1"/>
  <c r="D73" l="1"/>
  <c r="D72" l="1"/>
  <c r="D71" l="1"/>
  <c r="D70" l="1"/>
  <c r="D69" l="1"/>
  <c r="D68" l="1"/>
  <c r="D67" l="1"/>
  <c r="D66" l="1"/>
  <c r="D65" l="1"/>
  <c r="F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D52"/>
  <c r="F52"/>
  <c r="F51" l="1"/>
  <c r="E51"/>
  <c r="E50" l="1"/>
  <c r="F50"/>
  <c r="D50"/>
  <c r="F49" l="1"/>
  <c r="D49"/>
  <c r="E49"/>
  <c r="F48" l="1"/>
  <c r="E48"/>
  <c r="D48"/>
  <c r="F47" l="1"/>
  <c r="D47"/>
  <c r="E47"/>
  <c r="F46" l="1"/>
  <c r="D46"/>
  <c r="E46"/>
  <c r="F45" l="1"/>
  <c r="E45"/>
  <c r="D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D37"/>
  <c r="F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E25"/>
  <c r="E24" l="1"/>
  <c r="F24"/>
  <c r="D24"/>
  <c r="F23" l="1"/>
  <c r="E23"/>
  <c r="D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E14"/>
  <c r="D14"/>
  <c r="F13" l="1"/>
  <c r="D13"/>
  <c r="E13"/>
  <c r="B12"/>
  <c r="D11" l="1"/>
  <c r="F11"/>
  <c r="E11"/>
  <c r="F10" l="1"/>
  <c r="D10"/>
  <c r="E10"/>
  <c r="F9" l="1"/>
  <c r="D9"/>
  <c r="E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2" i="50"/>
  <c r="G64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3" i="48"/>
  <c r="F65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5" i="45" l="1"/>
  <c r="D74" l="1"/>
  <c r="D73" l="1"/>
  <c r="D72" l="1"/>
  <c r="D71" l="1"/>
  <c r="D70" l="1"/>
  <c r="D69" l="1"/>
  <c r="D68" l="1"/>
  <c r="D67" l="1"/>
  <c r="D66" l="1"/>
  <c r="D65" l="1"/>
  <c r="F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F51"/>
  <c r="E50" l="1"/>
  <c r="D50"/>
  <c r="F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E41"/>
  <c r="D41"/>
  <c r="F40" l="1"/>
  <c r="D40"/>
  <c r="E40"/>
  <c r="F39" l="1"/>
  <c r="D39"/>
  <c r="E39"/>
  <c r="F38" l="1"/>
  <c r="E38"/>
  <c r="E37" l="1"/>
  <c r="D37"/>
  <c r="F37"/>
  <c r="F36" l="1"/>
  <c r="E36"/>
  <c r="D36"/>
  <c r="F35" l="1"/>
  <c r="E35"/>
  <c r="D35"/>
  <c r="F34" l="1"/>
  <c r="E34"/>
  <c r="D34"/>
  <c r="F33" l="1"/>
  <c r="D33"/>
  <c r="E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D27"/>
  <c r="E27"/>
  <c r="F26" l="1"/>
  <c r="E26"/>
  <c r="D26"/>
  <c r="F25" l="1"/>
  <c r="E25"/>
  <c r="E24" l="1"/>
  <c r="F24"/>
  <c r="D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E15"/>
  <c r="D15"/>
  <c r="F14" l="1"/>
  <c r="E14"/>
  <c r="D14"/>
  <c r="F13" l="1"/>
  <c r="D13"/>
  <c r="E13"/>
  <c r="B12"/>
  <c r="D11" l="1"/>
  <c r="E11"/>
  <c r="F11"/>
  <c r="F10" l="1"/>
  <c r="D10"/>
  <c r="E10"/>
  <c r="F9" l="1"/>
  <c r="D9"/>
  <c r="E9"/>
  <c r="F8" l="1"/>
  <c r="D8"/>
  <c r="E8"/>
  <c r="F7" l="1"/>
  <c r="E7"/>
  <c r="D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G7" l="1"/>
  <c r="D7"/>
  <c r="E6"/>
  <c r="C6"/>
  <c r="B12" i="41"/>
  <c r="G64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F65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B13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5" i="36" l="1"/>
  <c r="D74" l="1"/>
  <c r="D73" l="1"/>
  <c r="D72" l="1"/>
  <c r="D71" l="1"/>
  <c r="D70" l="1"/>
  <c r="D69" l="1"/>
  <c r="D68" l="1"/>
  <c r="D67" l="1"/>
  <c r="D66" l="1"/>
  <c r="D65" l="1"/>
  <c r="E64" l="1"/>
  <c r="F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D52"/>
  <c r="F52"/>
  <c r="F51" l="1"/>
  <c r="E51"/>
  <c r="E50" l="1"/>
  <c r="F50"/>
  <c r="D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E38"/>
  <c r="E37" l="1"/>
  <c r="F37"/>
  <c r="D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D24"/>
  <c r="F24"/>
  <c r="F23" l="1"/>
  <c r="D23"/>
  <c r="E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B12"/>
  <c r="D11" l="1"/>
  <c r="E11"/>
  <c r="F11"/>
  <c r="F10" l="1"/>
  <c r="D10"/>
  <c r="E10"/>
  <c r="F9" l="1"/>
  <c r="D9"/>
  <c r="E9"/>
  <c r="F8" l="1"/>
  <c r="D8"/>
  <c r="E8"/>
  <c r="F7" l="1"/>
  <c r="D7"/>
  <c r="E7"/>
  <c r="B12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3"/>
  <c r="B9" i="32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2" i="22" l="1"/>
  <c r="G64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3" i="12" l="1"/>
  <c r="F65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B13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4" i="9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64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35" i="2" l="1"/>
  <c r="G34" l="1"/>
  <c r="G32" l="1"/>
  <c r="F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<sst xmlns="http://schemas.openxmlformats.org/spreadsheetml/2006/main" count="3142" uniqueCount="334">
  <si>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</si>
  <si>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</si>
  <si>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</si>
  <si>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</si>
  <si>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</si>
  <si>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</si>
  <si>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</si>
  <si>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</si>
  <si>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</si>
  <si>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</si>
  <si>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</si>
  <si>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</si>
  <si>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</si>
  <si>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</si>
  <si>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</si>
  <si>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</si>
  <si>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</si>
  <si>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</si>
  <si>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</si>
  <si>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</si>
  <si>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</si>
  <si>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</si>
  <si>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</si>
  <si>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</si>
  <si>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</si>
  <si>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</si>
  <si>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</si>
  <si>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</si>
  <si>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</si>
  <si>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</si>
  <si>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</si>
  <si>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</si>
  <si>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</si>
  <si>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</si>
  <si>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</si>
  <si>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</si>
  <si>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</si>
  <si>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</si>
  <si>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</si>
  <si>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</si>
  <si>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</si>
  <si>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</si>
  <si>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</si>
  <si>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</si>
  <si>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</si>
  <si>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</si>
  <si>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</si>
  <si>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</si>
  <si>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</si>
  <si>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</si>
  <si>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</si>
  <si>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</si>
  <si>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</si>
  <si>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</si>
  <si>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</si>
  <si>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</si>
  <si>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</si>
  <si>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</si>
  <si>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</si>
  <si>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</si>
  <si>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</si>
  <si>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</si>
  <si>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</si>
  <si>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</si>
  <si>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</si>
  <si>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</si>
  <si>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</si>
  <si>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</si>
  <si>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</si>
  <si>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</si>
  <si>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</si>
  <si>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</si>
  <si>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</si>
  <si>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</si>
  <si>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</si>
  <si>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</si>
  <si>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</si>
  <si>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</si>
  <si>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</si>
  <si>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</si>
  <si>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</si>
  <si>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</si>
  <si>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</si>
  <si>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</si>
  <si>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</si>
  <si>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</si>
  <si>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</si>
  <si>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</si>
  <si>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</si>
  <si>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</si>
  <si>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</si>
  <si>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</si>
  <si>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</si>
  <si>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</si>
  <si>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</si>
  <si>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</si>
  <si>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</si>
  <si>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</si>
  <si>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</si>
  <si>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</si>
  <si>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</si>
  <si>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</si>
  <si>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</si>
  <si>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</si>
  <si>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</si>
  <si>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</si>
  <si>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</si>
  <si>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</si>
  <si>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</si>
  <si>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</si>
  <si>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</si>
  <si>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</si>
  <si>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</si>
  <si>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</si>
  <si>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</si>
  <si>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</si>
  <si>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</si>
  <si>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</si>
  <si>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</si>
  <si>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</si>
  <si>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</si>
  <si>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</si>
  <si>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</si>
  <si>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</si>
  <si>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</si>
  <si>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</si>
  <si>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</si>
  <si>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</si>
  <si>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</si>
  <si>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</si>
  <si>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</si>
  <si>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</si>
  <si>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</si>
  <si>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</si>
  <si>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</si>
  <si>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</si>
  <si>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</si>
  <si>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</si>
  <si>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</si>
  <si>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</si>
  <si>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</si>
  <si>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</si>
  <si>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</si>
  <si>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</si>
  <si>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</si>
  <si>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</si>
  <si>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</si>
  <si>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</si>
  <si>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</si>
  <si>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</si>
  <si>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</si>
  <si>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</si>
  <si>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</si>
  <si>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</si>
  <si>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</si>
  <si>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</si>
  <si>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</si>
  <si>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</si>
  <si>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</si>
  <si>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</si>
  <si>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</si>
  <si>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</si>
  <si>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</si>
  <si>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</si>
  <si>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</si>
  <si>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</si>
  <si>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</si>
  <si>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</si>
  <si>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</si>
  <si>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</si>
  <si>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</si>
  <si>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</si>
  <si>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</si>
  <si>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</si>
  <si>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</si>
  <si>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</si>
  <si>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</si>
  <si>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</si>
  <si>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</si>
  <si>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</si>
  <si>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</si>
  <si>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</si>
  <si>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</si>
  <si>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</si>
  <si>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</si>
  <si>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</si>
  <si>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</si>
  <si>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</si>
  <si>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</si>
  <si>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</si>
  <si>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</si>
  <si>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</si>
  <si>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</si>
  <si>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</si>
  <si>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</si>
  <si>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</si>
  <si>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</si>
  <si>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</si>
  <si>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</si>
  <si>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</si>
  <si>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</si>
  <si>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</si>
  <si>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</si>
  <si>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</si>
  <si>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</si>
  <si>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</si>
  <si>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</si>
  <si>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</si>
  <si>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</si>
  <si>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</si>
  <si>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</si>
  <si>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</si>
  <si>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</si>
  <si>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</si>
  <si>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</si>
  <si>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</si>
  <si>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</si>
  <si>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</si>
  <si>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</si>
  <si>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</si>
  <si>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</si>
  <si>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</si>
  <si>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</si>
  <si>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</si>
  <si>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</si>
  <si>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</si>
  <si>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</si>
  <si>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</si>
  <si>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</si>
  <si>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</si>
  <si>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</si>
  <si>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</si>
  <si>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</si>
  <si>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</si>
  <si>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</si>
  <si>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</si>
  <si>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</si>
  <si>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</si>
  <si>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</si>
  <si>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</si>
  <si>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</si>
  <si>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</si>
  <si>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</si>
  <si>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</si>
  <si>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</si>
  <si>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</si>
  <si>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</si>
  <si>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</si>
  <si>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</si>
  <si>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</si>
  <si>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</si>
  <si>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</si>
  <si>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</si>
  <si>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</si>
  <si>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</si>
  <si>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</si>
  <si>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</si>
  <si>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</si>
  <si>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</si>
  <si>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</si>
  <si>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</si>
  <si>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</si>
  <si>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</si>
  <si>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</si>
  <si>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</si>
  <si>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</si>
  <si>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</si>
  <si>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</si>
  <si>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</si>
  <si>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</si>
  <si>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</si>
  <si>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</si>
  <si>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</si>
  <si>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</si>
  <si>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</si>
  <si>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</si>
  <si>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</si>
  <si>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</si>
  <si>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</si>
  <si>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</si>
  <si>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</si>
  <si>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</si>
  <si>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</si>
  <si>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</si>
  <si>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</si>
  <si>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</si>
  <si>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</si>
  <si>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</si>
  <si>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</si>
  <si>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</si>
  <si>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</si>
  <si>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</si>
  <si>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</si>
  <si>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</si>
  <si>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</si>
  <si>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</si>
  <si>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</si>
  <si>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</si>
  <si>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</si>
  <si>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</si>
  <si>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</si>
  <si>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</si>
  <si>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</si>
  <si>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</si>
  <si>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</si>
  <si>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</si>
  <si>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</si>
  <si>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</si>
  <si>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</si>
  <si>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</si>
  <si>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</si>
  <si>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</si>
  <si>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</si>
  <si>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</si>
  <si>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</si>
  <si>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</si>
  <si>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</si>
  <si>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</si>
  <si>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</si>
  <si>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</si>
  <si>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</si>
  <si>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</si>
  <si>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</si>
  <si>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acumulado mayo 2011 </t>
  </si>
  <si>
    <t>acumulado mayo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</si>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</sst>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4" fontId="46" fillId="0" borderId="0">
      <protection locked="0"/>
    </xf>
    <xf numFmtId="9" fontId="2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7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50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0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797E-2"/>
          <c:y val="0.3892649195655803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68000</c:v>
                </c:pt>
                <c:pt idx="1">
                  <c:v>68000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69523</c:v>
                </c:pt>
                <c:pt idx="1">
                  <c:v>69523</c:v>
                </c:pt>
              </c:numCache>
            </c:numRef>
          </c:val>
        </c:ser>
        <c:overlap val="-2"/>
        <c:axId val="405451520"/>
        <c:axId val="40545305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239918569592E-3"/>
                  <c:y val="0.68902680381582493"/>
                </c:manualLayout>
              </c:layout>
              <c:showVal val="1"/>
            </c:dLbl>
            <c:dLbl>
              <c:idx val="1"/>
              <c:layout>
                <c:manualLayout>
                  <c:x val="1.019679016410557E-2"/>
                  <c:y val="0.6802742983166491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-2.1906419458308762E-2</c:v>
                </c:pt>
                <c:pt idx="1">
                  <c:v>-2.1906419458308762E-2</c:v>
                </c:pt>
              </c:numCache>
            </c:numRef>
          </c:val>
        </c:ser>
        <c:axId val="405464576"/>
        <c:axId val="405463040"/>
      </c:barChart>
      <c:catAx>
        <c:axId val="4054515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5453056"/>
        <c:crosses val="autoZero"/>
        <c:auto val="1"/>
        <c:lblAlgn val="ctr"/>
        <c:lblOffset val="100"/>
      </c:catAx>
      <c:valAx>
        <c:axId val="405453056"/>
        <c:scaling>
          <c:orientation val="minMax"/>
        </c:scaling>
        <c:delete val="1"/>
        <c:axPos val="l"/>
        <c:numFmt formatCode="#,##0_)" sourceLinked="1"/>
        <c:tickLblPos val="none"/>
        <c:crossAx val="405451520"/>
        <c:crosses val="autoZero"/>
        <c:crossBetween val="between"/>
      </c:valAx>
      <c:valAx>
        <c:axId val="405463040"/>
        <c:scaling>
          <c:orientation val="minMax"/>
        </c:scaling>
        <c:delete val="1"/>
        <c:axPos val="r"/>
        <c:numFmt formatCode="0.0%" sourceLinked="1"/>
        <c:tickLblPos val="none"/>
        <c:crossAx val="405464576"/>
        <c:crosses val="max"/>
        <c:crossBetween val="between"/>
      </c:valAx>
      <c:catAx>
        <c:axId val="405464576"/>
        <c:scaling>
          <c:orientation val="minMax"/>
        </c:scaling>
        <c:delete val="1"/>
        <c:axPos val="b"/>
        <c:numFmt formatCode="General" sourceLinked="1"/>
        <c:tickLblPos val="none"/>
        <c:crossAx val="405463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987839822774617"/>
          <c:y val="0.13733905579399144"/>
          <c:w val="0.4520882596097533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09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</c:numCache>
            </c:numRef>
          </c:val>
        </c:ser>
        <c:marker val="1"/>
        <c:axId val="407937408"/>
        <c:axId val="407939328"/>
      </c:lineChart>
      <c:catAx>
        <c:axId val="407937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939328"/>
        <c:crosses val="autoZero"/>
        <c:auto val="1"/>
        <c:lblAlgn val="ctr"/>
        <c:lblOffset val="100"/>
      </c:catAx>
      <c:valAx>
        <c:axId val="407939328"/>
        <c:scaling>
          <c:orientation val="minMax"/>
        </c:scaling>
        <c:axPos val="l"/>
        <c:numFmt formatCode="#,##0" sourceLinked="1"/>
        <c:tickLblPos val="nextTo"/>
        <c:crossAx val="407937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2544169611307439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69"/>
          <c:w val="0.88682489421918642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</c:numCache>
            </c:numRef>
          </c:val>
        </c:ser>
        <c:marker val="1"/>
        <c:axId val="408093056"/>
        <c:axId val="408094976"/>
      </c:lineChart>
      <c:catAx>
        <c:axId val="408093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094976"/>
        <c:crosses val="autoZero"/>
        <c:auto val="1"/>
        <c:lblAlgn val="ctr"/>
        <c:lblOffset val="100"/>
      </c:catAx>
      <c:valAx>
        <c:axId val="408094976"/>
        <c:scaling>
          <c:orientation val="minMax"/>
        </c:scaling>
        <c:axPos val="l"/>
        <c:numFmt formatCode="#,##0" sourceLinked="1"/>
        <c:tickLblPos val="nextTo"/>
        <c:crossAx val="40809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18"/>
          <c:w val="0.84763751506150764"/>
          <c:h val="0.4395893269525074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</c:numCache>
            </c:numRef>
          </c:val>
        </c:ser>
        <c:marker val="1"/>
        <c:axId val="408145280"/>
        <c:axId val="408229376"/>
      </c:lineChart>
      <c:catAx>
        <c:axId val="408145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229376"/>
        <c:crosses val="autoZero"/>
        <c:auto val="1"/>
        <c:lblAlgn val="ctr"/>
        <c:lblOffset val="100"/>
      </c:catAx>
      <c:valAx>
        <c:axId val="408229376"/>
        <c:scaling>
          <c:orientation val="minMax"/>
        </c:scaling>
        <c:axPos val="l"/>
        <c:numFmt formatCode="#,##0" sourceLinked="1"/>
        <c:tickLblPos val="nextTo"/>
        <c:crossAx val="40814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9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</c:numCache>
            </c:numRef>
          </c:val>
        </c:ser>
        <c:marker val="1"/>
        <c:axId val="408064768"/>
        <c:axId val="408065920"/>
      </c:lineChart>
      <c:catAx>
        <c:axId val="408064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065920"/>
        <c:crosses val="autoZero"/>
        <c:auto val="1"/>
        <c:lblAlgn val="ctr"/>
        <c:lblOffset val="100"/>
      </c:catAx>
      <c:valAx>
        <c:axId val="408065920"/>
        <c:scaling>
          <c:orientation val="minMax"/>
        </c:scaling>
        <c:axPos val="l"/>
        <c:numFmt formatCode="#,##0" sourceLinked="1"/>
        <c:tickLblPos val="nextTo"/>
        <c:crossAx val="40806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221398456790124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</c:numCache>
            </c:numRef>
          </c:val>
        </c:ser>
        <c:marker val="1"/>
        <c:axId val="408182784"/>
        <c:axId val="408184704"/>
      </c:lineChart>
      <c:catAx>
        <c:axId val="408182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184704"/>
        <c:crosses val="autoZero"/>
        <c:auto val="1"/>
        <c:lblAlgn val="ctr"/>
        <c:lblOffset val="100"/>
      </c:catAx>
      <c:valAx>
        <c:axId val="408184704"/>
        <c:scaling>
          <c:orientation val="minMax"/>
        </c:scaling>
        <c:axPos val="l"/>
        <c:numFmt formatCode="#,##0" sourceLinked="1"/>
        <c:tickLblPos val="nextTo"/>
        <c:crossAx val="408182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38699382716049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4"/>
          <c:y val="0.2449987654320995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</c:numCache>
            </c:numRef>
          </c:val>
        </c:ser>
        <c:marker val="1"/>
        <c:axId val="408212608"/>
        <c:axId val="408290048"/>
      </c:lineChart>
      <c:catAx>
        <c:axId val="40821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290048"/>
        <c:crosses val="autoZero"/>
        <c:auto val="1"/>
        <c:lblAlgn val="ctr"/>
        <c:lblOffset val="100"/>
      </c:catAx>
      <c:valAx>
        <c:axId val="408290048"/>
        <c:scaling>
          <c:orientation val="minMax"/>
        </c:scaling>
        <c:axPos val="l"/>
        <c:numFmt formatCode="#,##0" sourceLinked="1"/>
        <c:tickLblPos val="nextTo"/>
        <c:crossAx val="40821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18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</c:numCache>
            </c:numRef>
          </c:val>
        </c:ser>
        <c:marker val="1"/>
        <c:axId val="408357504"/>
        <c:axId val="408380160"/>
      </c:lineChart>
      <c:catAx>
        <c:axId val="408357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380160"/>
        <c:crosses val="autoZero"/>
        <c:auto val="1"/>
        <c:lblAlgn val="ctr"/>
        <c:lblOffset val="100"/>
      </c:catAx>
      <c:valAx>
        <c:axId val="408380160"/>
        <c:scaling>
          <c:orientation val="minMax"/>
        </c:scaling>
        <c:axPos val="l"/>
        <c:numFmt formatCode="#,##0" sourceLinked="1"/>
        <c:tickLblPos val="nextTo"/>
        <c:crossAx val="408357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214369846878692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4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</c:numCache>
            </c:numRef>
          </c:val>
        </c:ser>
        <c:marker val="1"/>
        <c:axId val="408412544"/>
        <c:axId val="408433024"/>
      </c:lineChart>
      <c:catAx>
        <c:axId val="408412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8433024"/>
        <c:crosses val="autoZero"/>
        <c:auto val="1"/>
        <c:lblAlgn val="ctr"/>
        <c:lblOffset val="100"/>
      </c:catAx>
      <c:valAx>
        <c:axId val="408433024"/>
        <c:scaling>
          <c:orientation val="minMax"/>
        </c:scaling>
        <c:axPos val="l"/>
        <c:numFmt formatCode="#,##0" sourceLinked="1"/>
        <c:tickLblPos val="nextTo"/>
        <c:crossAx val="40841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26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</c:numCache>
            </c:numRef>
          </c:val>
        </c:ser>
        <c:marker val="1"/>
        <c:axId val="408447232"/>
        <c:axId val="408506752"/>
      </c:lineChart>
      <c:catAx>
        <c:axId val="408447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8506752"/>
        <c:crosses val="autoZero"/>
        <c:auto val="1"/>
        <c:lblAlgn val="ctr"/>
        <c:lblOffset val="100"/>
      </c:catAx>
      <c:valAx>
        <c:axId val="408506752"/>
        <c:scaling>
          <c:orientation val="minMax"/>
        </c:scaling>
        <c:axPos val="l"/>
        <c:numFmt formatCode="#,##0" sourceLinked="1"/>
        <c:tickLblPos val="nextTo"/>
        <c:crossAx val="40844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6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6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</c:numCache>
            </c:numRef>
          </c:val>
        </c:ser>
        <c:marker val="1"/>
        <c:axId val="408557824"/>
        <c:axId val="408564096"/>
      </c:lineChart>
      <c:catAx>
        <c:axId val="408557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8564096"/>
        <c:crosses val="autoZero"/>
        <c:auto val="1"/>
        <c:lblAlgn val="ctr"/>
        <c:lblOffset val="100"/>
      </c:catAx>
      <c:valAx>
        <c:axId val="408564096"/>
        <c:scaling>
          <c:orientation val="minMax"/>
        </c:scaling>
        <c:axPos val="l"/>
        <c:numFmt formatCode="#,##0" sourceLinked="1"/>
        <c:tickLblPos val="nextTo"/>
        <c:crossAx val="408557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405279104"/>
        <c:axId val="405280640"/>
      </c:lineChart>
      <c:catAx>
        <c:axId val="405279104"/>
        <c:scaling>
          <c:orientation val="minMax"/>
        </c:scaling>
        <c:axPos val="b"/>
        <c:numFmt formatCode="General" sourceLinked="1"/>
        <c:tickLblPos val="nextTo"/>
        <c:crossAx val="405280640"/>
        <c:crosses val="autoZero"/>
        <c:auto val="1"/>
        <c:lblAlgn val="ctr"/>
        <c:lblOffset val="100"/>
        <c:tickLblSkip val="1"/>
      </c:catAx>
      <c:valAx>
        <c:axId val="405280640"/>
        <c:scaling>
          <c:orientation val="minMax"/>
        </c:scaling>
        <c:axPos val="l"/>
        <c:numFmt formatCode="#,##0" sourceLinked="1"/>
        <c:tickLblPos val="nextTo"/>
        <c:crossAx val="405279104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</c:numCache>
            </c:numRef>
          </c:val>
        </c:ser>
        <c:marker val="1"/>
        <c:axId val="408627456"/>
        <c:axId val="408641920"/>
      </c:lineChart>
      <c:catAx>
        <c:axId val="408627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8641920"/>
        <c:crosses val="autoZero"/>
        <c:auto val="1"/>
        <c:lblAlgn val="ctr"/>
        <c:lblOffset val="100"/>
      </c:catAx>
      <c:valAx>
        <c:axId val="408641920"/>
        <c:scaling>
          <c:orientation val="minMax"/>
        </c:scaling>
        <c:axPos val="l"/>
        <c:numFmt formatCode="#,##0" sourceLinked="1"/>
        <c:tickLblPos val="nextTo"/>
        <c:crossAx val="40862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14"/>
          <c:y val="0.2214369846878692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</c:numCache>
            </c:numRef>
          </c:val>
        </c:ser>
        <c:marker val="1"/>
        <c:axId val="408657280"/>
        <c:axId val="408691072"/>
      </c:lineChart>
      <c:catAx>
        <c:axId val="408657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8691072"/>
        <c:crosses val="autoZero"/>
        <c:auto val="1"/>
        <c:lblAlgn val="ctr"/>
        <c:lblOffset val="100"/>
      </c:catAx>
      <c:valAx>
        <c:axId val="408691072"/>
        <c:scaling>
          <c:orientation val="minMax"/>
        </c:scaling>
        <c:axPos val="l"/>
        <c:numFmt formatCode="#,##0" sourceLinked="1"/>
        <c:tickLblPos val="nextTo"/>
        <c:crossAx val="408657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51"/>
          <c:y val="0.216687037037037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62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</c:numCache>
            </c:numRef>
          </c:val>
        </c:ser>
        <c:marker val="1"/>
        <c:axId val="408701184"/>
        <c:axId val="408760704"/>
      </c:lineChart>
      <c:catAx>
        <c:axId val="408701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760704"/>
        <c:crosses val="autoZero"/>
        <c:auto val="1"/>
        <c:lblAlgn val="ctr"/>
        <c:lblOffset val="100"/>
      </c:catAx>
      <c:valAx>
        <c:axId val="408760704"/>
        <c:scaling>
          <c:orientation val="minMax"/>
        </c:scaling>
        <c:axPos val="l"/>
        <c:numFmt formatCode="#,##0" sourceLinked="1"/>
        <c:tickLblPos val="nextTo"/>
        <c:crossAx val="408701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26148409893993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7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</c:numCache>
            </c:numRef>
          </c:val>
        </c:ser>
        <c:marker val="1"/>
        <c:axId val="408799488"/>
        <c:axId val="408818048"/>
      </c:lineChart>
      <c:catAx>
        <c:axId val="408799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818048"/>
        <c:crosses val="autoZero"/>
        <c:auto val="1"/>
        <c:lblAlgn val="ctr"/>
        <c:lblOffset val="100"/>
      </c:catAx>
      <c:valAx>
        <c:axId val="408818048"/>
        <c:scaling>
          <c:orientation val="minMax"/>
        </c:scaling>
        <c:axPos val="l"/>
        <c:numFmt formatCode="#,##0" sourceLinked="1"/>
        <c:tickLblPos val="nextTo"/>
        <c:crossAx val="40879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26148409893993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</c:numCache>
            </c:numRef>
          </c:val>
        </c:ser>
        <c:marker val="1"/>
        <c:axId val="408877312"/>
        <c:axId val="408879488"/>
      </c:lineChart>
      <c:catAx>
        <c:axId val="408877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879488"/>
        <c:crosses val="autoZero"/>
        <c:auto val="1"/>
        <c:lblAlgn val="ctr"/>
        <c:lblOffset val="100"/>
      </c:catAx>
      <c:valAx>
        <c:axId val="408879488"/>
        <c:scaling>
          <c:orientation val="minMax"/>
        </c:scaling>
        <c:axPos val="l"/>
        <c:numFmt formatCode="#,##0" sourceLinked="1"/>
        <c:tickLblPos val="nextTo"/>
        <c:crossAx val="40887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73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51"/>
          <c:w val="0.84763751506150764"/>
          <c:h val="0.484405864197531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</c:numCache>
            </c:numRef>
          </c:val>
        </c:ser>
        <c:marker val="1"/>
        <c:axId val="408890752"/>
        <c:axId val="408953216"/>
      </c:lineChart>
      <c:catAx>
        <c:axId val="408890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953216"/>
        <c:crosses val="autoZero"/>
        <c:auto val="1"/>
        <c:lblAlgn val="ctr"/>
        <c:lblOffset val="100"/>
      </c:catAx>
      <c:valAx>
        <c:axId val="408953216"/>
        <c:scaling>
          <c:orientation val="minMax"/>
        </c:scaling>
        <c:axPos val="l"/>
        <c:numFmt formatCode="#,##0" sourceLinked="1"/>
        <c:tickLblPos val="nextTo"/>
        <c:crossAx val="40889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4103580246913625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8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1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7"/>
              <c:y val="1.292941663377253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5"/>
              <c:y val="2.585883326754511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44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2"/>
              <c:y val="-1.642035912489082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37"/>
              <c:y val="-1.642035912489082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678941223951458"/>
          <c:w val="0.755572619538260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mensu'!$B$25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mensu'!$C$25,'Nacionalidades  evolución mensu'!$I$25,'Nacionalidades  evolución mensu'!$M$25,'Nacionalidades  evolución mensu'!$Q$25,'Nacionalidades  evolución mensu'!$K$25,'Nacionalidades  evolución mensu'!$S$25,'Nacionalidades  evolución mensu'!$AA$25,'Nacionalidades  evolución mensu'!$U$25,'Nacionalidades  evolución mensu'!$Y$25,'Nacionalidades  evolución mensu'!$W$25,'Nacionalidades  evolución mensu'!$AI$25,'Nacionalidades  evolución mensu'!$E$25,'Nacionalidades  evolución mensu'!$AC$25,'Nacionalidades  evolución mensu'!$G$25,'Nacionalidades  evolución mensu'!$AG$25,'Nacionalidades  evolución mensu'!$O$25,'Nacionalidades  evolución mensu'!$AE$25,'Nacionalidades  evolución mensu'!$AK$25,'Nacionalidades  evolución mensu'!$AM$25,'Nacionalidades  evolución mensu'!$AO$25,'Nacionalidades  evolución mensu'!$AQ$25)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410105728"/>
        <c:axId val="41010726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850321395775969"/>
                  <c:y val="-7.47372297662243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4497877847913993E-2"/>
                  <c:y val="-7.4734875800657437E-3"/>
                </c:manualLayout>
              </c:layout>
              <c:showVal val="1"/>
            </c:dLbl>
            <c:dLbl>
              <c:idx val="2"/>
              <c:layout>
                <c:manualLayout>
                  <c:x val="6.9788797061524535E-2"/>
                  <c:y val="-8.9684911116025747E-3"/>
                </c:manualLayout>
              </c:layout>
              <c:showVal val="1"/>
            </c:dLbl>
            <c:dLbl>
              <c:idx val="3"/>
              <c:layout>
                <c:manualLayout>
                  <c:x val="6.8799953724792681E-2"/>
                  <c:y val="-7.4734875800657437E-3"/>
                </c:manualLayout>
              </c:layout>
              <c:showVal val="1"/>
            </c:dLbl>
            <c:dLbl>
              <c:idx val="4"/>
              <c:layout>
                <c:manualLayout>
                  <c:x val="6.6178607839309414E-2"/>
                  <c:y val="-7.4734875800657437E-3"/>
                </c:manualLayout>
              </c:layout>
              <c:showVal val="1"/>
            </c:dLbl>
            <c:dLbl>
              <c:idx val="5"/>
              <c:layout>
                <c:manualLayout>
                  <c:x val="6.5126859142607171E-2"/>
                  <c:y val="-7.4733698817874145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05298511239814E-2"/>
                  <c:y val="-8.9681380167676225E-3"/>
                </c:manualLayout>
              </c:layout>
              <c:showVal val="1"/>
            </c:dLbl>
            <c:dLbl>
              <c:idx val="8"/>
              <c:layout>
                <c:manualLayout>
                  <c:x val="4.2240587695133149E-2"/>
                  <c:y val="-1.0463259246582785E-2"/>
                </c:manualLayout>
              </c:layout>
              <c:showVal val="1"/>
            </c:dLbl>
            <c:dLbl>
              <c:idx val="9"/>
              <c:layout>
                <c:manualLayout>
                  <c:x val="-0.12017570117784863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304852389319104"/>
                  <c:y val="-7.47372297662243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4.3276718509359734E-2"/>
                  <c:y val="-8.9681380167675566E-3"/>
                </c:manualLayout>
              </c:layout>
              <c:showVal val="1"/>
            </c:dLbl>
            <c:dLbl>
              <c:idx val="12"/>
              <c:layout>
                <c:manualLayout>
                  <c:x val="4.137741046831956E-2"/>
                  <c:y val="-1.0462788453469341E-2"/>
                </c:manualLayout>
              </c:layout>
              <c:showVal val="1"/>
            </c:dLbl>
            <c:dLbl>
              <c:idx val="13"/>
              <c:layout>
                <c:manualLayout>
                  <c:x val="4.3606429361619063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4.1455789100742567E-2"/>
                  <c:y val="-8.968138016767556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145E-3"/>
                </c:manualLayout>
              </c:layout>
              <c:showVal val="1"/>
            </c:dLbl>
            <c:dLbl>
              <c:idx val="16"/>
              <c:layout>
                <c:manualLayout>
                  <c:x val="-0.11012964288554852"/>
                  <c:y val="-7.473487580065854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4891578635315333E-2"/>
                  <c:y val="-7.4730167869523729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37E-3"/>
                </c:manualLayout>
              </c:layout>
              <c:showVal val="1"/>
            </c:dLbl>
            <c:dLbl>
              <c:idx val="19"/>
              <c:layout>
                <c:manualLayout>
                  <c:x val="7.7810315032934993E-2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52984389348028E-2"/>
                  <c:y val="-8.9684911116025747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val>
            <c:numRef>
              <c:f>('Nacionalidades  evolución mensu'!$D$25,'Nacionalidades  evolución mensu'!$J$25,'Nacionalidades  evolución mensu'!$N$25,'Nacionalidades  evolución mensu'!$R$25,'Nacionalidades  evolución mensu'!$L$25,'Nacionalidades  evolución mensu'!$T$25,'Nacionalidades  evolución mensu'!$AB$25,'Nacionalidades  evolución mensu'!$V$25,'Nacionalidades  evolución mensu'!$Z$25,'Nacionalidades  evolución mensu'!$X$25,'Nacionalidades  evolución mensu'!$AJ$25,'Nacionalidades  evolución mensu'!$F$25,'Nacionalidades  evolución mensu'!$AD$25,'Nacionalidades  evolución mensu'!$H$25,'Nacionalidades  evolución mensu'!$AH$25,'Nacionalidades  evolución mensu'!$P$25,'Nacionalidades  evolución mensu'!$AF$25,'Nacionalidades  evolución mensu'!$AL$25,'Nacionalidades  evolución mensu'!$AN$25,'Nacionalidades  evolución mensu'!$AP$25,'Nacionalidades  evolución mensu'!$AR$25)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9248823235944E-2"/>
                  <c:y val="8.968608809880948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2442752507176284E-2"/>
                  <c:y val="8.968608809880948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205216083529E-2"/>
                  <c:y val="1.345291321482136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205216083529E-2"/>
                  <c:y val="1.1958145079841186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2442607897153536E-2"/>
                  <c:y val="1.0463494643139398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115702479338859E-2"/>
                  <c:y val="8.968726508159299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3452913214821369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36E-2"/>
                  <c:y val="1.34529132148213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48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205216083529E-2"/>
                  <c:y val="8.968608809880948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cuota'!$C$25,'Nacionalidad-evolución cuota'!$F$25,'Nacionalidad-evolución cuota'!$H$25,'Nacionalidad-evolución cuota'!$J$25,'Nacionalidad-evolución cuota'!$G$25,'Nacionalidad-evolución cuota'!$K$25,'Nacionalidad-evolución cuota'!$O$25,'Nacionalidad-evolución cuota'!$L$25,'Nacionalidad-evolución cuota'!$N$25,'Nacionalidad-evolución cuota'!$M$25,'Nacionalidad-evolución cuota'!$S$25,'Nacionalidad-evolución cuota'!$D$25,'Nacionalidad-evolución cuota'!$P$25,'Nacionalidad-evolución cuota'!$E$25,'Nacionalidad-evolución cuota'!$R$25,'Nacionalidad-evolución cuota'!$I$25,'Nacionalidad-evolución cuota'!$Q$25,'Nacionalidad-evolución cuota'!$T$25,'Nacionalidad-evolución cuota'!$U$25,'Nacionalidad-evolución cuota'!$V$25,'Nacionalidad-evolución cuota'!$W$25)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410139264"/>
        <c:axId val="410137728"/>
      </c:barChart>
      <c:catAx>
        <c:axId val="410105728"/>
        <c:scaling>
          <c:orientation val="maxMin"/>
        </c:scaling>
        <c:axPos val="l"/>
        <c:tickLblPos val="low"/>
        <c:txPr>
          <a:bodyPr/>
          <a:lstStyle/>
          <a:p>
            <a:pPr>
              <a:defRPr sz="1100"/>
            </a:pPr>
            <a:endParaRPr lang="es-ES"/>
          </a:p>
        </c:txPr>
        <c:crossAx val="410107264"/>
        <c:crosses val="autoZero"/>
        <c:auto val="1"/>
        <c:lblAlgn val="ctr"/>
        <c:lblOffset val="100"/>
      </c:catAx>
      <c:valAx>
        <c:axId val="410107264"/>
        <c:scaling>
          <c:orientation val="minMax"/>
        </c:scaling>
        <c:delete val="1"/>
        <c:axPos val="t"/>
        <c:numFmt formatCode="#,##0_)" sourceLinked="1"/>
        <c:tickLblPos val="none"/>
        <c:crossAx val="410105728"/>
        <c:crosses val="autoZero"/>
        <c:crossBetween val="between"/>
      </c:valAx>
      <c:valAx>
        <c:axId val="410137728"/>
        <c:scaling>
          <c:orientation val="minMax"/>
        </c:scaling>
        <c:delete val="1"/>
        <c:axPos val="t"/>
        <c:numFmt formatCode="0.0%" sourceLinked="1"/>
        <c:tickLblPos val="none"/>
        <c:crossAx val="410139264"/>
        <c:crosses val="autoZero"/>
        <c:crossBetween val="between"/>
      </c:valAx>
      <c:catAx>
        <c:axId val="410139264"/>
        <c:scaling>
          <c:orientation val="maxMin"/>
        </c:scaling>
        <c:delete val="1"/>
        <c:axPos val="r"/>
        <c:tickLblPos val="none"/>
        <c:crossAx val="4101377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17E-2"/>
          <c:w val="0.36863668900891594"/>
          <c:h val="2.7939805804902702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2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9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4"/>
              <c:y val="1.292941663377252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1"/>
              <c:y val="2.585883326754509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2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6"/>
              <c:y val="-1.642035912489081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15"/>
              <c:y val="-1.642035912489081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3"/>
          <c:y val="0.12148627973514613"/>
          <c:w val="0.79230350479693623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52876</c:v>
                </c:pt>
                <c:pt idx="1">
                  <c:v>2205</c:v>
                </c:pt>
                <c:pt idx="2">
                  <c:v>1777</c:v>
                </c:pt>
                <c:pt idx="3">
                  <c:v>1667</c:v>
                </c:pt>
                <c:pt idx="4">
                  <c:v>1566</c:v>
                </c:pt>
                <c:pt idx="5">
                  <c:v>1141</c:v>
                </c:pt>
                <c:pt idx="6">
                  <c:v>344</c:v>
                </c:pt>
                <c:pt idx="7">
                  <c:v>278</c:v>
                </c:pt>
                <c:pt idx="8">
                  <c:v>287</c:v>
                </c:pt>
                <c:pt idx="9">
                  <c:v>232</c:v>
                </c:pt>
                <c:pt idx="10">
                  <c:v>590</c:v>
                </c:pt>
                <c:pt idx="11">
                  <c:v>354</c:v>
                </c:pt>
                <c:pt idx="12">
                  <c:v>358</c:v>
                </c:pt>
                <c:pt idx="13">
                  <c:v>290</c:v>
                </c:pt>
                <c:pt idx="14">
                  <c:v>347</c:v>
                </c:pt>
                <c:pt idx="15">
                  <c:v>233</c:v>
                </c:pt>
                <c:pt idx="16">
                  <c:v>169</c:v>
                </c:pt>
                <c:pt idx="17">
                  <c:v>897</c:v>
                </c:pt>
                <c:pt idx="18">
                  <c:v>395</c:v>
                </c:pt>
                <c:pt idx="19">
                  <c:v>1188</c:v>
                </c:pt>
                <c:pt idx="20">
                  <c:v>1947</c:v>
                </c:pt>
              </c:numCache>
            </c:numRef>
          </c:val>
        </c:ser>
        <c:gapWidth val="26"/>
        <c:overlap val="-35"/>
        <c:axId val="410285568"/>
        <c:axId val="41028710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67527675276752763"/>
                  <c:y val="-8.96860880988094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3800738007380073E-2"/>
                  <c:y val="-1.1958027381562908E-2"/>
                </c:manualLayout>
              </c:layout>
              <c:showVal val="1"/>
            </c:dLbl>
            <c:dLbl>
              <c:idx val="2"/>
              <c:layout>
                <c:manualLayout>
                  <c:x val="6.8265827933869885E-2"/>
                  <c:y val="-5.97871944508561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6.2730627306273351E-2"/>
                  <c:y val="-1.0463259246582785E-2"/>
                </c:manualLayout>
              </c:layout>
              <c:showVal val="1"/>
            </c:dLbl>
            <c:dLbl>
              <c:idx val="4"/>
              <c:layout>
                <c:manualLayout>
                  <c:x val="5.66507830432635E-2"/>
                  <c:y val="-1.0463141548304383E-2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-8.9682557150458763E-3"/>
                </c:manualLayout>
              </c:layout>
              <c:showVal val="1"/>
            </c:dLbl>
            <c:dLbl>
              <c:idx val="6"/>
              <c:layout>
                <c:manualLayout>
                  <c:x val="3.6900369003690051E-2"/>
                  <c:y val="-1.0463259246582729E-2"/>
                </c:manualLayout>
              </c:layout>
              <c:showVal val="1"/>
            </c:dLbl>
            <c:dLbl>
              <c:idx val="7"/>
              <c:layout>
                <c:manualLayout>
                  <c:x val="3.8363599384025344E-2"/>
                  <c:y val="-8.9676672236541528E-3"/>
                </c:manualLayout>
              </c:layout>
              <c:showVal val="1"/>
            </c:dLbl>
            <c:dLbl>
              <c:idx val="8"/>
              <c:layout>
                <c:manualLayout>
                  <c:x val="3.5055350553505629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3.6306476450591284E-2"/>
                  <c:y val="-1.0462788453469341E-2"/>
                </c:manualLayout>
              </c:layout>
              <c:showVal val="1"/>
            </c:dLbl>
            <c:dLbl>
              <c:idx val="10"/>
              <c:layout>
                <c:manualLayout>
                  <c:x val="5.1660516605166053E-2"/>
                  <c:y val="-7.4736052783440912E-3"/>
                </c:manualLayout>
              </c:layout>
              <c:showVal val="1"/>
            </c:dLbl>
            <c:dLbl>
              <c:idx val="11"/>
              <c:layout>
                <c:manualLayout>
                  <c:x val="-0.11439085335735247"/>
                  <c:y val="-1.04629061517476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3.5817619199814042E-2"/>
                  <c:y val="-1.1957556588449493E-2"/>
                </c:manualLayout>
              </c:layout>
              <c:showVal val="1"/>
            </c:dLbl>
            <c:dLbl>
              <c:idx val="13"/>
              <c:layout>
                <c:manualLayout>
                  <c:x val="-0.10516576110643024"/>
                  <c:y val="-8.96825571504587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3.5383095563239195E-2"/>
                  <c:y val="-5.9786017468072446E-3"/>
                </c:manualLayout>
              </c:layout>
              <c:showVal val="1"/>
            </c:dLbl>
            <c:dLbl>
              <c:idx val="15"/>
              <c:layout>
                <c:manualLayout>
                  <c:x val="3.1092338088735301E-2"/>
                  <c:y val="-7.4734875800657437E-3"/>
                </c:manualLayout>
              </c:layout>
              <c:showVal val="1"/>
            </c:dLbl>
            <c:dLbl>
              <c:idx val="16"/>
              <c:layout>
                <c:manualLayout>
                  <c:x val="3.6143475607984442E-2"/>
                  <c:y val="-8.9680203184892282E-3"/>
                </c:manualLayout>
              </c:layout>
              <c:showVal val="1"/>
            </c:dLbl>
            <c:dLbl>
              <c:idx val="17"/>
              <c:layout>
                <c:manualLayout>
                  <c:x val="4.9817386756544922E-2"/>
                  <c:y val="-1.0462553056912701E-2"/>
                </c:manualLayout>
              </c:layout>
              <c:showVal val="1"/>
            </c:dLbl>
            <c:dLbl>
              <c:idx val="18"/>
              <c:layout>
                <c:manualLayout>
                  <c:x val="-0.11070067117994016"/>
                  <c:y val="-1.19574388901711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446712380509682"/>
                  <c:y val="-8.9683734133242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653136531365287"/>
                  <c:y val="-8.96860880988094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-6.852693513723003E-2</c:v>
                </c:pt>
                <c:pt idx="1">
                  <c:v>0.34862385321100919</c:v>
                </c:pt>
                <c:pt idx="2">
                  <c:v>0.24352694191742477</c:v>
                </c:pt>
                <c:pt idx="3">
                  <c:v>0.47261484098939932</c:v>
                </c:pt>
                <c:pt idx="4">
                  <c:v>0.40322580645161288</c:v>
                </c:pt>
                <c:pt idx="5">
                  <c:v>0.45535714285714285</c:v>
                </c:pt>
                <c:pt idx="6">
                  <c:v>0.44537815126050423</c:v>
                </c:pt>
                <c:pt idx="7">
                  <c:v>0.18297872340425531</c:v>
                </c:pt>
                <c:pt idx="8">
                  <c:v>0.66860465116279066</c:v>
                </c:pt>
                <c:pt idx="9">
                  <c:v>0.6690647482014388</c:v>
                </c:pt>
                <c:pt idx="10">
                  <c:v>0.56084656084656082</c:v>
                </c:pt>
                <c:pt idx="11">
                  <c:v>-0.15107913669064749</c:v>
                </c:pt>
                <c:pt idx="12">
                  <c:v>0.36121673003802279</c:v>
                </c:pt>
                <c:pt idx="13">
                  <c:v>0.18852459016393441</c:v>
                </c:pt>
                <c:pt idx="14">
                  <c:v>0.59907834101382484</c:v>
                </c:pt>
                <c:pt idx="15">
                  <c:v>0.20103092783505155</c:v>
                </c:pt>
                <c:pt idx="16">
                  <c:v>-2.8735632183908046E-2</c:v>
                </c:pt>
                <c:pt idx="17">
                  <c:v>0.21216216216216216</c:v>
                </c:pt>
                <c:pt idx="18">
                  <c:v>-0.29211469534050177</c:v>
                </c:pt>
                <c:pt idx="19">
                  <c:v>-0.37735849056603776</c:v>
                </c:pt>
                <c:pt idx="20">
                  <c:v>0.24170918367346939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98866839062092E-2"/>
                  <c:y val="8.968608809880948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0887788011738546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2732661184879801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7352180608416E-2"/>
                  <c:y val="1.1958145079841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6771072435342E-2"/>
                  <c:y val="8.968608809880948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6044687218532E-2"/>
                  <c:y val="8.96860880988094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2730917860359794E-2"/>
                  <c:y val="8.968608809880948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899410175214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4575791033500904E-2"/>
                  <c:y val="8.968608809880948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886044687218532E-2"/>
                  <c:y val="8.968608809880948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899410175214E-2"/>
                  <c:y val="8.968608809880948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899410175214E-2"/>
                  <c:y val="8.968608809880948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885754133132026E-2"/>
                  <c:y val="8.968608809880948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754133132026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886189964261914E-2"/>
                  <c:y val="1.046337694486108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899410175214E-2"/>
                  <c:y val="8.968608809881057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886916349478647E-2"/>
                  <c:y val="1.046337694486108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731644245576548E-2"/>
                  <c:y val="1.195814507984110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0.77758823529411769</c:v>
                </c:pt>
                <c:pt idx="1">
                  <c:v>3.2426470588235293E-2</c:v>
                </c:pt>
                <c:pt idx="2">
                  <c:v>2.6132352941176471E-2</c:v>
                </c:pt>
                <c:pt idx="3">
                  <c:v>2.4514705882352942E-2</c:v>
                </c:pt>
                <c:pt idx="4">
                  <c:v>2.3029411764705882E-2</c:v>
                </c:pt>
                <c:pt idx="5">
                  <c:v>1.6779411764705883E-2</c:v>
                </c:pt>
                <c:pt idx="6">
                  <c:v>5.0588235294117649E-3</c:v>
                </c:pt>
                <c:pt idx="7">
                  <c:v>4.0882352941176469E-3</c:v>
                </c:pt>
                <c:pt idx="8">
                  <c:v>4.2205882352941175E-3</c:v>
                </c:pt>
                <c:pt idx="9">
                  <c:v>3.4117647058823529E-3</c:v>
                </c:pt>
                <c:pt idx="10">
                  <c:v>8.6764705882352942E-3</c:v>
                </c:pt>
                <c:pt idx="11">
                  <c:v>5.2058823529411765E-3</c:v>
                </c:pt>
                <c:pt idx="12">
                  <c:v>5.2647058823529413E-3</c:v>
                </c:pt>
                <c:pt idx="13">
                  <c:v>4.2647058823529413E-3</c:v>
                </c:pt>
                <c:pt idx="14">
                  <c:v>5.1029411764705879E-3</c:v>
                </c:pt>
                <c:pt idx="15">
                  <c:v>3.4264705882352943E-3</c:v>
                </c:pt>
                <c:pt idx="16">
                  <c:v>2.4852941176470586E-3</c:v>
                </c:pt>
                <c:pt idx="17">
                  <c:v>1.3191176470588236E-2</c:v>
                </c:pt>
                <c:pt idx="18">
                  <c:v>5.8088235294117647E-3</c:v>
                </c:pt>
                <c:pt idx="19">
                  <c:v>1.7470588235294116E-2</c:v>
                </c:pt>
                <c:pt idx="20">
                  <c:v>2.863235294117647E-2</c:v>
                </c:pt>
              </c:numCache>
            </c:numRef>
          </c:val>
        </c:ser>
        <c:gapWidth val="0"/>
        <c:axId val="410310912"/>
        <c:axId val="410309376"/>
      </c:barChart>
      <c:catAx>
        <c:axId val="410285568"/>
        <c:scaling>
          <c:orientation val="maxMin"/>
        </c:scaling>
        <c:axPos val="l"/>
        <c:tickLblPos val="low"/>
        <c:crossAx val="410287104"/>
        <c:crosses val="autoZero"/>
        <c:auto val="1"/>
        <c:lblAlgn val="ctr"/>
        <c:lblOffset val="100"/>
      </c:catAx>
      <c:valAx>
        <c:axId val="410287104"/>
        <c:scaling>
          <c:orientation val="minMax"/>
        </c:scaling>
        <c:delete val="1"/>
        <c:axPos val="t"/>
        <c:numFmt formatCode="#,##0_)" sourceLinked="1"/>
        <c:tickLblPos val="none"/>
        <c:crossAx val="410285568"/>
        <c:crosses val="autoZero"/>
        <c:crossBetween val="between"/>
      </c:valAx>
      <c:valAx>
        <c:axId val="410309376"/>
        <c:scaling>
          <c:orientation val="minMax"/>
        </c:scaling>
        <c:delete val="1"/>
        <c:axPos val="t"/>
        <c:numFmt formatCode="0.0%" sourceLinked="1"/>
        <c:tickLblPos val="none"/>
        <c:crossAx val="410310912"/>
        <c:crosses val="autoZero"/>
        <c:crossBetween val="between"/>
      </c:valAx>
      <c:catAx>
        <c:axId val="410310912"/>
        <c:scaling>
          <c:orientation val="maxMin"/>
        </c:scaling>
        <c:delete val="1"/>
        <c:axPos val="r"/>
        <c:tickLblPos val="none"/>
        <c:crossAx val="410309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742133248104127"/>
          <c:y val="5.9790725399206206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48"/>
          <c:y val="2.373332365712374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mensual'!$C$11</c:f>
              <c:numCache>
                <c:formatCode>#,##0_)</c:formatCode>
                <c:ptCount val="1"/>
                <c:pt idx="0">
                  <c:v>12608</c:v>
                </c:pt>
              </c:numCache>
            </c:numRef>
          </c:val>
        </c:ser>
        <c:dLbls>
          <c:showVal val="1"/>
        </c:dLbls>
        <c:marker val="1"/>
        <c:axId val="411912832"/>
        <c:axId val="411915392"/>
      </c:lineChart>
      <c:catAx>
        <c:axId val="411912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1915392"/>
        <c:crosses val="autoZero"/>
        <c:auto val="1"/>
        <c:lblAlgn val="ctr"/>
        <c:lblOffset val="100"/>
        <c:tickLblSkip val="1"/>
        <c:tickMarkSkip val="1"/>
      </c:catAx>
      <c:valAx>
        <c:axId val="41191539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1912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3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477E-3"/>
          <c:y val="0.40740754081937042"/>
          <c:w val="0.9690181158547847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148197</c:v>
                </c:pt>
                <c:pt idx="1">
                  <c:v>148197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144607</c:v>
                </c:pt>
                <c:pt idx="1">
                  <c:v>144607</c:v>
                </c:pt>
              </c:numCache>
            </c:numRef>
          </c:val>
        </c:ser>
        <c:overlap val="-2"/>
        <c:axId val="412276224"/>
        <c:axId val="4122777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49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591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2.482590745952824E-2</c:v>
                </c:pt>
                <c:pt idx="1">
                  <c:v>2.482590745952824E-2</c:v>
                </c:pt>
              </c:numCache>
            </c:numRef>
          </c:val>
        </c:ser>
        <c:axId val="412387584"/>
        <c:axId val="412386048"/>
      </c:barChart>
      <c:catAx>
        <c:axId val="4122762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277760"/>
        <c:crosses val="autoZero"/>
        <c:auto val="1"/>
        <c:lblAlgn val="ctr"/>
        <c:lblOffset val="100"/>
      </c:catAx>
      <c:valAx>
        <c:axId val="412277760"/>
        <c:scaling>
          <c:orientation val="minMax"/>
        </c:scaling>
        <c:delete val="1"/>
        <c:axPos val="l"/>
        <c:numFmt formatCode="#,##0_)" sourceLinked="1"/>
        <c:tickLblPos val="none"/>
        <c:crossAx val="412276224"/>
        <c:crosses val="autoZero"/>
        <c:crossBetween val="between"/>
      </c:valAx>
      <c:valAx>
        <c:axId val="412386048"/>
        <c:scaling>
          <c:orientation val="minMax"/>
        </c:scaling>
        <c:delete val="1"/>
        <c:axPos val="r"/>
        <c:numFmt formatCode="0.0%" sourceLinked="1"/>
        <c:tickLblPos val="none"/>
        <c:crossAx val="412387584"/>
        <c:crosses val="max"/>
        <c:crossBetween val="between"/>
      </c:valAx>
      <c:catAx>
        <c:axId val="412387584"/>
        <c:scaling>
          <c:orientation val="minMax"/>
        </c:scaling>
        <c:delete val="1"/>
        <c:axPos val="b"/>
        <c:numFmt formatCode="General" sourceLinked="1"/>
        <c:tickLblPos val="none"/>
        <c:crossAx val="4123860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2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28"/>
          <c:w val="0.91263650546021846"/>
          <c:h val="0.308841817308051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2090216</c:v>
                </c:pt>
                <c:pt idx="1">
                  <c:v>1298161</c:v>
                </c:pt>
                <c:pt idx="2">
                  <c:v>792055</c:v>
                </c:pt>
                <c:pt idx="3">
                  <c:v>68000</c:v>
                </c:pt>
                <c:pt idx="4">
                  <c:v>68000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05594496"/>
        <c:axId val="405596416"/>
      </c:barChart>
      <c:catAx>
        <c:axId val="405594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5596416"/>
        <c:crosses val="autoZero"/>
        <c:auto val="1"/>
        <c:lblAlgn val="ctr"/>
        <c:lblOffset val="100"/>
        <c:tickLblSkip val="1"/>
        <c:tickMarkSkip val="1"/>
      </c:catAx>
      <c:valAx>
        <c:axId val="405596416"/>
        <c:scaling>
          <c:orientation val="minMax"/>
        </c:scaling>
        <c:delete val="1"/>
        <c:axPos val="l"/>
        <c:numFmt formatCode="#,##0_)" sourceLinked="1"/>
        <c:tickLblPos val="none"/>
        <c:crossAx val="40559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5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84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148197</c:v>
                </c:pt>
                <c:pt idx="1">
                  <c:v>148197</c:v>
                </c:pt>
                <c:pt idx="2">
                  <c:v>36671</c:v>
                </c:pt>
                <c:pt idx="3">
                  <c:v>48777</c:v>
                </c:pt>
                <c:pt idx="4">
                  <c:v>51163</c:v>
                </c:pt>
                <c:pt idx="5">
                  <c:v>11586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144607</c:v>
                </c:pt>
                <c:pt idx="1">
                  <c:v>144607</c:v>
                </c:pt>
                <c:pt idx="2">
                  <c:v>42005</c:v>
                </c:pt>
                <c:pt idx="3">
                  <c:v>43411</c:v>
                </c:pt>
                <c:pt idx="4">
                  <c:v>45551</c:v>
                </c:pt>
                <c:pt idx="5">
                  <c:v>13640</c:v>
                </c:pt>
              </c:numCache>
            </c:numRef>
          </c:val>
        </c:ser>
        <c:dLbls>
          <c:showVal val="1"/>
        </c:dLbls>
        <c:gapWidth val="30"/>
        <c:overlap val="-10"/>
        <c:axId val="412158208"/>
        <c:axId val="4121644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412464050735E-2"/>
                  <c:y val="-0.360846823081124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5775983585808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01E-2"/>
                  <c:y val="-0.259644270354530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8.091290619129472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-6.390876267370132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99E-2"/>
                  <c:y val="5.14235847422625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2.482590745952824E-2</c:v>
                </c:pt>
                <c:pt idx="1">
                  <c:v>2.482590745952824E-2</c:v>
                </c:pt>
                <c:pt idx="2">
                  <c:v>-0.12698488275205333</c:v>
                </c:pt>
                <c:pt idx="3">
                  <c:v>0.12360922346870609</c:v>
                </c:pt>
                <c:pt idx="4">
                  <c:v>0.12320256415885492</c:v>
                </c:pt>
                <c:pt idx="5">
                  <c:v>-0.15058651026392961</c:v>
                </c:pt>
              </c:numCache>
            </c:numRef>
          </c:val>
        </c:ser>
        <c:dLbls>
          <c:showVal val="1"/>
        </c:dLbls>
        <c:marker val="1"/>
        <c:axId val="412166016"/>
        <c:axId val="412167552"/>
      </c:lineChart>
      <c:catAx>
        <c:axId val="412158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2164480"/>
        <c:crosses val="autoZero"/>
        <c:auto val="1"/>
        <c:lblAlgn val="ctr"/>
        <c:lblOffset val="100"/>
        <c:tickLblSkip val="1"/>
        <c:tickMarkSkip val="1"/>
      </c:catAx>
      <c:valAx>
        <c:axId val="412164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12158208"/>
        <c:crosses val="autoZero"/>
        <c:crossBetween val="between"/>
      </c:valAx>
      <c:catAx>
        <c:axId val="412166016"/>
        <c:scaling>
          <c:orientation val="minMax"/>
        </c:scaling>
        <c:delete val="1"/>
        <c:axPos val="b"/>
        <c:tickLblPos val="none"/>
        <c:crossAx val="412167552"/>
        <c:crosses val="autoZero"/>
        <c:auto val="1"/>
        <c:lblAlgn val="ctr"/>
        <c:lblOffset val="100"/>
      </c:catAx>
      <c:valAx>
        <c:axId val="412167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2166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94"/>
          <c:y val="0.14051827277935441"/>
          <c:w val="0.62760465879265093"/>
          <c:h val="5.679923258323690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6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mensual'!$C$11</c:f>
              <c:numCache>
                <c:formatCode>#,##0</c:formatCode>
                <c:ptCount val="1"/>
                <c:pt idx="0">
                  <c:v>28765</c:v>
                </c:pt>
              </c:numCache>
            </c:numRef>
          </c:val>
        </c:ser>
        <c:dLbls>
          <c:showVal val="1"/>
        </c:dLbls>
        <c:marker val="1"/>
        <c:axId val="93598464"/>
        <c:axId val="93600384"/>
      </c:lineChart>
      <c:catAx>
        <c:axId val="9359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93600384"/>
        <c:crosses val="autoZero"/>
        <c:auto val="1"/>
        <c:lblAlgn val="ctr"/>
        <c:lblOffset val="100"/>
        <c:tickLblSkip val="1"/>
        <c:tickMarkSkip val="1"/>
      </c:catAx>
      <c:valAx>
        <c:axId val="9360038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93598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06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21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50.40765722099205</c:v>
                </c:pt>
                <c:pt idx="1">
                  <c:v>50.40765722099205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38.245297590081037</c:v>
                </c:pt>
                <c:pt idx="1">
                  <c:v>38.245297590081037</c:v>
                </c:pt>
              </c:numCache>
            </c:numRef>
          </c:val>
        </c:ser>
        <c:overlap val="-2"/>
        <c:axId val="93802496"/>
        <c:axId val="9380403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4"/>
                </c:manualLayout>
              </c:layout>
              <c:showVal val="1"/>
            </c:dLbl>
            <c:dLbl>
              <c:idx val="1"/>
              <c:layout>
                <c:manualLayout>
                  <c:x val="2.6491028916851584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0.31800928211538704</c:v>
                </c:pt>
                <c:pt idx="1">
                  <c:v>0.31800928211538704</c:v>
                </c:pt>
              </c:numCache>
            </c:numRef>
          </c:val>
        </c:ser>
        <c:axId val="93811456"/>
        <c:axId val="93805568"/>
      </c:barChart>
      <c:catAx>
        <c:axId val="938024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3804032"/>
        <c:crosses val="autoZero"/>
        <c:auto val="1"/>
        <c:lblAlgn val="ctr"/>
        <c:lblOffset val="100"/>
      </c:catAx>
      <c:valAx>
        <c:axId val="93804032"/>
        <c:scaling>
          <c:orientation val="minMax"/>
        </c:scaling>
        <c:delete val="1"/>
        <c:axPos val="l"/>
        <c:numFmt formatCode="#,##0.0_)" sourceLinked="1"/>
        <c:tickLblPos val="none"/>
        <c:crossAx val="93802496"/>
        <c:crosses val="autoZero"/>
        <c:crossBetween val="between"/>
      </c:valAx>
      <c:valAx>
        <c:axId val="93805568"/>
        <c:scaling>
          <c:orientation val="minMax"/>
        </c:scaling>
        <c:delete val="1"/>
        <c:axPos val="r"/>
        <c:numFmt formatCode="0.0%" sourceLinked="1"/>
        <c:tickLblPos val="none"/>
        <c:crossAx val="93811456"/>
        <c:crosses val="max"/>
        <c:crossBetween val="between"/>
      </c:valAx>
      <c:catAx>
        <c:axId val="93811456"/>
        <c:scaling>
          <c:orientation val="minMax"/>
        </c:scaling>
        <c:delete val="1"/>
        <c:axPos val="b"/>
        <c:numFmt formatCode="General" sourceLinked="1"/>
        <c:tickLblPos val="none"/>
        <c:crossAx val="938055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164520743919954"/>
          <c:w val="0.452088259609753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16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6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61.739582341591429</c:v>
                </c:pt>
                <c:pt idx="1">
                  <c:v>74.155472454927192</c:v>
                </c:pt>
                <c:pt idx="2">
                  <c:v>50.08018364483604</c:v>
                </c:pt>
                <c:pt idx="3">
                  <c:v>50.40765722099205</c:v>
                </c:pt>
                <c:pt idx="4">
                  <c:v>50.40765722099205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62678144"/>
        <c:axId val="362733568"/>
      </c:barChart>
      <c:catAx>
        <c:axId val="362678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69E-4"/>
              <c:y val="0.924825196850395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62733568"/>
        <c:crosses val="autoZero"/>
        <c:auto val="1"/>
        <c:lblAlgn val="ctr"/>
        <c:lblOffset val="100"/>
        <c:tickLblSkip val="1"/>
        <c:tickMarkSkip val="1"/>
      </c:catAx>
      <c:valAx>
        <c:axId val="362733568"/>
        <c:scaling>
          <c:orientation val="minMax"/>
        </c:scaling>
        <c:delete val="1"/>
        <c:axPos val="l"/>
        <c:numFmt formatCode="#,##0.0_)" sourceLinked="1"/>
        <c:tickLblPos val="none"/>
        <c:crossAx val="36267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794"/>
          <c:w val="0.90049538618993386"/>
          <c:h val="0.44313725490195899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38.245297590081037</c:v>
                </c:pt>
                <c:pt idx="1">
                  <c:v>38.245297590081037</c:v>
                </c:pt>
                <c:pt idx="2">
                  <c:v>26.493219804478084</c:v>
                </c:pt>
                <c:pt idx="3">
                  <c:v>49.567252797442336</c:v>
                </c:pt>
                <c:pt idx="4">
                  <c:v>44.757010631398984</c:v>
                </c:pt>
                <c:pt idx="5">
                  <c:v>45.165562913907287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50.40765722099205</c:v>
                </c:pt>
                <c:pt idx="1">
                  <c:v>50.40765722099205</c:v>
                </c:pt>
                <c:pt idx="2">
                  <c:v>49.260508039708235</c:v>
                </c:pt>
                <c:pt idx="3">
                  <c:v>55.694222425211237</c:v>
                </c:pt>
                <c:pt idx="4">
                  <c:v>50.27118910527247</c:v>
                </c:pt>
                <c:pt idx="5">
                  <c:v>38.364238410596023</c:v>
                </c:pt>
              </c:numCache>
            </c:numRef>
          </c:val>
        </c:ser>
        <c:dLbls>
          <c:showVal val="1"/>
        </c:dLbls>
        <c:gapWidth val="30"/>
        <c:overlap val="-10"/>
        <c:axId val="384602880"/>
        <c:axId val="38460480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41439474797109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24E-2"/>
                  <c:y val="-0.24337622758791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3.15876244369709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56E-2"/>
                  <c:y val="-0.269647381033892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-0.5352494109591833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895E-2"/>
                  <c:y val="-0.405290694161950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52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0.31800928211538704</c:v>
                </c:pt>
                <c:pt idx="1">
                  <c:v>0.31800928211538704</c:v>
                </c:pt>
                <c:pt idx="2">
                  <c:v>0.85936282578163081</c:v>
                </c:pt>
                <c:pt idx="3">
                  <c:v>0.12360922346870606</c:v>
                </c:pt>
                <c:pt idx="4">
                  <c:v>0.123202564158855</c:v>
                </c:pt>
                <c:pt idx="5">
                  <c:v>-0.15058651026392977</c:v>
                </c:pt>
              </c:numCache>
            </c:numRef>
          </c:val>
        </c:ser>
        <c:dLbls>
          <c:showVal val="1"/>
        </c:dLbls>
        <c:marker val="1"/>
        <c:axId val="384614784"/>
        <c:axId val="384616320"/>
      </c:lineChart>
      <c:catAx>
        <c:axId val="384602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8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4604800"/>
        <c:crosses val="autoZero"/>
        <c:auto val="1"/>
        <c:lblAlgn val="ctr"/>
        <c:lblOffset val="100"/>
        <c:tickLblSkip val="1"/>
        <c:tickMarkSkip val="1"/>
      </c:catAx>
      <c:valAx>
        <c:axId val="38460480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84602880"/>
        <c:crosses val="autoZero"/>
        <c:crossBetween val="between"/>
      </c:valAx>
      <c:catAx>
        <c:axId val="384614784"/>
        <c:scaling>
          <c:orientation val="minMax"/>
        </c:scaling>
        <c:delete val="1"/>
        <c:axPos val="b"/>
        <c:tickLblPos val="none"/>
        <c:crossAx val="384616320"/>
        <c:crosses val="autoZero"/>
        <c:auto val="1"/>
        <c:lblAlgn val="ctr"/>
        <c:lblOffset val="100"/>
      </c:catAx>
      <c:valAx>
        <c:axId val="3846163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461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74"/>
          <c:y val="0.17800296702042773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mensual'!$C$11</c:f>
              <c:numCache>
                <c:formatCode>#,##0.0</c:formatCode>
                <c:ptCount val="1"/>
                <c:pt idx="0">
                  <c:v>47.66</c:v>
                </c:pt>
              </c:numCache>
            </c:numRef>
          </c:val>
        </c:ser>
        <c:dLbls>
          <c:showVal val="1"/>
        </c:dLbls>
        <c:marker val="1"/>
        <c:axId val="362793984"/>
        <c:axId val="384632320"/>
      </c:lineChart>
      <c:catAx>
        <c:axId val="36279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4632320"/>
        <c:crosses val="autoZero"/>
        <c:auto val="1"/>
        <c:lblAlgn val="ctr"/>
        <c:lblOffset val="100"/>
        <c:tickLblSkip val="1"/>
        <c:tickMarkSkip val="1"/>
      </c:catAx>
      <c:valAx>
        <c:axId val="384632320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27939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79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2"/>
          <c:h val="0.4104483689538818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2.1793676470588235</c:v>
                </c:pt>
                <c:pt idx="1">
                  <c:v>2.1793676470588235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2.0799879176675344</c:v>
                </c:pt>
                <c:pt idx="1">
                  <c:v>2.0799879176675344</c:v>
                </c:pt>
              </c:numCache>
            </c:numRef>
          </c:val>
        </c:ser>
        <c:overlap val="-2"/>
        <c:axId val="412780800"/>
        <c:axId val="4128030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44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4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9.9379729391289029E-2</c:v>
                </c:pt>
                <c:pt idx="1">
                  <c:v>9.9379729391289029E-2</c:v>
                </c:pt>
              </c:numCache>
            </c:numRef>
          </c:val>
        </c:ser>
        <c:axId val="412806144"/>
        <c:axId val="412804608"/>
      </c:barChart>
      <c:catAx>
        <c:axId val="4127808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803072"/>
        <c:crosses val="autoZero"/>
        <c:auto val="1"/>
        <c:lblAlgn val="ctr"/>
        <c:lblOffset val="100"/>
      </c:catAx>
      <c:valAx>
        <c:axId val="412803072"/>
        <c:scaling>
          <c:orientation val="minMax"/>
        </c:scaling>
        <c:delete val="1"/>
        <c:axPos val="l"/>
        <c:numFmt formatCode="#,##0.00_)" sourceLinked="1"/>
        <c:tickLblPos val="none"/>
        <c:crossAx val="412780800"/>
        <c:crosses val="autoZero"/>
        <c:crossBetween val="between"/>
      </c:valAx>
      <c:valAx>
        <c:axId val="412804608"/>
        <c:scaling>
          <c:orientation val="minMax"/>
        </c:scaling>
        <c:delete val="1"/>
        <c:axPos val="r"/>
        <c:numFmt formatCode="#,##0.00_)" sourceLinked="1"/>
        <c:tickLblPos val="none"/>
        <c:crossAx val="412806144"/>
        <c:crosses val="max"/>
        <c:crossBetween val="between"/>
      </c:valAx>
      <c:catAx>
        <c:axId val="412806144"/>
        <c:scaling>
          <c:orientation val="minMax"/>
        </c:scaling>
        <c:delete val="1"/>
        <c:axPos val="b"/>
        <c:numFmt formatCode="General" sourceLinked="1"/>
        <c:tickLblPos val="none"/>
        <c:crossAx val="412804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1"/>
          <c:w val="0.452088259609753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45530941237649508"/>
          <c:y val="0.1369273384800846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7.9701542807059171</c:v>
                </c:pt>
                <c:pt idx="1">
                  <c:v>7.464719707339845</c:v>
                </c:pt>
                <c:pt idx="2">
                  <c:v>8.7985506057028875</c:v>
                </c:pt>
                <c:pt idx="3">
                  <c:v>2.1793676470588235</c:v>
                </c:pt>
                <c:pt idx="4">
                  <c:v>2.1793676470588235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12873088"/>
        <c:axId val="412875008"/>
      </c:barChart>
      <c:catAx>
        <c:axId val="412873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5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2875008"/>
        <c:crosses val="autoZero"/>
        <c:auto val="1"/>
        <c:lblAlgn val="ctr"/>
        <c:lblOffset val="100"/>
        <c:tickLblSkip val="1"/>
        <c:tickMarkSkip val="1"/>
      </c:catAx>
      <c:valAx>
        <c:axId val="412875008"/>
        <c:scaling>
          <c:orientation val="minMax"/>
        </c:scaling>
        <c:delete val="1"/>
        <c:axPos val="l"/>
        <c:numFmt formatCode="#,##0.00_)" sourceLinked="1"/>
        <c:tickLblPos val="none"/>
        <c:crossAx val="41287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11"/>
          <c:y val="4.511299005023364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2.0799879176675344</c:v>
                </c:pt>
                <c:pt idx="1">
                  <c:v>2.0799879176675344</c:v>
                </c:pt>
                <c:pt idx="2">
                  <c:v>1.8103262509158298</c:v>
                </c:pt>
                <c:pt idx="3">
                  <c:v>2.1296605180533752</c:v>
                </c:pt>
                <c:pt idx="4">
                  <c:v>2.0693712520443395</c:v>
                </c:pt>
                <c:pt idx="5">
                  <c:v>3.4760448521916412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2.1793676470588235</c:v>
                </c:pt>
                <c:pt idx="1">
                  <c:v>2.1793676470588235</c:v>
                </c:pt>
                <c:pt idx="2">
                  <c:v>1.8319012888400439</c:v>
                </c:pt>
                <c:pt idx="3">
                  <c:v>2.3105016342191274</c:v>
                </c:pt>
                <c:pt idx="4">
                  <c:v>2.2121670702179177</c:v>
                </c:pt>
                <c:pt idx="5">
                  <c:v>3.0953780390061447</c:v>
                </c:pt>
              </c:numCache>
            </c:numRef>
          </c:val>
        </c:ser>
        <c:dLbls>
          <c:showVal val="1"/>
        </c:dLbls>
        <c:gapWidth val="30"/>
        <c:overlap val="-10"/>
        <c:axId val="413875200"/>
        <c:axId val="41388966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148E-2"/>
                  <c:y val="-0.177404204087846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421E-2"/>
                  <c:y val="-0.154825844484729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626E-2"/>
                  <c:y val="-0.321696857312872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3.194940702710943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77049112270456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3919153522737555E-2"/>
                  <c:y val="-0.284715552910894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357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5E-2"/>
                  <c:y val="-0.303385688388253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9.9379729391289029E-2</c:v>
                </c:pt>
                <c:pt idx="1">
                  <c:v>9.9379729391289029E-2</c:v>
                </c:pt>
                <c:pt idx="2">
                  <c:v>2.1575037924214113E-2</c:v>
                </c:pt>
                <c:pt idx="3">
                  <c:v>0.18084111616575216</c:v>
                </c:pt>
                <c:pt idx="4">
                  <c:v>0.14279581817357823</c:v>
                </c:pt>
                <c:pt idx="5">
                  <c:v>-0.38066681318549644</c:v>
                </c:pt>
              </c:numCache>
            </c:numRef>
          </c:val>
        </c:ser>
        <c:dLbls>
          <c:showVal val="1"/>
        </c:dLbls>
        <c:marker val="1"/>
        <c:axId val="413891200"/>
        <c:axId val="413905280"/>
      </c:lineChart>
      <c:catAx>
        <c:axId val="413875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59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889664"/>
        <c:crosses val="autoZero"/>
        <c:auto val="1"/>
        <c:lblAlgn val="ctr"/>
        <c:lblOffset val="100"/>
        <c:tickLblSkip val="1"/>
        <c:tickMarkSkip val="1"/>
      </c:catAx>
      <c:valAx>
        <c:axId val="4138896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13875200"/>
        <c:crosses val="autoZero"/>
        <c:crossBetween val="between"/>
      </c:valAx>
      <c:catAx>
        <c:axId val="413891200"/>
        <c:scaling>
          <c:orientation val="minMax"/>
        </c:scaling>
        <c:delete val="1"/>
        <c:axPos val="b"/>
        <c:tickLblPos val="none"/>
        <c:crossAx val="413905280"/>
        <c:crosses val="autoZero"/>
        <c:auto val="1"/>
        <c:lblAlgn val="ctr"/>
        <c:lblOffset val="100"/>
      </c:catAx>
      <c:valAx>
        <c:axId val="41390528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1389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2071743492520377"/>
          <c:w val="0.6046880425213427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mensual'!$C$11</c:f>
              <c:numCache>
                <c:formatCode>#,##0.00</c:formatCode>
                <c:ptCount val="1"/>
                <c:pt idx="0">
                  <c:v>2.2799999999999998</c:v>
                </c:pt>
              </c:numCache>
            </c:numRef>
          </c:val>
        </c:ser>
        <c:dLbls>
          <c:showVal val="1"/>
        </c:dLbls>
        <c:marker val="1"/>
        <c:axId val="363590784"/>
        <c:axId val="363593088"/>
      </c:lineChart>
      <c:catAx>
        <c:axId val="363590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63593088"/>
        <c:crosses val="autoZero"/>
        <c:auto val="1"/>
        <c:lblAlgn val="ctr"/>
        <c:lblOffset val="100"/>
        <c:tickLblSkip val="1"/>
        <c:tickMarkSkip val="1"/>
      </c:catAx>
      <c:valAx>
        <c:axId val="36359308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3590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41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1"/>
          <c:y val="0.2596278242997484"/>
          <c:w val="0.83325053642039493"/>
          <c:h val="0.47650548004266891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</c:numCache>
            </c:numRef>
          </c:val>
        </c:ser>
        <c:marker val="1"/>
        <c:axId val="405691392"/>
        <c:axId val="405705856"/>
      </c:lineChart>
      <c:catAx>
        <c:axId val="4056913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5705856"/>
        <c:crosses val="autoZero"/>
        <c:auto val="1"/>
        <c:lblAlgn val="ctr"/>
        <c:lblOffset val="100"/>
      </c:catAx>
      <c:valAx>
        <c:axId val="405705856"/>
        <c:scaling>
          <c:orientation val="minMax"/>
          <c:min val="6000"/>
        </c:scaling>
        <c:axPos val="l"/>
        <c:numFmt formatCode="#,##0" sourceLinked="1"/>
        <c:tickLblPos val="nextTo"/>
        <c:crossAx val="4056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24"/>
          <c:y val="9.8980834942801965E-2"/>
          <c:w val="0.477407735225089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7"/>
          <c:y val="0.25962782429974851"/>
          <c:w val="0.83325053642039515"/>
          <c:h val="0.4765054800426690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</c:numCache>
            </c:numRef>
          </c:val>
        </c:ser>
        <c:marker val="1"/>
        <c:axId val="406061056"/>
        <c:axId val="406062976"/>
      </c:lineChart>
      <c:catAx>
        <c:axId val="4060610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6062976"/>
        <c:crosses val="autoZero"/>
        <c:auto val="1"/>
        <c:lblAlgn val="ctr"/>
        <c:lblOffset val="100"/>
      </c:catAx>
      <c:valAx>
        <c:axId val="406062976"/>
        <c:scaling>
          <c:orientation val="minMax"/>
          <c:min val="300000"/>
        </c:scaling>
        <c:axPos val="l"/>
        <c:numFmt formatCode="#,##0" sourceLinked="1"/>
        <c:tickLblPos val="nextTo"/>
        <c:crossAx val="4060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73"/>
          <c:y val="9.1793054170115532E-2"/>
          <c:w val="0.477407735225089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15E-2"/>
          <c:y val="0.37682721131939884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68000</c:v>
                </c:pt>
                <c:pt idx="1">
                  <c:v>20018</c:v>
                </c:pt>
                <c:pt idx="2">
                  <c:v>21111</c:v>
                </c:pt>
                <c:pt idx="3">
                  <c:v>23128</c:v>
                </c:pt>
                <c:pt idx="4">
                  <c:v>3743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69523</c:v>
                </c:pt>
                <c:pt idx="1">
                  <c:v>23203</c:v>
                </c:pt>
                <c:pt idx="2">
                  <c:v>20384</c:v>
                </c:pt>
                <c:pt idx="3">
                  <c:v>22012</c:v>
                </c:pt>
                <c:pt idx="4">
                  <c:v>3924</c:v>
                </c:pt>
              </c:numCache>
            </c:numRef>
          </c:val>
        </c:ser>
        <c:dLbls>
          <c:showVal val="1"/>
        </c:dLbls>
        <c:gapWidth val="30"/>
        <c:overlap val="-10"/>
        <c:axId val="405892096"/>
        <c:axId val="40591065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33E-2"/>
                  <c:y val="-0.41499233915557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3.965546184899470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187E-2"/>
                  <c:y val="-0.25627856162649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25516873842546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233892108664081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74E-2"/>
                  <c:y val="-0.324441957445675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-2.1906419458308762E-2</c:v>
                </c:pt>
                <c:pt idx="1">
                  <c:v>-0.13726673275007542</c:v>
                </c:pt>
                <c:pt idx="2">
                  <c:v>3.5665227629513345E-2</c:v>
                </c:pt>
                <c:pt idx="3">
                  <c:v>5.0699618389969107E-2</c:v>
                </c:pt>
                <c:pt idx="4">
                  <c:v>-4.6126401630988786E-2</c:v>
                </c:pt>
              </c:numCache>
            </c:numRef>
          </c:val>
        </c:ser>
        <c:dLbls>
          <c:showVal val="1"/>
        </c:dLbls>
        <c:marker val="1"/>
        <c:axId val="405912192"/>
        <c:axId val="406094208"/>
      </c:lineChart>
      <c:catAx>
        <c:axId val="405892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5910656"/>
        <c:crosses val="autoZero"/>
        <c:auto val="1"/>
        <c:lblAlgn val="ctr"/>
        <c:lblOffset val="100"/>
        <c:tickLblSkip val="1"/>
        <c:tickMarkSkip val="1"/>
      </c:catAx>
      <c:valAx>
        <c:axId val="40591065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05892096"/>
        <c:crosses val="autoZero"/>
        <c:crossBetween val="between"/>
      </c:valAx>
      <c:catAx>
        <c:axId val="405912192"/>
        <c:scaling>
          <c:orientation val="minMax"/>
        </c:scaling>
        <c:delete val="1"/>
        <c:axPos val="b"/>
        <c:tickLblPos val="none"/>
        <c:crossAx val="406094208"/>
        <c:crosses val="autoZero"/>
        <c:auto val="1"/>
        <c:lblAlgn val="ctr"/>
        <c:lblOffset val="100"/>
      </c:catAx>
      <c:valAx>
        <c:axId val="4060942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5912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406157184"/>
        <c:axId val="406192128"/>
      </c:lineChart>
      <c:catAx>
        <c:axId val="406157184"/>
        <c:scaling>
          <c:orientation val="minMax"/>
        </c:scaling>
        <c:axPos val="b"/>
        <c:numFmt formatCode="General" sourceLinked="1"/>
        <c:tickLblPos val="nextTo"/>
        <c:crossAx val="406192128"/>
        <c:crosses val="autoZero"/>
        <c:auto val="1"/>
        <c:lblAlgn val="ctr"/>
        <c:lblOffset val="100"/>
      </c:catAx>
      <c:valAx>
        <c:axId val="406192128"/>
        <c:scaling>
          <c:orientation val="minMax"/>
        </c:scaling>
        <c:axPos val="l"/>
        <c:numFmt formatCode="#,##0" sourceLinked="1"/>
        <c:tickLblPos val="nextTo"/>
        <c:crossAx val="40615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52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222"/>
          <c:h val="0.62500000000000178"/>
        </c:manualLayout>
      </c:layout>
      <c:pie3DChart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188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0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'!$I$25,'tablas turistas por categorías '!$G$25,'tablas turistas por categorías '!$E$25,'tablas turistas por categorías '!$C$25)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59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7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'!$I$12,'tablas turistas por categorías '!$G$12,'tablas turistas por categorías '!$E$12,'tablas turistas por categorías '!$C$12)</c:f>
              <c:numCache>
                <c:formatCode>#,##0</c:formatCode>
                <c:ptCount val="4"/>
                <c:pt idx="0">
                  <c:v>20018</c:v>
                </c:pt>
                <c:pt idx="1">
                  <c:v>21111</c:v>
                </c:pt>
                <c:pt idx="2">
                  <c:v>23128</c:v>
                </c:pt>
                <c:pt idx="3">
                  <c:v>3743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5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acumulado mayo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50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37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7</xdr:row>
      <xdr:rowOff>9525</xdr:rowOff>
    </xdr:from>
    <xdr:to>
      <xdr:col>9</xdr:col>
      <xdr:colOff>746125</xdr:colOff>
      <xdr:row>8</xdr:row>
      <xdr:rowOff>174625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18</xdr:row>
      <xdr:rowOff>9525</xdr:rowOff>
    </xdr:from>
    <xdr:to>
      <xdr:col>8</xdr:col>
      <xdr:colOff>85725</xdr:colOff>
      <xdr:row>18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mayo 2011 </v>
          </cell>
        </row>
        <row r="8">
          <cell r="E8">
            <v>2090216</v>
          </cell>
        </row>
        <row r="9">
          <cell r="E9">
            <v>1298161</v>
          </cell>
        </row>
        <row r="10">
          <cell r="E10">
            <v>792055</v>
          </cell>
        </row>
        <row r="12">
          <cell r="E12">
            <v>68000</v>
          </cell>
        </row>
        <row r="13">
          <cell r="E13">
            <v>68000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0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0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0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0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0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0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0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0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0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0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69523</v>
          </cell>
          <cell r="E8">
            <v>68000</v>
          </cell>
          <cell r="G8">
            <v>-2.1906419458308762E-2</v>
          </cell>
        </row>
        <row r="11">
          <cell r="B11" t="str">
            <v xml:space="preserve">4* y 5* </v>
          </cell>
          <cell r="C11">
            <v>23203</v>
          </cell>
          <cell r="E11">
            <v>20018</v>
          </cell>
          <cell r="G11">
            <v>-0.13726673275007542</v>
          </cell>
        </row>
        <row r="12">
          <cell r="B12" t="str">
            <v>3*</v>
          </cell>
          <cell r="C12">
            <v>20384</v>
          </cell>
          <cell r="E12">
            <v>21111</v>
          </cell>
          <cell r="G12">
            <v>3.5665227629513345E-2</v>
          </cell>
        </row>
        <row r="13">
          <cell r="B13" t="str">
            <v>2*</v>
          </cell>
          <cell r="C13">
            <v>22012</v>
          </cell>
          <cell r="E13">
            <v>23128</v>
          </cell>
          <cell r="G13">
            <v>5.0699618389969107E-2</v>
          </cell>
        </row>
        <row r="14">
          <cell r="B14" t="str">
            <v>1*</v>
          </cell>
          <cell r="C14">
            <v>3924</v>
          </cell>
          <cell r="E14">
            <v>3743</v>
          </cell>
          <cell r="G14">
            <v>-4.6126401630988786E-2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acumulado mayo 2011 </v>
          </cell>
          <cell r="C19">
            <v>3743</v>
          </cell>
          <cell r="E19">
            <v>23128</v>
          </cell>
          <cell r="G19">
            <v>21111</v>
          </cell>
          <cell r="I19">
            <v>20018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acumulado mayo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52876</v>
          </cell>
          <cell r="E7">
            <v>-6.852693513723003E-2</v>
          </cell>
          <cell r="F7">
            <v>0.77758823529411769</v>
          </cell>
        </row>
        <row r="8">
          <cell r="B8" t="str">
            <v>Alemania</v>
          </cell>
          <cell r="D8">
            <v>2205</v>
          </cell>
          <cell r="E8">
            <v>0.34862385321100919</v>
          </cell>
          <cell r="F8">
            <v>3.2426470588235293E-2</v>
          </cell>
        </row>
        <row r="9">
          <cell r="B9" t="str">
            <v>Reino Unido</v>
          </cell>
          <cell r="D9">
            <v>1777</v>
          </cell>
          <cell r="E9">
            <v>0.24352694191742477</v>
          </cell>
          <cell r="F9">
            <v>2.6132352941176471E-2</v>
          </cell>
        </row>
        <row r="10">
          <cell r="B10" t="str">
            <v>Italia</v>
          </cell>
          <cell r="D10">
            <v>1667</v>
          </cell>
          <cell r="E10">
            <v>0.47261484098939932</v>
          </cell>
          <cell r="F10">
            <v>2.4514705882352942E-2</v>
          </cell>
        </row>
        <row r="11">
          <cell r="B11" t="str">
            <v>Francia</v>
          </cell>
          <cell r="D11">
            <v>1566</v>
          </cell>
          <cell r="E11">
            <v>0.40322580645161288</v>
          </cell>
          <cell r="F11">
            <v>2.3029411764705882E-2</v>
          </cell>
        </row>
        <row r="12">
          <cell r="B12" t="str">
            <v>Países Nórdicos</v>
          </cell>
          <cell r="D12">
            <v>1141</v>
          </cell>
          <cell r="E12">
            <v>0.45535714285714285</v>
          </cell>
          <cell r="F12">
            <v>1.6779411764705883E-2</v>
          </cell>
        </row>
        <row r="13">
          <cell r="B13" t="str">
            <v>Finlandia</v>
          </cell>
          <cell r="D13">
            <v>344</v>
          </cell>
          <cell r="E13">
            <v>0.44537815126050423</v>
          </cell>
          <cell r="F13">
            <v>5.0588235294117649E-3</v>
          </cell>
        </row>
        <row r="14">
          <cell r="B14" t="str">
            <v>Suecia</v>
          </cell>
          <cell r="D14">
            <v>278</v>
          </cell>
          <cell r="E14">
            <v>0.18297872340425531</v>
          </cell>
          <cell r="F14">
            <v>4.0882352941176469E-3</v>
          </cell>
        </row>
        <row r="15">
          <cell r="B15" t="str">
            <v>Dinamarca</v>
          </cell>
          <cell r="D15">
            <v>287</v>
          </cell>
          <cell r="E15">
            <v>0.66860465116279066</v>
          </cell>
          <cell r="F15">
            <v>4.2205882352941175E-3</v>
          </cell>
        </row>
        <row r="16">
          <cell r="B16" t="str">
            <v>Noruega</v>
          </cell>
          <cell r="D16">
            <v>232</v>
          </cell>
          <cell r="E16">
            <v>0.6690647482014388</v>
          </cell>
          <cell r="F16">
            <v>3.4117647058823529E-3</v>
          </cell>
        </row>
        <row r="17">
          <cell r="B17" t="str">
            <v>Países del Este</v>
          </cell>
          <cell r="D17">
            <v>590</v>
          </cell>
          <cell r="E17">
            <v>0.56084656084656082</v>
          </cell>
          <cell r="F17">
            <v>8.6764705882352942E-3</v>
          </cell>
        </row>
        <row r="18">
          <cell r="B18" t="str">
            <v>Holanda</v>
          </cell>
          <cell r="D18">
            <v>354</v>
          </cell>
          <cell r="E18">
            <v>-0.15107913669064749</v>
          </cell>
          <cell r="F18">
            <v>5.2058823529411765E-3</v>
          </cell>
        </row>
        <row r="19">
          <cell r="B19" t="str">
            <v>Bélgica</v>
          </cell>
          <cell r="D19">
            <v>358</v>
          </cell>
          <cell r="E19">
            <v>0.36121673003802279</v>
          </cell>
          <cell r="F19">
            <v>5.2647058823529413E-3</v>
          </cell>
        </row>
        <row r="20">
          <cell r="B20" t="str">
            <v>Suiza</v>
          </cell>
          <cell r="D20">
            <v>290</v>
          </cell>
          <cell r="E20">
            <v>0.18852459016393441</v>
          </cell>
          <cell r="F20">
            <v>4.2647058823529413E-3</v>
          </cell>
        </row>
        <row r="21">
          <cell r="B21" t="str">
            <v>Rusia</v>
          </cell>
          <cell r="D21">
            <v>347</v>
          </cell>
          <cell r="E21">
            <v>0.59907834101382484</v>
          </cell>
          <cell r="F21">
            <v>5.1029411764705879E-3</v>
          </cell>
        </row>
        <row r="22">
          <cell r="B22" t="str">
            <v>Irlanda</v>
          </cell>
          <cell r="D22">
            <v>233</v>
          </cell>
          <cell r="E22">
            <v>0.20103092783505155</v>
          </cell>
          <cell r="F22">
            <v>3.4264705882352943E-3</v>
          </cell>
        </row>
        <row r="23">
          <cell r="B23" t="str">
            <v>Austria</v>
          </cell>
          <cell r="D23">
            <v>169</v>
          </cell>
          <cell r="E23">
            <v>-2.8735632183908046E-2</v>
          </cell>
          <cell r="F23">
            <v>2.4852941176470586E-3</v>
          </cell>
        </row>
        <row r="24">
          <cell r="B24" t="str">
            <v>Resto de Europa</v>
          </cell>
          <cell r="D24">
            <v>897</v>
          </cell>
          <cell r="E24">
            <v>0.21216216216216216</v>
          </cell>
          <cell r="F24">
            <v>1.3191176470588236E-2</v>
          </cell>
        </row>
        <row r="25">
          <cell r="B25" t="str">
            <v>Usa</v>
          </cell>
          <cell r="D25">
            <v>395</v>
          </cell>
          <cell r="E25">
            <v>-0.29211469534050177</v>
          </cell>
          <cell r="F25">
            <v>5.8088235294117647E-3</v>
          </cell>
        </row>
        <row r="26">
          <cell r="B26" t="str">
            <v>Resto de América</v>
          </cell>
          <cell r="D26">
            <v>1188</v>
          </cell>
          <cell r="E26">
            <v>-0.37735849056603776</v>
          </cell>
          <cell r="F26">
            <v>1.7470588235294116E-2</v>
          </cell>
        </row>
        <row r="27">
          <cell r="B27" t="str">
            <v>Resto del Mundo</v>
          </cell>
          <cell r="D27">
            <v>1947</v>
          </cell>
          <cell r="E27">
            <v>0.24170918367346939</v>
          </cell>
          <cell r="F27">
            <v>2.863235294117647E-2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144607</v>
          </cell>
          <cell r="E8">
            <v>148197</v>
          </cell>
          <cell r="G8">
            <v>2.482590745952824E-2</v>
          </cell>
        </row>
        <row r="10">
          <cell r="B10" t="str">
            <v>Hotelera</v>
          </cell>
          <cell r="C10">
            <v>144607</v>
          </cell>
          <cell r="E10">
            <v>148197</v>
          </cell>
          <cell r="G10">
            <v>2.482590745952824E-2</v>
          </cell>
        </row>
        <row r="11">
          <cell r="B11" t="str">
            <v>4* y 5*</v>
          </cell>
          <cell r="C11">
            <v>42005</v>
          </cell>
          <cell r="E11">
            <v>36671</v>
          </cell>
          <cell r="G11">
            <v>-0.12698488275205333</v>
          </cell>
        </row>
        <row r="12">
          <cell r="B12" t="str">
            <v>3*</v>
          </cell>
          <cell r="C12">
            <v>43411</v>
          </cell>
          <cell r="E12">
            <v>48777</v>
          </cell>
          <cell r="G12">
            <v>0.12360922346870609</v>
          </cell>
        </row>
        <row r="13">
          <cell r="B13" t="str">
            <v>2*</v>
          </cell>
          <cell r="C13">
            <v>45551</v>
          </cell>
          <cell r="E13">
            <v>51163</v>
          </cell>
          <cell r="G13">
            <v>0.12320256415885492</v>
          </cell>
        </row>
        <row r="14">
          <cell r="B14" t="str">
            <v>1*</v>
          </cell>
          <cell r="C14">
            <v>13640</v>
          </cell>
          <cell r="E14">
            <v>11586</v>
          </cell>
          <cell r="G14">
            <v>-0.15058651026392961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mayo 2011 </v>
          </cell>
        </row>
        <row r="8">
          <cell r="D8">
            <v>61.739582341591429</v>
          </cell>
        </row>
        <row r="9">
          <cell r="D9">
            <v>74.155472454927192</v>
          </cell>
        </row>
        <row r="10">
          <cell r="D10">
            <v>50.08018364483604</v>
          </cell>
        </row>
        <row r="12">
          <cell r="D12">
            <v>50.40765722099205</v>
          </cell>
        </row>
        <row r="13">
          <cell r="D13">
            <v>50.40765722099205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acumulado mayo 2010</v>
          </cell>
          <cell r="D6" t="str">
            <v xml:space="preserve">acumulado mayo 2011 </v>
          </cell>
          <cell r="E6" t="str">
            <v>Var. interanual</v>
          </cell>
        </row>
        <row r="8">
          <cell r="B8" t="str">
            <v>Ocupación Total</v>
          </cell>
          <cell r="C8">
            <v>38.245297590081037</v>
          </cell>
          <cell r="D8">
            <v>50.40765722099205</v>
          </cell>
          <cell r="E8">
            <v>0.31800928211538704</v>
          </cell>
        </row>
        <row r="10">
          <cell r="B10" t="str">
            <v>Hotelera</v>
          </cell>
          <cell r="C10">
            <v>38.245297590081037</v>
          </cell>
          <cell r="D10">
            <v>50.40765722099205</v>
          </cell>
          <cell r="E10">
            <v>0.31800928211538704</v>
          </cell>
        </row>
        <row r="11">
          <cell r="B11" t="str">
            <v>4* y 5*</v>
          </cell>
          <cell r="C11">
            <v>26.493219804478084</v>
          </cell>
          <cell r="D11">
            <v>49.260508039708235</v>
          </cell>
          <cell r="E11">
            <v>0.85936282578163081</v>
          </cell>
        </row>
        <row r="12">
          <cell r="B12" t="str">
            <v>3*</v>
          </cell>
          <cell r="C12">
            <v>49.567252797442336</v>
          </cell>
          <cell r="D12">
            <v>55.694222425211237</v>
          </cell>
          <cell r="E12">
            <v>0.12360922346870606</v>
          </cell>
        </row>
        <row r="13">
          <cell r="B13" t="str">
            <v>2*</v>
          </cell>
          <cell r="C13">
            <v>44.757010631398984</v>
          </cell>
          <cell r="D13">
            <v>50.27118910527247</v>
          </cell>
          <cell r="E13">
            <v>0.123202564158855</v>
          </cell>
        </row>
        <row r="14">
          <cell r="B14" t="str">
            <v>1*</v>
          </cell>
          <cell r="C14">
            <v>45.165562913907287</v>
          </cell>
          <cell r="D14">
            <v>38.364238410596023</v>
          </cell>
          <cell r="E14">
            <v>-0.15058651026392977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mayo 2011 </v>
          </cell>
        </row>
        <row r="8">
          <cell r="D8">
            <v>7.9701542807059171</v>
          </cell>
        </row>
        <row r="9">
          <cell r="D9">
            <v>7.464719707339845</v>
          </cell>
        </row>
        <row r="10">
          <cell r="D10">
            <v>8.7985506057028875</v>
          </cell>
        </row>
        <row r="12">
          <cell r="D12">
            <v>2.1793676470588235</v>
          </cell>
        </row>
        <row r="13">
          <cell r="D13">
            <v>2.1793676470588235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acumulado mayo 2010</v>
          </cell>
          <cell r="D6" t="str">
            <v xml:space="preserve">acumulado mayo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2.0799879176675344</v>
          </cell>
          <cell r="D8">
            <v>2.1793676470588235</v>
          </cell>
          <cell r="E8">
            <v>9.9379729391289029E-2</v>
          </cell>
        </row>
        <row r="10">
          <cell r="B10" t="str">
            <v>Hotelera</v>
          </cell>
          <cell r="C10">
            <v>2.0799879176675344</v>
          </cell>
          <cell r="D10">
            <v>2.1793676470588235</v>
          </cell>
          <cell r="E10">
            <v>9.9379729391289029E-2</v>
          </cell>
        </row>
        <row r="11">
          <cell r="B11" t="str">
            <v>4* y 5*</v>
          </cell>
          <cell r="C11">
            <v>1.8103262509158298</v>
          </cell>
          <cell r="D11">
            <v>1.8319012888400439</v>
          </cell>
          <cell r="E11">
            <v>2.1575037924214113E-2</v>
          </cell>
        </row>
        <row r="12">
          <cell r="B12" t="str">
            <v>3*</v>
          </cell>
          <cell r="C12">
            <v>2.1296605180533752</v>
          </cell>
          <cell r="D12">
            <v>2.3105016342191274</v>
          </cell>
          <cell r="E12">
            <v>0.18084111616575216</v>
          </cell>
        </row>
        <row r="13">
          <cell r="B13" t="str">
            <v>2*</v>
          </cell>
          <cell r="C13">
            <v>2.0693712520443395</v>
          </cell>
          <cell r="D13">
            <v>2.2121670702179177</v>
          </cell>
          <cell r="E13">
            <v>0.14279581817357823</v>
          </cell>
        </row>
        <row r="14">
          <cell r="B14" t="str">
            <v>1*</v>
          </cell>
          <cell r="C14">
            <v>3.4760448521916412</v>
          </cell>
          <cell r="D14">
            <v>3.0953780390061447</v>
          </cell>
          <cell r="E14">
            <v>-0.38066681318549644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mayo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7" orientation="landscape" r:id="rId1"/>
  <headerFooter scaleWithDoc="0" alignWithMargins="0">
    <oddHeader>&amp;RTurismo en Cifras SANTA CRUZ (acumulado mayo 2011)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1">
      <c r="B8" s="66" t="s">
        <v>91</v>
      </c>
      <c r="C8" s="126">
        <v>13158</v>
      </c>
      <c r="D8" s="127">
        <f t="shared" ref="D8:D12" si="0">C8/C21-1</f>
        <v>6.0530345772547678E-2</v>
      </c>
      <c r="E8" s="126">
        <v>233683</v>
      </c>
      <c r="F8" s="127">
        <f t="shared" ref="F8:F12" si="1">E8/E21-1</f>
        <v>1.5171710331762789E-3</v>
      </c>
      <c r="G8" s="126">
        <v>124497</v>
      </c>
      <c r="H8" s="127">
        <f t="shared" ref="H8:H12" si="2">G8/G21-1</f>
        <v>-2.7123968492123063E-2</v>
      </c>
      <c r="I8" s="126">
        <v>358180</v>
      </c>
      <c r="J8" s="127">
        <f t="shared" ref="J8:J12" si="3">I8/I21-1</f>
        <v>-8.6272512641953902E-3</v>
      </c>
      <c r="K8" s="120"/>
    </row>
    <row r="9" spans="2:11">
      <c r="B9" s="66" t="s">
        <v>92</v>
      </c>
      <c r="C9" s="126">
        <v>12591</v>
      </c>
      <c r="D9" s="127">
        <f t="shared" si="0"/>
        <v>-3.1758634378720174E-4</v>
      </c>
      <c r="E9" s="126">
        <v>290800</v>
      </c>
      <c r="F9" s="127">
        <f t="shared" si="1"/>
        <v>0.12298804411628406</v>
      </c>
      <c r="G9" s="126">
        <v>183799</v>
      </c>
      <c r="H9" s="127">
        <f t="shared" si="2"/>
        <v>0.12348637199948653</v>
      </c>
      <c r="I9" s="126">
        <v>474599</v>
      </c>
      <c r="J9" s="127">
        <f t="shared" si="3"/>
        <v>0.12318098019401291</v>
      </c>
      <c r="K9" s="120"/>
    </row>
    <row r="10" spans="2:11">
      <c r="B10" s="66" t="s">
        <v>93</v>
      </c>
      <c r="C10" s="126">
        <v>15944</v>
      </c>
      <c r="D10" s="127">
        <f t="shared" si="0"/>
        <v>9.4003019075065142E-2</v>
      </c>
      <c r="E10" s="126">
        <v>277841</v>
      </c>
      <c r="F10" s="127">
        <f t="shared" si="1"/>
        <v>0.15802306534904376</v>
      </c>
      <c r="G10" s="126">
        <v>176407</v>
      </c>
      <c r="H10" s="127">
        <f t="shared" si="2"/>
        <v>7.2813408419183379E-2</v>
      </c>
      <c r="I10" s="126">
        <v>454248</v>
      </c>
      <c r="J10" s="127">
        <f t="shared" si="3"/>
        <v>0.12337243205947157</v>
      </c>
      <c r="K10" s="120"/>
    </row>
    <row r="11" spans="2:11">
      <c r="B11" s="66" t="s">
        <v>94</v>
      </c>
      <c r="C11" s="126">
        <v>13699</v>
      </c>
      <c r="D11" s="127">
        <f t="shared" si="0"/>
        <v>-0.18258845993197681</v>
      </c>
      <c r="E11" s="126">
        <v>254981</v>
      </c>
      <c r="F11" s="127">
        <f t="shared" si="1"/>
        <v>0.14230610708909763</v>
      </c>
      <c r="G11" s="126">
        <v>162648</v>
      </c>
      <c r="H11" s="127">
        <f t="shared" si="2"/>
        <v>0.11150747278430417</v>
      </c>
      <c r="I11" s="126">
        <v>417629</v>
      </c>
      <c r="J11" s="127">
        <f t="shared" si="3"/>
        <v>0.13011064898375579</v>
      </c>
      <c r="K11" s="120"/>
    </row>
    <row r="12" spans="2:11">
      <c r="B12" s="66" t="s">
        <v>95</v>
      </c>
      <c r="C12" s="126">
        <v>12608</v>
      </c>
      <c r="D12" s="127">
        <f t="shared" si="0"/>
        <v>-4.3979375189566294E-2</v>
      </c>
      <c r="E12" s="126">
        <v>240856</v>
      </c>
      <c r="F12" s="127">
        <f t="shared" si="1"/>
        <v>6.3395983169755032E-2</v>
      </c>
      <c r="G12" s="126">
        <v>144704</v>
      </c>
      <c r="H12" s="127">
        <f t="shared" si="2"/>
        <v>-7.0861692564530676E-2</v>
      </c>
      <c r="I12" s="126">
        <v>385560</v>
      </c>
      <c r="J12" s="127">
        <f t="shared" si="3"/>
        <v>8.69355923157622E-3</v>
      </c>
      <c r="K12" s="120"/>
    </row>
    <row r="13" spans="2:11" ht="30" customHeight="1">
      <c r="B13" s="128" t="str">
        <f>actualizaciones!$A$2</f>
        <v xml:space="preserve">acumulado mayo 2011 </v>
      </c>
      <c r="C13" s="129">
        <v>68000</v>
      </c>
      <c r="D13" s="130">
        <v>-2.1906419458308735E-2</v>
      </c>
      <c r="E13" s="129">
        <v>1298161</v>
      </c>
      <c r="F13" s="130">
        <v>9.8348366769014151E-2</v>
      </c>
      <c r="G13" s="129">
        <v>792055</v>
      </c>
      <c r="H13" s="130">
        <v>4.4830952286728065E-2</v>
      </c>
      <c r="I13" s="129">
        <v>2090216</v>
      </c>
      <c r="J13" s="130">
        <v>7.7435926249142417E-2</v>
      </c>
      <c r="K13" s="120"/>
    </row>
    <row r="14" spans="2:11" outlineLevel="1">
      <c r="B14" s="66" t="s">
        <v>84</v>
      </c>
      <c r="C14" s="126">
        <v>13448</v>
      </c>
      <c r="D14" s="127">
        <f>C14/C27-1</f>
        <v>2.7663151459575097E-2</v>
      </c>
      <c r="E14" s="126">
        <v>240455</v>
      </c>
      <c r="F14" s="127">
        <f>E14/E27-1</f>
        <v>6.2324385459557874E-2</v>
      </c>
      <c r="G14" s="126">
        <v>165560</v>
      </c>
      <c r="H14" s="127">
        <f>G14/G27-1</f>
        <v>7.388644928617305E-2</v>
      </c>
      <c r="I14" s="126">
        <v>406015</v>
      </c>
      <c r="J14" s="127">
        <f>I14/I27-1</f>
        <v>6.7008832719694489E-2</v>
      </c>
      <c r="K14" s="120"/>
    </row>
    <row r="15" spans="2:11" outlineLevel="1">
      <c r="B15" s="66" t="s">
        <v>85</v>
      </c>
      <c r="C15" s="126">
        <v>15073</v>
      </c>
      <c r="D15" s="127">
        <f t="shared" ref="D15:D65" si="4">C15/C28-1</f>
        <v>7.7412437455325334E-2</v>
      </c>
      <c r="E15" s="126">
        <v>236808</v>
      </c>
      <c r="F15" s="127">
        <f t="shared" ref="F15:F65" si="5">E15/E28-1</f>
        <v>5.1321210399204453E-2</v>
      </c>
      <c r="G15" s="126">
        <v>159831</v>
      </c>
      <c r="H15" s="127">
        <f t="shared" ref="H15:H65" si="6">G15/G28-1</f>
        <v>9.059459311925977E-2</v>
      </c>
      <c r="I15" s="126">
        <v>396639</v>
      </c>
      <c r="J15" s="127">
        <f t="shared" ref="J15:J65" si="7">I15/I28-1</f>
        <v>6.6801684767698877E-2</v>
      </c>
      <c r="K15" s="120"/>
    </row>
    <row r="16" spans="2:11" outlineLevel="1">
      <c r="B16" s="66" t="s">
        <v>86</v>
      </c>
      <c r="C16" s="126">
        <v>13885</v>
      </c>
      <c r="D16" s="127">
        <f t="shared" si="4"/>
        <v>8.4003435084706091E-2</v>
      </c>
      <c r="E16" s="126">
        <v>269266</v>
      </c>
      <c r="F16" s="127">
        <f t="shared" si="5"/>
        <v>0.12153978157826772</v>
      </c>
      <c r="G16" s="126">
        <v>164341</v>
      </c>
      <c r="H16" s="127">
        <f t="shared" si="6"/>
        <v>-2.6944200018205189E-3</v>
      </c>
      <c r="I16" s="126">
        <v>433607</v>
      </c>
      <c r="J16" s="127">
        <f t="shared" si="7"/>
        <v>7.0975693492495218E-2</v>
      </c>
      <c r="K16" s="120"/>
    </row>
    <row r="17" spans="2:11" outlineLevel="1">
      <c r="B17" s="66" t="s">
        <v>87</v>
      </c>
      <c r="C17" s="126">
        <v>10456</v>
      </c>
      <c r="D17" s="127">
        <f t="shared" si="4"/>
        <v>-5.9965836554886298E-2</v>
      </c>
      <c r="E17" s="126">
        <v>230546</v>
      </c>
      <c r="F17" s="127">
        <f t="shared" si="5"/>
        <v>7.808349855972474E-2</v>
      </c>
      <c r="G17" s="126">
        <v>133127</v>
      </c>
      <c r="H17" s="127">
        <f t="shared" si="6"/>
        <v>-5.1572318082726554E-2</v>
      </c>
      <c r="I17" s="126">
        <v>363673</v>
      </c>
      <c r="J17" s="127">
        <f t="shared" si="7"/>
        <v>2.6704195768659567E-2</v>
      </c>
      <c r="K17" s="120"/>
    </row>
    <row r="18" spans="2:11" outlineLevel="1">
      <c r="B18" s="66" t="s">
        <v>88</v>
      </c>
      <c r="C18" s="126">
        <v>9789</v>
      </c>
      <c r="D18" s="127">
        <f t="shared" si="4"/>
        <v>0.25871158544425876</v>
      </c>
      <c r="E18" s="126">
        <v>283306</v>
      </c>
      <c r="F18" s="127">
        <f t="shared" si="5"/>
        <v>4.8403928563498733E-2</v>
      </c>
      <c r="G18" s="126">
        <v>181892</v>
      </c>
      <c r="H18" s="127">
        <f t="shared" si="6"/>
        <v>-7.9288910486140618E-2</v>
      </c>
      <c r="I18" s="126">
        <v>465198</v>
      </c>
      <c r="J18" s="127">
        <f t="shared" si="7"/>
        <v>-5.5239406390156232E-3</v>
      </c>
      <c r="K18" s="120"/>
    </row>
    <row r="19" spans="2:11" outlineLevel="1">
      <c r="B19" s="66" t="s">
        <v>89</v>
      </c>
      <c r="C19" s="126">
        <v>10611</v>
      </c>
      <c r="D19" s="127">
        <f t="shared" si="4"/>
        <v>-0.10756938603868793</v>
      </c>
      <c r="E19" s="126">
        <v>265054</v>
      </c>
      <c r="F19" s="127">
        <f t="shared" si="5"/>
        <v>3.7779213406158751E-2</v>
      </c>
      <c r="G19" s="126">
        <v>186205</v>
      </c>
      <c r="H19" s="127">
        <f t="shared" si="6"/>
        <v>4.1473236758208021E-2</v>
      </c>
      <c r="I19" s="126">
        <v>451259</v>
      </c>
      <c r="J19" s="127">
        <f t="shared" si="7"/>
        <v>3.9300314374877576E-2</v>
      </c>
      <c r="K19" s="120"/>
    </row>
    <row r="20" spans="2:11" outlineLevel="1">
      <c r="B20" s="66" t="s">
        <v>90</v>
      </c>
      <c r="C20" s="126">
        <v>12682</v>
      </c>
      <c r="D20" s="127">
        <f t="shared" si="4"/>
        <v>-5.3333333333333011E-3</v>
      </c>
      <c r="E20" s="126">
        <v>230853</v>
      </c>
      <c r="F20" s="127">
        <f t="shared" si="5"/>
        <v>8.0190908452846044E-2</v>
      </c>
      <c r="G20" s="126">
        <v>144090</v>
      </c>
      <c r="H20" s="127">
        <f t="shared" si="6"/>
        <v>5.8372446618628837E-2</v>
      </c>
      <c r="I20" s="126">
        <v>374943</v>
      </c>
      <c r="J20" s="127">
        <f t="shared" si="7"/>
        <v>7.1700518496075505E-2</v>
      </c>
      <c r="K20" s="120"/>
    </row>
    <row r="21" spans="2:11" outlineLevel="1">
      <c r="B21" s="66" t="s">
        <v>91</v>
      </c>
      <c r="C21" s="126">
        <v>12407</v>
      </c>
      <c r="D21" s="127">
        <f t="shared" si="4"/>
        <v>-7.918955024491614E-2</v>
      </c>
      <c r="E21" s="126">
        <v>233329</v>
      </c>
      <c r="F21" s="127">
        <f t="shared" si="5"/>
        <v>7.4694167065846306E-2</v>
      </c>
      <c r="G21" s="126">
        <v>127968</v>
      </c>
      <c r="H21" s="127">
        <f t="shared" si="6"/>
        <v>-3.9142219986334381E-2</v>
      </c>
      <c r="I21" s="126">
        <v>361297</v>
      </c>
      <c r="J21" s="127">
        <f t="shared" si="7"/>
        <v>3.1413702243550334E-2</v>
      </c>
      <c r="K21" s="120"/>
    </row>
    <row r="22" spans="2:11" outlineLevel="1">
      <c r="B22" s="66" t="s">
        <v>92</v>
      </c>
      <c r="C22" s="126">
        <v>12595</v>
      </c>
      <c r="D22" s="127">
        <f t="shared" si="4"/>
        <v>-3.7005887300252338E-2</v>
      </c>
      <c r="E22" s="126">
        <v>258952</v>
      </c>
      <c r="F22" s="127">
        <f t="shared" si="5"/>
        <v>2.3258754633178613E-2</v>
      </c>
      <c r="G22" s="126">
        <v>163597</v>
      </c>
      <c r="H22" s="127">
        <f t="shared" si="6"/>
        <v>-1.0685518008756389E-2</v>
      </c>
      <c r="I22" s="126">
        <v>422549</v>
      </c>
      <c r="J22" s="127">
        <f t="shared" si="7"/>
        <v>9.8439404440409106E-3</v>
      </c>
      <c r="K22" s="120"/>
    </row>
    <row r="23" spans="2:11" outlineLevel="1">
      <c r="B23" s="66" t="s">
        <v>93</v>
      </c>
      <c r="C23" s="126">
        <v>14574</v>
      </c>
      <c r="D23" s="127">
        <f t="shared" si="4"/>
        <v>-6.8932473008369022E-2</v>
      </c>
      <c r="E23" s="126">
        <v>239927</v>
      </c>
      <c r="F23" s="127">
        <f t="shared" si="5"/>
        <v>4.2557999070103048E-2</v>
      </c>
      <c r="G23" s="126">
        <v>164434</v>
      </c>
      <c r="H23" s="127">
        <f t="shared" si="6"/>
        <v>-8.3294773519163812E-2</v>
      </c>
      <c r="I23" s="126">
        <v>404361</v>
      </c>
      <c r="J23" s="127">
        <f t="shared" si="7"/>
        <v>-1.2568741025816399E-2</v>
      </c>
      <c r="K23" s="120"/>
    </row>
    <row r="24" spans="2:11" outlineLevel="1">
      <c r="B24" s="66" t="s">
        <v>94</v>
      </c>
      <c r="C24" s="126">
        <v>16759</v>
      </c>
      <c r="D24" s="127">
        <f t="shared" si="4"/>
        <v>0.10460058001581851</v>
      </c>
      <c r="E24" s="126">
        <v>223216</v>
      </c>
      <c r="F24" s="127">
        <f t="shared" si="5"/>
        <v>-2.9079766111128613E-3</v>
      </c>
      <c r="G24" s="126">
        <v>146331</v>
      </c>
      <c r="H24" s="127">
        <f t="shared" si="6"/>
        <v>-9.5130321862535894E-2</v>
      </c>
      <c r="I24" s="126">
        <v>369547</v>
      </c>
      <c r="J24" s="127">
        <f t="shared" si="7"/>
        <v>-4.1586484846284355E-2</v>
      </c>
      <c r="K24" s="120"/>
    </row>
    <row r="25" spans="2:11" outlineLevel="1">
      <c r="B25" s="66" t="s">
        <v>95</v>
      </c>
      <c r="C25" s="126">
        <v>13188</v>
      </c>
      <c r="D25" s="127">
        <f t="shared" si="4"/>
        <v>-2.8150331613854052E-2</v>
      </c>
      <c r="E25" s="126">
        <v>226497</v>
      </c>
      <c r="F25" s="127">
        <f t="shared" si="5"/>
        <v>6.5757898005853521E-2</v>
      </c>
      <c r="G25" s="126">
        <v>155740</v>
      </c>
      <c r="H25" s="127">
        <f t="shared" si="6"/>
        <v>-7.4122514981451504E-2</v>
      </c>
      <c r="I25" s="126">
        <v>382237</v>
      </c>
      <c r="J25" s="127">
        <f t="shared" si="7"/>
        <v>3.9581855908386032E-3</v>
      </c>
      <c r="K25" s="120"/>
    </row>
    <row r="26" spans="2:11" ht="15" customHeight="1">
      <c r="B26" s="131">
        <v>2010</v>
      </c>
      <c r="C26" s="132">
        <v>155467</v>
      </c>
      <c r="D26" s="133">
        <f t="shared" si="4"/>
        <v>7.0867314880191934E-3</v>
      </c>
      <c r="E26" s="132">
        <v>2938209</v>
      </c>
      <c r="F26" s="133">
        <f t="shared" si="5"/>
        <v>5.6310882751361202E-2</v>
      </c>
      <c r="G26" s="132">
        <v>1893116</v>
      </c>
      <c r="H26" s="133">
        <f t="shared" si="6"/>
        <v>-1.7178847952918797E-2</v>
      </c>
      <c r="I26" s="132">
        <v>4831325</v>
      </c>
      <c r="J26" s="133">
        <f t="shared" si="7"/>
        <v>2.6242294141912259E-2</v>
      </c>
      <c r="K26" s="120"/>
    </row>
    <row r="27" spans="2:11" ht="15" hidden="1" customHeight="1" outlineLevel="1">
      <c r="B27" s="66" t="s">
        <v>84</v>
      </c>
      <c r="C27" s="126">
        <v>13086</v>
      </c>
      <c r="D27" s="127">
        <f t="shared" si="4"/>
        <v>-0.18881725762459711</v>
      </c>
      <c r="E27" s="126">
        <v>226348</v>
      </c>
      <c r="F27" s="127">
        <f t="shared" si="5"/>
        <v>-3.3555786120824771E-2</v>
      </c>
      <c r="G27" s="126">
        <v>154169</v>
      </c>
      <c r="H27" s="127">
        <f t="shared" si="6"/>
        <v>-0.12401986408782018</v>
      </c>
      <c r="I27" s="126">
        <v>380517</v>
      </c>
      <c r="J27" s="127">
        <f t="shared" si="7"/>
        <v>-7.2369046545247118E-2</v>
      </c>
      <c r="K27" s="120"/>
    </row>
    <row r="28" spans="2:11" ht="15" hidden="1" customHeight="1" outlineLevel="1">
      <c r="B28" s="66" t="s">
        <v>85</v>
      </c>
      <c r="C28" s="126">
        <v>13990</v>
      </c>
      <c r="D28" s="127">
        <f t="shared" si="4"/>
        <v>-0.21593902370677576</v>
      </c>
      <c r="E28" s="126">
        <v>225248</v>
      </c>
      <c r="F28" s="127">
        <f t="shared" si="5"/>
        <v>-8.5973989084342728E-2</v>
      </c>
      <c r="G28" s="126">
        <v>146554</v>
      </c>
      <c r="H28" s="127">
        <f t="shared" si="6"/>
        <v>-0.2091200992957557</v>
      </c>
      <c r="I28" s="126">
        <v>371802</v>
      </c>
      <c r="J28" s="127">
        <f t="shared" si="7"/>
        <v>-0.1388289248158614</v>
      </c>
      <c r="K28" s="120"/>
    </row>
    <row r="29" spans="2:11" ht="15" hidden="1" customHeight="1" outlineLevel="1">
      <c r="B29" s="66" t="s">
        <v>86</v>
      </c>
      <c r="C29" s="126">
        <v>12809</v>
      </c>
      <c r="D29" s="127">
        <f t="shared" si="4"/>
        <v>-0.31524644499091203</v>
      </c>
      <c r="E29" s="126">
        <v>240086</v>
      </c>
      <c r="F29" s="127">
        <f t="shared" si="5"/>
        <v>-6.9029966497084039E-2</v>
      </c>
      <c r="G29" s="126">
        <v>164785</v>
      </c>
      <c r="H29" s="127">
        <f t="shared" si="6"/>
        <v>-0.10427843821513405</v>
      </c>
      <c r="I29" s="126">
        <v>404871</v>
      </c>
      <c r="J29" s="127">
        <f t="shared" si="7"/>
        <v>-8.3705814324543937E-2</v>
      </c>
      <c r="K29" s="120"/>
    </row>
    <row r="30" spans="2:11" ht="15" hidden="1" customHeight="1" outlineLevel="1">
      <c r="B30" s="66" t="s">
        <v>87</v>
      </c>
      <c r="C30" s="126">
        <v>11123</v>
      </c>
      <c r="D30" s="127">
        <f t="shared" si="4"/>
        <v>-0.2650323774283071</v>
      </c>
      <c r="E30" s="126">
        <v>213848</v>
      </c>
      <c r="F30" s="127">
        <f t="shared" si="5"/>
        <v>-0.11000869814925029</v>
      </c>
      <c r="G30" s="126">
        <v>140366</v>
      </c>
      <c r="H30" s="127">
        <f t="shared" si="6"/>
        <v>-7.0903771561709794E-2</v>
      </c>
      <c r="I30" s="126">
        <v>354214</v>
      </c>
      <c r="J30" s="127">
        <f t="shared" si="7"/>
        <v>-9.4912854949036563E-2</v>
      </c>
      <c r="K30" s="120"/>
    </row>
    <row r="31" spans="2:11" ht="15" hidden="1" customHeight="1" outlineLevel="1">
      <c r="B31" s="66" t="s">
        <v>88</v>
      </c>
      <c r="C31" s="126">
        <v>7777</v>
      </c>
      <c r="D31" s="127">
        <f t="shared" si="4"/>
        <v>-0.36813454663633405</v>
      </c>
      <c r="E31" s="126">
        <v>270226</v>
      </c>
      <c r="F31" s="127">
        <f t="shared" si="5"/>
        <v>-0.10969000293227116</v>
      </c>
      <c r="G31" s="126">
        <v>197556</v>
      </c>
      <c r="H31" s="127">
        <f t="shared" si="6"/>
        <v>-0.13446018769222678</v>
      </c>
      <c r="I31" s="126">
        <v>467782</v>
      </c>
      <c r="J31" s="127">
        <f t="shared" si="7"/>
        <v>-0.12032194672458696</v>
      </c>
      <c r="K31" s="120"/>
    </row>
    <row r="32" spans="2:11" ht="15" hidden="1" customHeight="1" outlineLevel="1">
      <c r="B32" s="66" t="s">
        <v>89</v>
      </c>
      <c r="C32" s="126">
        <v>11890</v>
      </c>
      <c r="D32" s="127">
        <f t="shared" si="4"/>
        <v>-0.27220419905735449</v>
      </c>
      <c r="E32" s="126">
        <v>255405</v>
      </c>
      <c r="F32" s="127">
        <f t="shared" si="5"/>
        <v>-7.7880393969152584E-2</v>
      </c>
      <c r="G32" s="126">
        <v>178790</v>
      </c>
      <c r="H32" s="127">
        <f t="shared" si="6"/>
        <v>-6.1711160908742624E-2</v>
      </c>
      <c r="I32" s="126">
        <v>434195</v>
      </c>
      <c r="J32" s="127">
        <f t="shared" si="7"/>
        <v>-7.129030533126568E-2</v>
      </c>
      <c r="K32" s="120"/>
    </row>
    <row r="33" spans="2:11" ht="15" hidden="1" customHeight="1" outlineLevel="1">
      <c r="B33" s="66" t="s">
        <v>90</v>
      </c>
      <c r="C33" s="126">
        <v>12750</v>
      </c>
      <c r="D33" s="127">
        <f t="shared" si="4"/>
        <v>-0.17422279792746109</v>
      </c>
      <c r="E33" s="126">
        <v>213715</v>
      </c>
      <c r="F33" s="127">
        <f t="shared" si="5"/>
        <v>-0.12861860882328957</v>
      </c>
      <c r="G33" s="126">
        <v>136143</v>
      </c>
      <c r="H33" s="127">
        <f t="shared" si="6"/>
        <v>-0.13379058477708994</v>
      </c>
      <c r="I33" s="126">
        <v>349858</v>
      </c>
      <c r="J33" s="127">
        <f t="shared" si="7"/>
        <v>-0.13063854424733679</v>
      </c>
      <c r="K33" s="120"/>
    </row>
    <row r="34" spans="2:11" ht="15" hidden="1" customHeight="1" outlineLevel="1">
      <c r="B34" s="66" t="s">
        <v>91</v>
      </c>
      <c r="C34" s="126">
        <v>13474</v>
      </c>
      <c r="D34" s="127">
        <f t="shared" si="4"/>
        <v>-0.22727533405975797</v>
      </c>
      <c r="E34" s="126">
        <v>217112</v>
      </c>
      <c r="F34" s="127">
        <f t="shared" si="5"/>
        <v>-0.15982555057214609</v>
      </c>
      <c r="G34" s="126">
        <v>133181</v>
      </c>
      <c r="H34" s="127">
        <f t="shared" si="6"/>
        <v>-0.13950197710180134</v>
      </c>
      <c r="I34" s="126">
        <v>350293</v>
      </c>
      <c r="J34" s="127">
        <f t="shared" si="7"/>
        <v>-0.152212689231216</v>
      </c>
      <c r="K34" s="120"/>
    </row>
    <row r="35" spans="2:11" ht="15" hidden="1" customHeight="1" outlineLevel="1">
      <c r="B35" s="66" t="s">
        <v>92</v>
      </c>
      <c r="C35" s="126">
        <v>13079</v>
      </c>
      <c r="D35" s="127">
        <f t="shared" si="4"/>
        <v>-0.25657932132097994</v>
      </c>
      <c r="E35" s="126">
        <v>253066</v>
      </c>
      <c r="F35" s="127">
        <f t="shared" si="5"/>
        <v>-3.1596912633024998E-2</v>
      </c>
      <c r="G35" s="126">
        <v>165364</v>
      </c>
      <c r="H35" s="127">
        <f t="shared" si="6"/>
        <v>1.3315685301272806E-2</v>
      </c>
      <c r="I35" s="126">
        <v>418430</v>
      </c>
      <c r="J35" s="127">
        <f t="shared" si="7"/>
        <v>-1.4331682818470082E-2</v>
      </c>
      <c r="K35" s="120"/>
    </row>
    <row r="36" spans="2:11" ht="15" hidden="1" customHeight="1" outlineLevel="1">
      <c r="B36" s="66" t="s">
        <v>93</v>
      </c>
      <c r="C36" s="126">
        <v>15653</v>
      </c>
      <c r="D36" s="127">
        <f t="shared" si="4"/>
        <v>-5.4256540390308694E-2</v>
      </c>
      <c r="E36" s="126">
        <v>230133</v>
      </c>
      <c r="F36" s="127">
        <f t="shared" si="5"/>
        <v>-0.2193959581295325</v>
      </c>
      <c r="G36" s="126">
        <v>179375</v>
      </c>
      <c r="H36" s="127">
        <f t="shared" si="6"/>
        <v>-0.15892605113729608</v>
      </c>
      <c r="I36" s="126">
        <v>409508</v>
      </c>
      <c r="J36" s="127">
        <f t="shared" si="7"/>
        <v>-0.19401357652194617</v>
      </c>
      <c r="K36" s="120"/>
    </row>
    <row r="37" spans="2:11" ht="15" hidden="1" customHeight="1" outlineLevel="1">
      <c r="B37" s="66" t="s">
        <v>94</v>
      </c>
      <c r="C37" s="126">
        <v>15172</v>
      </c>
      <c r="D37" s="127">
        <f t="shared" si="4"/>
        <v>-0.21611986566778607</v>
      </c>
      <c r="E37" s="126">
        <v>223867</v>
      </c>
      <c r="F37" s="127">
        <f t="shared" si="5"/>
        <v>-0.14176892967908394</v>
      </c>
      <c r="G37" s="126">
        <v>161715</v>
      </c>
      <c r="H37" s="127">
        <f t="shared" si="6"/>
        <v>-0.1876516418765164</v>
      </c>
      <c r="I37" s="126">
        <v>385582</v>
      </c>
      <c r="J37" s="127">
        <f t="shared" si="7"/>
        <v>-0.16162881209259039</v>
      </c>
      <c r="K37" s="120"/>
    </row>
    <row r="38" spans="2:11" ht="15" hidden="1" customHeight="1" outlineLevel="1">
      <c r="B38" s="66" t="s">
        <v>95</v>
      </c>
      <c r="C38" s="126">
        <v>13570</v>
      </c>
      <c r="D38" s="127">
        <f t="shared" si="4"/>
        <v>-0.20091861971499236</v>
      </c>
      <c r="E38" s="126">
        <v>212522</v>
      </c>
      <c r="F38" s="127">
        <f t="shared" si="5"/>
        <v>-0.10720047050915815</v>
      </c>
      <c r="G38" s="126">
        <v>168208</v>
      </c>
      <c r="H38" s="127">
        <f t="shared" si="6"/>
        <v>-2.0377736492979359E-2</v>
      </c>
      <c r="I38" s="126">
        <v>380730</v>
      </c>
      <c r="J38" s="127">
        <f t="shared" si="7"/>
        <v>-7.081686992217151E-2</v>
      </c>
      <c r="K38" s="120"/>
    </row>
    <row r="39" spans="2:11" collapsed="1">
      <c r="B39" s="134">
        <v>2009</v>
      </c>
      <c r="C39" s="135">
        <v>154373</v>
      </c>
      <c r="D39" s="136">
        <f t="shared" si="4"/>
        <v>-0.22743196308640867</v>
      </c>
      <c r="E39" s="135">
        <v>2781576</v>
      </c>
      <c r="F39" s="136">
        <f t="shared" si="5"/>
        <v>-0.10789822844942742</v>
      </c>
      <c r="G39" s="135">
        <v>1926206</v>
      </c>
      <c r="H39" s="136">
        <f t="shared" si="6"/>
        <v>-0.11411270813365437</v>
      </c>
      <c r="I39" s="135">
        <v>4707782</v>
      </c>
      <c r="J39" s="136">
        <f t="shared" si="7"/>
        <v>-0.11045141390545221</v>
      </c>
      <c r="K39" s="120"/>
    </row>
    <row r="40" spans="2:11" ht="15" hidden="1" customHeight="1" outlineLevel="1">
      <c r="B40" s="66" t="s">
        <v>84</v>
      </c>
      <c r="C40" s="126">
        <v>16132</v>
      </c>
      <c r="D40" s="127">
        <f t="shared" si="4"/>
        <v>-4.5104770924588644E-2</v>
      </c>
      <c r="E40" s="126">
        <v>234207</v>
      </c>
      <c r="F40" s="127">
        <f t="shared" si="5"/>
        <v>-6.0835358371628567E-2</v>
      </c>
      <c r="G40" s="126">
        <v>175996</v>
      </c>
      <c r="H40" s="127">
        <f t="shared" si="6"/>
        <v>-6.8597254416325359E-2</v>
      </c>
      <c r="I40" s="126">
        <v>410203</v>
      </c>
      <c r="J40" s="127">
        <f t="shared" si="7"/>
        <v>-6.4181358592495297E-2</v>
      </c>
      <c r="K40" s="120"/>
    </row>
    <row r="41" spans="2:11" ht="15" hidden="1" customHeight="1" outlineLevel="1">
      <c r="B41" s="66" t="s">
        <v>85</v>
      </c>
      <c r="C41" s="126">
        <v>17843</v>
      </c>
      <c r="D41" s="127">
        <f t="shared" si="4"/>
        <v>-5.6375271034956875E-2</v>
      </c>
      <c r="E41" s="126">
        <v>246435</v>
      </c>
      <c r="F41" s="127">
        <f t="shared" si="5"/>
        <v>-6.4904758290961539E-2</v>
      </c>
      <c r="G41" s="126">
        <v>185305</v>
      </c>
      <c r="H41" s="127">
        <f t="shared" si="6"/>
        <v>-4.4770348987061226E-2</v>
      </c>
      <c r="I41" s="126">
        <v>431740</v>
      </c>
      <c r="J41" s="127">
        <f t="shared" si="7"/>
        <v>-5.6367888444473602E-2</v>
      </c>
      <c r="K41" s="120"/>
    </row>
    <row r="42" spans="2:11" ht="15" hidden="1" customHeight="1" outlineLevel="1">
      <c r="B42" s="66" t="s">
        <v>86</v>
      </c>
      <c r="C42" s="126">
        <v>18706</v>
      </c>
      <c r="D42" s="127">
        <f t="shared" si="4"/>
        <v>7.8404243053153522E-2</v>
      </c>
      <c r="E42" s="126">
        <v>257888</v>
      </c>
      <c r="F42" s="127">
        <f t="shared" si="5"/>
        <v>-6.3063586755120915E-2</v>
      </c>
      <c r="G42" s="126">
        <v>183969</v>
      </c>
      <c r="H42" s="127">
        <f t="shared" si="6"/>
        <v>-4.1318825626113886E-2</v>
      </c>
      <c r="I42" s="126">
        <v>441857</v>
      </c>
      <c r="J42" s="127">
        <f t="shared" si="7"/>
        <v>-5.4131060229822059E-2</v>
      </c>
      <c r="K42" s="120"/>
    </row>
    <row r="43" spans="2:11" ht="15" hidden="1" customHeight="1" outlineLevel="1">
      <c r="B43" s="66" t="s">
        <v>87</v>
      </c>
      <c r="C43" s="126">
        <v>15134</v>
      </c>
      <c r="D43" s="127">
        <f t="shared" si="4"/>
        <v>7.6004265908282909E-2</v>
      </c>
      <c r="E43" s="126">
        <v>240281</v>
      </c>
      <c r="F43" s="127">
        <f t="shared" si="5"/>
        <v>-5.2044990985233186E-2</v>
      </c>
      <c r="G43" s="126">
        <v>151078</v>
      </c>
      <c r="H43" s="127">
        <f t="shared" si="6"/>
        <v>-3.2890356941670529E-2</v>
      </c>
      <c r="I43" s="126">
        <v>391359</v>
      </c>
      <c r="J43" s="127">
        <f t="shared" si="7"/>
        <v>-4.4741254951926934E-2</v>
      </c>
      <c r="K43" s="120"/>
    </row>
    <row r="44" spans="2:11" ht="15" hidden="1" customHeight="1" outlineLevel="1">
      <c r="B44" s="66" t="s">
        <v>88</v>
      </c>
      <c r="C44" s="126">
        <v>12308</v>
      </c>
      <c r="D44" s="127">
        <f t="shared" si="4"/>
        <v>0.23487508778970612</v>
      </c>
      <c r="E44" s="126">
        <v>303519</v>
      </c>
      <c r="F44" s="127">
        <f t="shared" si="5"/>
        <v>1.5521279443254876E-2</v>
      </c>
      <c r="G44" s="126">
        <v>228246</v>
      </c>
      <c r="H44" s="127">
        <f t="shared" si="6"/>
        <v>-6.381904297555252E-3</v>
      </c>
      <c r="I44" s="126">
        <v>531765</v>
      </c>
      <c r="J44" s="127">
        <f t="shared" si="7"/>
        <v>6.0027393528467865E-3</v>
      </c>
      <c r="K44" s="120"/>
    </row>
    <row r="45" spans="2:11" ht="15" hidden="1" customHeight="1" outlineLevel="1">
      <c r="B45" s="66" t="s">
        <v>89</v>
      </c>
      <c r="C45" s="126">
        <v>16337</v>
      </c>
      <c r="D45" s="127">
        <f t="shared" si="4"/>
        <v>0.13767409470752079</v>
      </c>
      <c r="E45" s="126">
        <v>276976</v>
      </c>
      <c r="F45" s="127">
        <f t="shared" si="5"/>
        <v>3.6489605716583107E-3</v>
      </c>
      <c r="G45" s="126">
        <v>190549</v>
      </c>
      <c r="H45" s="127">
        <f t="shared" si="6"/>
        <v>1.7822406813521319E-3</v>
      </c>
      <c r="I45" s="126">
        <v>467525</v>
      </c>
      <c r="J45" s="127">
        <f t="shared" si="7"/>
        <v>2.8873029458640342E-3</v>
      </c>
      <c r="K45" s="120"/>
    </row>
    <row r="46" spans="2:11" ht="15" hidden="1" customHeight="1" outlineLevel="1">
      <c r="B46" s="66" t="s">
        <v>90</v>
      </c>
      <c r="C46" s="126">
        <v>15440</v>
      </c>
      <c r="D46" s="127">
        <f t="shared" si="4"/>
        <v>0.17227241667299364</v>
      </c>
      <c r="E46" s="126">
        <v>245260</v>
      </c>
      <c r="F46" s="127">
        <f t="shared" si="5"/>
        <v>-6.823381724675559E-3</v>
      </c>
      <c r="G46" s="126">
        <v>157171</v>
      </c>
      <c r="H46" s="127">
        <f t="shared" si="6"/>
        <v>-4.477385163305736E-2</v>
      </c>
      <c r="I46" s="126">
        <v>402431</v>
      </c>
      <c r="J46" s="127">
        <f t="shared" si="7"/>
        <v>-2.1998478673481037E-2</v>
      </c>
      <c r="K46" s="120"/>
    </row>
    <row r="47" spans="2:11" ht="15" hidden="1" customHeight="1" outlineLevel="1">
      <c r="B47" s="66" t="s">
        <v>91</v>
      </c>
      <c r="C47" s="126">
        <v>17437</v>
      </c>
      <c r="D47" s="127">
        <f t="shared" si="4"/>
        <v>0.18409615645796551</v>
      </c>
      <c r="E47" s="126">
        <v>258413</v>
      </c>
      <c r="F47" s="127">
        <f t="shared" si="5"/>
        <v>0.22747525222777454</v>
      </c>
      <c r="G47" s="126">
        <v>154772</v>
      </c>
      <c r="H47" s="127">
        <f t="shared" si="6"/>
        <v>0.18120416091094338</v>
      </c>
      <c r="I47" s="126">
        <v>413185</v>
      </c>
      <c r="J47" s="127">
        <f t="shared" si="7"/>
        <v>0.20972440587551566</v>
      </c>
      <c r="K47" s="120"/>
    </row>
    <row r="48" spans="2:11" ht="15" hidden="1" customHeight="1" outlineLevel="1">
      <c r="B48" s="66" t="s">
        <v>92</v>
      </c>
      <c r="C48" s="126">
        <v>17593</v>
      </c>
      <c r="D48" s="127">
        <f t="shared" si="4"/>
        <v>0.13561838368190027</v>
      </c>
      <c r="E48" s="126">
        <v>261323</v>
      </c>
      <c r="F48" s="127">
        <f t="shared" si="5"/>
        <v>-1.6913764629315486E-2</v>
      </c>
      <c r="G48" s="126">
        <v>163191</v>
      </c>
      <c r="H48" s="127">
        <f t="shared" si="6"/>
        <v>-5.3515294226820886E-2</v>
      </c>
      <c r="I48" s="126">
        <v>424514</v>
      </c>
      <c r="J48" s="127">
        <f t="shared" si="7"/>
        <v>-3.1314106294082933E-2</v>
      </c>
      <c r="K48" s="120"/>
    </row>
    <row r="49" spans="2:11" ht="15" hidden="1" customHeight="1" outlineLevel="1">
      <c r="B49" s="66" t="s">
        <v>93</v>
      </c>
      <c r="C49" s="126">
        <v>16551</v>
      </c>
      <c r="D49" s="127">
        <f t="shared" si="4"/>
        <v>-0.12916973587288227</v>
      </c>
      <c r="E49" s="126">
        <v>294814</v>
      </c>
      <c r="F49" s="127">
        <f t="shared" si="5"/>
        <v>6.0363772385093828E-2</v>
      </c>
      <c r="G49" s="126">
        <v>213269</v>
      </c>
      <c r="H49" s="127">
        <f t="shared" si="6"/>
        <v>1.0763135195594353E-2</v>
      </c>
      <c r="I49" s="126">
        <v>508083</v>
      </c>
      <c r="J49" s="127">
        <f t="shared" si="7"/>
        <v>3.8962924489140738E-2</v>
      </c>
      <c r="K49" s="120"/>
    </row>
    <row r="50" spans="2:11" ht="15" hidden="1" customHeight="1" outlineLevel="1">
      <c r="B50" s="66" t="s">
        <v>94</v>
      </c>
      <c r="C50" s="126">
        <v>19355</v>
      </c>
      <c r="D50" s="127">
        <f t="shared" si="4"/>
        <v>0.27151491262646177</v>
      </c>
      <c r="E50" s="126">
        <v>260847</v>
      </c>
      <c r="F50" s="127">
        <f t="shared" si="5"/>
        <v>7.5054814619429866E-2</v>
      </c>
      <c r="G50" s="126">
        <v>199071</v>
      </c>
      <c r="H50" s="127">
        <f t="shared" si="6"/>
        <v>9.8322758620689621E-2</v>
      </c>
      <c r="I50" s="126">
        <v>459918</v>
      </c>
      <c r="J50" s="127">
        <f t="shared" si="7"/>
        <v>8.5003986921011743E-2</v>
      </c>
      <c r="K50" s="120"/>
    </row>
    <row r="51" spans="2:11" ht="15" hidden="1" customHeight="1" outlineLevel="1">
      <c r="B51" s="66" t="s">
        <v>95</v>
      </c>
      <c r="C51" s="126">
        <v>16982</v>
      </c>
      <c r="D51" s="127">
        <f t="shared" si="4"/>
        <v>0.17060729303095057</v>
      </c>
      <c r="E51" s="126">
        <v>238040</v>
      </c>
      <c r="F51" s="127">
        <f t="shared" si="5"/>
        <v>8.4389615671389695E-3</v>
      </c>
      <c r="G51" s="126">
        <v>171707</v>
      </c>
      <c r="H51" s="127">
        <f t="shared" si="6"/>
        <v>3.6766854884906497E-3</v>
      </c>
      <c r="I51" s="126">
        <v>409747</v>
      </c>
      <c r="J51" s="127">
        <f t="shared" si="7"/>
        <v>6.4378104075888398E-3</v>
      </c>
      <c r="K51" s="120"/>
    </row>
    <row r="52" spans="2:11" collapsed="1">
      <c r="B52" s="134">
        <v>2008</v>
      </c>
      <c r="C52" s="135">
        <v>199818</v>
      </c>
      <c r="D52" s="136">
        <f t="shared" si="4"/>
        <v>8.7948166498788449E-2</v>
      </c>
      <c r="E52" s="135">
        <v>3118003</v>
      </c>
      <c r="F52" s="136">
        <f t="shared" si="5"/>
        <v>6.9478690219793027E-3</v>
      </c>
      <c r="G52" s="135">
        <v>2174324</v>
      </c>
      <c r="H52" s="136">
        <f t="shared" si="6"/>
        <v>-3.6525767597872516E-3</v>
      </c>
      <c r="I52" s="135">
        <v>5292327</v>
      </c>
      <c r="J52" s="136">
        <f t="shared" si="7"/>
        <v>2.5655529758368267E-3</v>
      </c>
      <c r="K52" s="120"/>
    </row>
    <row r="53" spans="2:11" ht="15" hidden="1" customHeight="1" outlineLevel="1">
      <c r="B53" s="66" t="s">
        <v>84</v>
      </c>
      <c r="C53" s="126">
        <v>16894</v>
      </c>
      <c r="D53" s="127">
        <f t="shared" si="4"/>
        <v>3.8623804147601692E-3</v>
      </c>
      <c r="E53" s="126">
        <v>249378</v>
      </c>
      <c r="F53" s="127">
        <f t="shared" si="5"/>
        <v>-3.0314106402668961E-2</v>
      </c>
      <c r="G53" s="126">
        <v>188958</v>
      </c>
      <c r="H53" s="127">
        <f t="shared" si="6"/>
        <v>-5.16965356646375E-2</v>
      </c>
      <c r="I53" s="126">
        <v>438336</v>
      </c>
      <c r="J53" s="127">
        <f t="shared" si="7"/>
        <v>-3.96487545817239E-2</v>
      </c>
      <c r="K53" s="120"/>
    </row>
    <row r="54" spans="2:11" ht="15" hidden="1" customHeight="1" outlineLevel="1">
      <c r="B54" s="66" t="s">
        <v>85</v>
      </c>
      <c r="C54" s="126">
        <v>18909</v>
      </c>
      <c r="D54" s="127">
        <f t="shared" si="4"/>
        <v>4.5447006137004475E-2</v>
      </c>
      <c r="E54" s="126">
        <v>263540</v>
      </c>
      <c r="F54" s="127">
        <f t="shared" si="5"/>
        <v>2.4311561109275681E-2</v>
      </c>
      <c r="G54" s="126">
        <v>193990</v>
      </c>
      <c r="H54" s="127">
        <f t="shared" si="6"/>
        <v>0.10692032045283373</v>
      </c>
      <c r="I54" s="126">
        <v>457530</v>
      </c>
      <c r="J54" s="127">
        <f t="shared" si="7"/>
        <v>5.778234000790694E-2</v>
      </c>
      <c r="K54" s="120"/>
    </row>
    <row r="55" spans="2:11" ht="15" hidden="1" customHeight="1" outlineLevel="1">
      <c r="B55" s="66" t="s">
        <v>86</v>
      </c>
      <c r="C55" s="126">
        <v>17346</v>
      </c>
      <c r="D55" s="127">
        <f t="shared" si="4"/>
        <v>0.10266353060835298</v>
      </c>
      <c r="E55" s="126">
        <v>275246</v>
      </c>
      <c r="F55" s="127">
        <f t="shared" si="5"/>
        <v>-3.0137526911652279E-2</v>
      </c>
      <c r="G55" s="126">
        <v>191898</v>
      </c>
      <c r="H55" s="127">
        <f t="shared" si="6"/>
        <v>-5.9397302172378597E-2</v>
      </c>
      <c r="I55" s="126">
        <v>467144</v>
      </c>
      <c r="J55" s="127">
        <f t="shared" si="7"/>
        <v>-4.2374670725582431E-2</v>
      </c>
      <c r="K55" s="120"/>
    </row>
    <row r="56" spans="2:11" ht="15" hidden="1" customHeight="1" outlineLevel="1">
      <c r="B56" s="66" t="s">
        <v>87</v>
      </c>
      <c r="C56" s="126">
        <v>14065</v>
      </c>
      <c r="D56" s="127">
        <f t="shared" si="4"/>
        <v>-2.3467333194473361E-2</v>
      </c>
      <c r="E56" s="126">
        <v>253473</v>
      </c>
      <c r="F56" s="127">
        <f t="shared" si="5"/>
        <v>-6.611917367612441E-2</v>
      </c>
      <c r="G56" s="126">
        <v>156216</v>
      </c>
      <c r="H56" s="127">
        <f t="shared" si="6"/>
        <v>-0.18851782013121599</v>
      </c>
      <c r="I56" s="126">
        <v>409689</v>
      </c>
      <c r="J56" s="127">
        <f t="shared" si="7"/>
        <v>-0.11690873113384459</v>
      </c>
      <c r="K56" s="120"/>
    </row>
    <row r="57" spans="2:11" ht="15" hidden="1" customHeight="1" outlineLevel="1">
      <c r="B57" s="66" t="s">
        <v>88</v>
      </c>
      <c r="C57" s="126">
        <v>9967</v>
      </c>
      <c r="D57" s="127">
        <f t="shared" si="4"/>
        <v>-0.1125456326239872</v>
      </c>
      <c r="E57" s="126">
        <v>298880</v>
      </c>
      <c r="F57" s="127">
        <f t="shared" si="5"/>
        <v>-8.9988527623228176E-3</v>
      </c>
      <c r="G57" s="126">
        <v>229712</v>
      </c>
      <c r="H57" s="127">
        <f t="shared" si="6"/>
        <v>-7.3161772649683599E-3</v>
      </c>
      <c r="I57" s="126">
        <v>528592</v>
      </c>
      <c r="J57" s="127">
        <f t="shared" si="7"/>
        <v>-8.2683081957001248E-3</v>
      </c>
      <c r="K57" s="120"/>
    </row>
    <row r="58" spans="2:11" ht="15" hidden="1" customHeight="1" outlineLevel="1">
      <c r="B58" s="66" t="s">
        <v>89</v>
      </c>
      <c r="C58" s="126">
        <v>14360</v>
      </c>
      <c r="D58" s="127">
        <f t="shared" si="4"/>
        <v>-2.6968423905678329E-2</v>
      </c>
      <c r="E58" s="126">
        <v>275969</v>
      </c>
      <c r="F58" s="127">
        <f t="shared" si="5"/>
        <v>-1.1529865180451848E-2</v>
      </c>
      <c r="G58" s="126">
        <v>190210</v>
      </c>
      <c r="H58" s="127">
        <f t="shared" si="6"/>
        <v>-8.0924632050947576E-2</v>
      </c>
      <c r="I58" s="126">
        <v>466179</v>
      </c>
      <c r="J58" s="127">
        <f t="shared" si="7"/>
        <v>-4.1072023630761123E-2</v>
      </c>
      <c r="K58" s="120"/>
    </row>
    <row r="59" spans="2:11" ht="15" hidden="1" customHeight="1" outlineLevel="1">
      <c r="B59" s="66" t="s">
        <v>90</v>
      </c>
      <c r="C59" s="126">
        <v>13171</v>
      </c>
      <c r="D59" s="127">
        <f t="shared" si="4"/>
        <v>-0.1635867149298279</v>
      </c>
      <c r="E59" s="126">
        <v>246945</v>
      </c>
      <c r="F59" s="127">
        <f t="shared" si="5"/>
        <v>-3.1043865102496904E-3</v>
      </c>
      <c r="G59" s="126">
        <v>164538</v>
      </c>
      <c r="H59" s="127">
        <f t="shared" si="6"/>
        <v>-7.2528959161241247E-2</v>
      </c>
      <c r="I59" s="126">
        <v>411483</v>
      </c>
      <c r="J59" s="127">
        <f t="shared" si="7"/>
        <v>-3.2075724679442752E-2</v>
      </c>
      <c r="K59" s="120"/>
    </row>
    <row r="60" spans="2:11" ht="15" hidden="1" customHeight="1" outlineLevel="1">
      <c r="B60" s="66" t="s">
        <v>91</v>
      </c>
      <c r="C60" s="126">
        <v>14726</v>
      </c>
      <c r="D60" s="127">
        <f t="shared" si="4"/>
        <v>-1.6948003525184552E-3</v>
      </c>
      <c r="E60" s="126">
        <v>210524</v>
      </c>
      <c r="F60" s="127">
        <f t="shared" si="5"/>
        <v>-9.2565054159716165E-2</v>
      </c>
      <c r="G60" s="126">
        <v>131029</v>
      </c>
      <c r="H60" s="127">
        <f t="shared" si="6"/>
        <v>-9.2590668910449536E-2</v>
      </c>
      <c r="I60" s="126">
        <v>341553</v>
      </c>
      <c r="J60" s="127">
        <f t="shared" si="7"/>
        <v>-9.2574880844212726E-2</v>
      </c>
      <c r="K60" s="120"/>
    </row>
    <row r="61" spans="2:11" ht="15" hidden="1" customHeight="1" outlineLevel="1">
      <c r="B61" s="66" t="s">
        <v>92</v>
      </c>
      <c r="C61" s="126">
        <v>15492</v>
      </c>
      <c r="D61" s="127">
        <f t="shared" si="4"/>
        <v>0.11863672467326158</v>
      </c>
      <c r="E61" s="126">
        <v>265819</v>
      </c>
      <c r="F61" s="127">
        <f t="shared" si="5"/>
        <v>-5.3758885950142554E-2</v>
      </c>
      <c r="G61" s="126">
        <v>172418</v>
      </c>
      <c r="H61" s="127">
        <f t="shared" si="6"/>
        <v>-0.11880570774388743</v>
      </c>
      <c r="I61" s="126">
        <v>438237</v>
      </c>
      <c r="J61" s="127">
        <f t="shared" si="7"/>
        <v>-8.0464135463768294E-2</v>
      </c>
      <c r="K61" s="120"/>
    </row>
    <row r="62" spans="2:11" ht="15" hidden="1" customHeight="1" outlineLevel="1">
      <c r="B62" s="66" t="s">
        <v>93</v>
      </c>
      <c r="C62" s="126">
        <v>19006</v>
      </c>
      <c r="D62" s="127">
        <f t="shared" si="4"/>
        <v>9.0481381605370448E-2</v>
      </c>
      <c r="E62" s="126">
        <v>278031</v>
      </c>
      <c r="F62" s="127">
        <f t="shared" si="5"/>
        <v>5.3518853232388697E-2</v>
      </c>
      <c r="G62" s="126">
        <v>210998</v>
      </c>
      <c r="H62" s="127">
        <f t="shared" si="6"/>
        <v>2.5113079303693775E-2</v>
      </c>
      <c r="I62" s="126">
        <v>489029</v>
      </c>
      <c r="J62" s="127">
        <f t="shared" si="7"/>
        <v>4.1072006403596983E-2</v>
      </c>
      <c r="K62" s="120"/>
    </row>
    <row r="63" spans="2:11" ht="15" hidden="1" customHeight="1" outlineLevel="1">
      <c r="B63" s="66" t="s">
        <v>94</v>
      </c>
      <c r="C63" s="126">
        <v>15222</v>
      </c>
      <c r="D63" s="127">
        <f t="shared" si="4"/>
        <v>-2.9951567677797608E-2</v>
      </c>
      <c r="E63" s="126">
        <v>242636</v>
      </c>
      <c r="F63" s="127">
        <f t="shared" si="5"/>
        <v>2.6830754646714361E-2</v>
      </c>
      <c r="G63" s="126">
        <v>181250</v>
      </c>
      <c r="H63" s="127">
        <f t="shared" si="6"/>
        <v>-2.1946178709994268E-2</v>
      </c>
      <c r="I63" s="126">
        <v>423886</v>
      </c>
      <c r="J63" s="127">
        <f t="shared" si="7"/>
        <v>5.3911999867177762E-3</v>
      </c>
      <c r="K63" s="120"/>
    </row>
    <row r="64" spans="2:11" ht="15" hidden="1" customHeight="1" outlineLevel="1">
      <c r="B64" s="66" t="s">
        <v>95</v>
      </c>
      <c r="C64" s="126">
        <v>14507</v>
      </c>
      <c r="D64" s="127">
        <f t="shared" si="4"/>
        <v>1.6893312771624869E-2</v>
      </c>
      <c r="E64" s="126">
        <v>236048</v>
      </c>
      <c r="F64" s="127">
        <f t="shared" si="5"/>
        <v>1.0847268912061336E-2</v>
      </c>
      <c r="G64" s="126">
        <v>171078</v>
      </c>
      <c r="H64" s="127">
        <f t="shared" si="6"/>
        <v>-9.0934210456398046E-2</v>
      </c>
      <c r="I64" s="126">
        <v>407126</v>
      </c>
      <c r="J64" s="127">
        <f t="shared" si="7"/>
        <v>-3.4573850028218667E-2</v>
      </c>
      <c r="K64" s="120"/>
    </row>
    <row r="65" spans="2:11" collapsed="1">
      <c r="B65" s="134">
        <v>2007</v>
      </c>
      <c r="C65" s="135">
        <v>183665</v>
      </c>
      <c r="D65" s="136">
        <f t="shared" si="4"/>
        <v>4.8803707330951074E-3</v>
      </c>
      <c r="E65" s="135">
        <v>3096489</v>
      </c>
      <c r="F65" s="136">
        <f t="shared" si="5"/>
        <v>-1.5365629285829852E-2</v>
      </c>
      <c r="G65" s="135">
        <v>2182295</v>
      </c>
      <c r="H65" s="136">
        <f t="shared" si="6"/>
        <v>-5.3727730701820575E-2</v>
      </c>
      <c r="I65" s="135">
        <v>5278784</v>
      </c>
      <c r="J65" s="136">
        <f t="shared" si="7"/>
        <v>-3.1595778619496917E-2</v>
      </c>
      <c r="K65" s="120"/>
    </row>
    <row r="66" spans="2:11" ht="15" hidden="1" customHeight="1" outlineLevel="1">
      <c r="B66" s="66" t="s">
        <v>84</v>
      </c>
      <c r="C66" s="126">
        <v>16829</v>
      </c>
      <c r="D66" s="137"/>
      <c r="E66" s="126">
        <v>257174</v>
      </c>
      <c r="F66" s="137"/>
      <c r="G66" s="126">
        <v>199259</v>
      </c>
      <c r="H66" s="137"/>
      <c r="I66" s="126">
        <v>456433</v>
      </c>
      <c r="J66" s="137"/>
      <c r="K66" s="120"/>
    </row>
    <row r="67" spans="2:11" ht="15" hidden="1" customHeight="1" outlineLevel="1">
      <c r="B67" s="66" t="s">
        <v>85</v>
      </c>
      <c r="C67" s="126">
        <v>18087</v>
      </c>
      <c r="D67" s="137"/>
      <c r="E67" s="126">
        <v>257285</v>
      </c>
      <c r="F67" s="137"/>
      <c r="G67" s="126">
        <v>175252</v>
      </c>
      <c r="H67" s="137"/>
      <c r="I67" s="126">
        <v>432537</v>
      </c>
      <c r="J67" s="137"/>
      <c r="K67" s="120"/>
    </row>
    <row r="68" spans="2:11" ht="15" hidden="1" customHeight="1" outlineLevel="1">
      <c r="B68" s="66" t="s">
        <v>86</v>
      </c>
      <c r="C68" s="126">
        <v>15731</v>
      </c>
      <c r="D68" s="137"/>
      <c r="E68" s="126">
        <v>283799</v>
      </c>
      <c r="F68" s="137"/>
      <c r="G68" s="126">
        <v>204016</v>
      </c>
      <c r="H68" s="137"/>
      <c r="I68" s="126">
        <v>487815</v>
      </c>
      <c r="J68" s="137"/>
      <c r="K68" s="120"/>
    </row>
    <row r="69" spans="2:11" ht="15" hidden="1" customHeight="1" outlineLevel="1">
      <c r="B69" s="66" t="s">
        <v>87</v>
      </c>
      <c r="C69" s="126">
        <v>14403</v>
      </c>
      <c r="D69" s="137"/>
      <c r="E69" s="126">
        <v>271419</v>
      </c>
      <c r="F69" s="137"/>
      <c r="G69" s="126">
        <v>192507</v>
      </c>
      <c r="H69" s="137"/>
      <c r="I69" s="126">
        <v>463926</v>
      </c>
      <c r="J69" s="137"/>
      <c r="K69" s="120"/>
    </row>
    <row r="70" spans="2:11" ht="15" hidden="1" customHeight="1" outlineLevel="1">
      <c r="B70" s="66" t="s">
        <v>88</v>
      </c>
      <c r="C70" s="126">
        <v>11231</v>
      </c>
      <c r="D70" s="137"/>
      <c r="E70" s="126">
        <v>301594</v>
      </c>
      <c r="F70" s="137"/>
      <c r="G70" s="126">
        <v>231405</v>
      </c>
      <c r="H70" s="137"/>
      <c r="I70" s="126">
        <v>532999</v>
      </c>
      <c r="J70" s="137"/>
      <c r="K70" s="120"/>
    </row>
    <row r="71" spans="2:11" ht="15" hidden="1" customHeight="1" outlineLevel="1">
      <c r="B71" s="66" t="s">
        <v>89</v>
      </c>
      <c r="C71" s="126">
        <v>14758</v>
      </c>
      <c r="D71" s="137"/>
      <c r="E71" s="126">
        <v>279188</v>
      </c>
      <c r="F71" s="137"/>
      <c r="G71" s="126">
        <v>206958</v>
      </c>
      <c r="H71" s="137"/>
      <c r="I71" s="126">
        <v>486146</v>
      </c>
      <c r="J71" s="137"/>
      <c r="K71" s="120"/>
    </row>
    <row r="72" spans="2:11" ht="15" hidden="1" customHeight="1" outlineLevel="1">
      <c r="B72" s="66" t="s">
        <v>90</v>
      </c>
      <c r="C72" s="126">
        <v>15747</v>
      </c>
      <c r="D72" s="137"/>
      <c r="E72" s="126">
        <v>247714</v>
      </c>
      <c r="F72" s="137"/>
      <c r="G72" s="126">
        <v>177405</v>
      </c>
      <c r="H72" s="137"/>
      <c r="I72" s="126">
        <v>425119</v>
      </c>
      <c r="J72" s="137"/>
      <c r="K72" s="120"/>
    </row>
    <row r="73" spans="2:11" ht="15" hidden="1" customHeight="1" outlineLevel="1">
      <c r="B73" s="66" t="s">
        <v>91</v>
      </c>
      <c r="C73" s="126">
        <v>14751</v>
      </c>
      <c r="D73" s="137"/>
      <c r="E73" s="126">
        <v>231999</v>
      </c>
      <c r="F73" s="137"/>
      <c r="G73" s="126">
        <v>144399</v>
      </c>
      <c r="H73" s="137"/>
      <c r="I73" s="126">
        <v>376398</v>
      </c>
      <c r="J73" s="137"/>
      <c r="K73" s="120"/>
    </row>
    <row r="74" spans="2:11" ht="15" hidden="1" customHeight="1" outlineLevel="1">
      <c r="B74" s="66" t="s">
        <v>92</v>
      </c>
      <c r="C74" s="126">
        <v>13849</v>
      </c>
      <c r="D74" s="137"/>
      <c r="E74" s="126">
        <v>280921</v>
      </c>
      <c r="F74" s="137"/>
      <c r="G74" s="126">
        <v>195664</v>
      </c>
      <c r="H74" s="137"/>
      <c r="I74" s="126">
        <v>476585</v>
      </c>
      <c r="J74" s="137"/>
      <c r="K74" s="120"/>
    </row>
    <row r="75" spans="2:11" ht="15" hidden="1" customHeight="1" outlineLevel="1">
      <c r="B75" s="66" t="s">
        <v>93</v>
      </c>
      <c r="C75" s="126">
        <v>17429</v>
      </c>
      <c r="D75" s="137"/>
      <c r="E75" s="126">
        <v>263907</v>
      </c>
      <c r="F75" s="137"/>
      <c r="G75" s="126">
        <v>205829</v>
      </c>
      <c r="H75" s="137"/>
      <c r="I75" s="126">
        <v>469736</v>
      </c>
      <c r="J75" s="137"/>
      <c r="K75" s="120"/>
    </row>
    <row r="76" spans="2:11" ht="15" hidden="1" customHeight="1" outlineLevel="1">
      <c r="B76" s="66" t="s">
        <v>94</v>
      </c>
      <c r="C76" s="126">
        <v>15692</v>
      </c>
      <c r="D76" s="137"/>
      <c r="E76" s="126">
        <v>236296</v>
      </c>
      <c r="F76" s="137"/>
      <c r="G76" s="126">
        <v>185317</v>
      </c>
      <c r="H76" s="137"/>
      <c r="I76" s="126">
        <v>421613</v>
      </c>
      <c r="J76" s="137"/>
      <c r="K76" s="120"/>
    </row>
    <row r="77" spans="2:11" ht="15" hidden="1" customHeight="1" outlineLevel="1">
      <c r="B77" s="66" t="s">
        <v>95</v>
      </c>
      <c r="C77" s="126">
        <v>14266</v>
      </c>
      <c r="D77" s="137"/>
      <c r="E77" s="126">
        <v>233515</v>
      </c>
      <c r="F77" s="137"/>
      <c r="G77" s="126">
        <v>188191</v>
      </c>
      <c r="H77" s="137"/>
      <c r="I77" s="126">
        <v>421706</v>
      </c>
      <c r="J77" s="137"/>
      <c r="K77" s="120"/>
    </row>
    <row r="78" spans="2:11" collapsed="1">
      <c r="B78" s="134">
        <v>2006</v>
      </c>
      <c r="C78" s="135">
        <v>182773</v>
      </c>
      <c r="D78" s="135"/>
      <c r="E78" s="135">
        <v>3144811</v>
      </c>
      <c r="F78" s="135"/>
      <c r="G78" s="135">
        <v>2306202</v>
      </c>
      <c r="H78" s="135"/>
      <c r="I78" s="135">
        <v>5451013</v>
      </c>
      <c r="J78" s="135"/>
      <c r="K78" s="120"/>
    </row>
    <row r="79" spans="2:11" hidden="1">
      <c r="B79" s="138">
        <v>1978</v>
      </c>
      <c r="C79" s="139" t="e">
        <v>#REF!</v>
      </c>
      <c r="D79" s="139"/>
      <c r="E79" s="139" t="e">
        <v>#REF!</v>
      </c>
      <c r="F79" s="139"/>
      <c r="G79" s="139" t="e">
        <v>#REF!</v>
      </c>
      <c r="H79" s="139"/>
      <c r="I79" s="139" t="e">
        <v>#REF!</v>
      </c>
      <c r="J79" s="120"/>
      <c r="K79" s="120"/>
    </row>
    <row r="80" spans="2:11" ht="15" customHeight="1">
      <c r="B80" s="140" t="s">
        <v>126</v>
      </c>
      <c r="C80" s="140"/>
      <c r="D80" s="140"/>
      <c r="E80" s="140"/>
      <c r="F80" s="140"/>
      <c r="G80" s="140"/>
      <c r="H80" s="140"/>
      <c r="I80" s="140"/>
      <c r="J80" s="140"/>
      <c r="K80" s="120"/>
    </row>
    <row r="81" spans="10:11">
      <c r="J81" s="120"/>
      <c r="K81" s="120"/>
    </row>
  </sheetData>
  <mergeCells count="5">
    <mergeCell ref="B5:J5"/>
    <mergeCell ref="B6:B7"/>
    <mergeCell ref="C6:D6"/>
    <mergeCell ref="E6:J6"/>
    <mergeCell ref="B80:J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66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138</v>
      </c>
      <c r="C5" s="119"/>
      <c r="D5" s="119"/>
      <c r="E5" s="119"/>
      <c r="F5" s="119"/>
    </row>
    <row r="6" spans="2:6" s="142" customFormat="1" ht="26.25" customHeight="1">
      <c r="B6" s="121"/>
      <c r="C6" s="141" t="s">
        <v>69</v>
      </c>
      <c r="D6" s="121" t="s">
        <v>133</v>
      </c>
      <c r="E6" s="121"/>
      <c r="F6" s="121"/>
    </row>
    <row r="7" spans="2:6" s="142" customFormat="1">
      <c r="B7" s="121"/>
      <c r="C7" s="141" t="s">
        <v>139</v>
      </c>
      <c r="D7" s="143" t="s">
        <v>135</v>
      </c>
      <c r="E7" s="143" t="s">
        <v>101</v>
      </c>
      <c r="F7" s="143" t="s">
        <v>81</v>
      </c>
    </row>
    <row r="8" spans="2:6">
      <c r="B8" s="66" t="s">
        <v>91</v>
      </c>
      <c r="C8" s="144">
        <f>IFERROR('Tablas turistas zona y tip.'!C8/'Tablas turistas zona y tip.'!C21-1,"-")</f>
        <v>6.0530345772547678E-2</v>
      </c>
      <c r="D8" s="145">
        <f>IFERROR('Tablas turistas zona y tip.'!E8/'Tablas turistas zona y tip.'!E21-1,"-")</f>
        <v>1.5171710331762789E-3</v>
      </c>
      <c r="E8" s="145">
        <f>IFERROR('Tablas turistas zona y tip.'!G8/'Tablas turistas zona y tip.'!G21-1,"-")</f>
        <v>-2.7123968492123063E-2</v>
      </c>
      <c r="F8" s="145">
        <f>IFERROR('Tablas turistas zona y tip.'!I8/'Tablas turistas zona y tip.'!I21-1,"-")</f>
        <v>-8.6272512641953902E-3</v>
      </c>
    </row>
    <row r="9" spans="2:6">
      <c r="B9" s="66" t="s">
        <v>92</v>
      </c>
      <c r="C9" s="144">
        <f>IFERROR('Tablas turistas zona y tip.'!C9/'Tablas turistas zona y tip.'!C22-1,"-")</f>
        <v>-3.1758634378720174E-4</v>
      </c>
      <c r="D9" s="145">
        <f>IFERROR('Tablas turistas zona y tip.'!E9/'Tablas turistas zona y tip.'!E22-1,"-")</f>
        <v>0.12298804411628406</v>
      </c>
      <c r="E9" s="145">
        <f>IFERROR('Tablas turistas zona y tip.'!G9/'Tablas turistas zona y tip.'!G22-1,"-")</f>
        <v>0.12348637199948653</v>
      </c>
      <c r="F9" s="145">
        <f>IFERROR('Tablas turistas zona y tip.'!I9/'Tablas turistas zona y tip.'!I22-1,"-")</f>
        <v>0.12318098019401291</v>
      </c>
    </row>
    <row r="10" spans="2:6">
      <c r="B10" s="66" t="s">
        <v>93</v>
      </c>
      <c r="C10" s="144">
        <f>IFERROR('Tablas turistas zona y tip.'!C10/'Tablas turistas zona y tip.'!C23-1,"-")</f>
        <v>9.4003019075065142E-2</v>
      </c>
      <c r="D10" s="145">
        <f>IFERROR('Tablas turistas zona y tip.'!E10/'Tablas turistas zona y tip.'!E23-1,"-")</f>
        <v>0.15802306534904376</v>
      </c>
      <c r="E10" s="145">
        <f>IFERROR('Tablas turistas zona y tip.'!G10/'Tablas turistas zona y tip.'!G23-1,"-")</f>
        <v>7.2813408419183379E-2</v>
      </c>
      <c r="F10" s="145">
        <f>IFERROR('Tablas turistas zona y tip.'!I10/'Tablas turistas zona y tip.'!I23-1,"-")</f>
        <v>0.12337243205947157</v>
      </c>
    </row>
    <row r="11" spans="2:6">
      <c r="B11" s="66" t="s">
        <v>94</v>
      </c>
      <c r="C11" s="144">
        <f>IFERROR('Tablas turistas zona y tip.'!C11/'Tablas turistas zona y tip.'!C24-1,"-")</f>
        <v>-0.18258845993197681</v>
      </c>
      <c r="D11" s="145">
        <f>IFERROR('Tablas turistas zona y tip.'!E11/'Tablas turistas zona y tip.'!E24-1,"-")</f>
        <v>0.14230610708909763</v>
      </c>
      <c r="E11" s="145">
        <f>IFERROR('Tablas turistas zona y tip.'!G11/'Tablas turistas zona y tip.'!G24-1,"-")</f>
        <v>0.11150747278430417</v>
      </c>
      <c r="F11" s="145">
        <f>IFERROR('Tablas turistas zona y tip.'!I11/'Tablas turistas zona y tip.'!I24-1,"-")</f>
        <v>0.13011064898375579</v>
      </c>
    </row>
    <row r="12" spans="2:6">
      <c r="B12" s="66" t="s">
        <v>95</v>
      </c>
      <c r="C12" s="144">
        <f>IFERROR('Tablas turistas zona y tip.'!C12/'Tablas turistas zona y tip.'!C25-1,"-")</f>
        <v>-4.3979375189566294E-2</v>
      </c>
      <c r="D12" s="145">
        <f>IFERROR('Tablas turistas zona y tip.'!E12/'Tablas turistas zona y tip.'!E25-1,"-")</f>
        <v>6.3395983169755032E-2</v>
      </c>
      <c r="E12" s="145">
        <f>IFERROR('Tablas turistas zona y tip.'!G12/'Tablas turistas zona y tip.'!G25-1,"-")</f>
        <v>-7.0861692564530676E-2</v>
      </c>
      <c r="F12" s="145">
        <f>IFERROR('Tablas turistas zona y tip.'!I12/'Tablas turistas zona y tip.'!I25-1,"-")</f>
        <v>8.69355923157622E-3</v>
      </c>
    </row>
    <row r="13" spans="2:6" ht="30" customHeight="1">
      <c r="B13" s="128" t="str">
        <f>actualizaciones!$A$2</f>
        <v xml:space="preserve">acumulado mayo 2011 </v>
      </c>
      <c r="C13" s="146">
        <v>-2.1906419458308735E-2</v>
      </c>
      <c r="D13" s="146">
        <v>9.8348366769014151E-2</v>
      </c>
      <c r="E13" s="146">
        <v>4.4830952286728065E-2</v>
      </c>
      <c r="F13" s="146">
        <v>7.7435926249142417E-2</v>
      </c>
    </row>
    <row r="14" spans="2:6" outlineLevel="1">
      <c r="B14" s="66" t="s">
        <v>84</v>
      </c>
      <c r="C14" s="144">
        <f>IFERROR('Tablas turistas zona y tip.'!C14/'Tablas turistas zona y tip.'!C27-1,"-")</f>
        <v>2.7663151459575097E-2</v>
      </c>
      <c r="D14" s="145">
        <f>IFERROR('Tablas turistas zona y tip.'!E14/'Tablas turistas zona y tip.'!E27-1,"-")</f>
        <v>6.2324385459557874E-2</v>
      </c>
      <c r="E14" s="145">
        <f>IFERROR('Tablas turistas zona y tip.'!G14/'Tablas turistas zona y tip.'!G27-1,"-")</f>
        <v>7.388644928617305E-2</v>
      </c>
      <c r="F14" s="145">
        <f>IFERROR('Tablas turistas zona y tip.'!I14/'Tablas turistas zona y tip.'!I27-1,"-")</f>
        <v>6.7008832719694489E-2</v>
      </c>
    </row>
    <row r="15" spans="2:6" outlineLevel="1">
      <c r="B15" s="66" t="s">
        <v>85</v>
      </c>
      <c r="C15" s="144">
        <f>IFERROR('Tablas turistas zona y tip.'!C15/'Tablas turistas zona y tip.'!C28-1,"-")</f>
        <v>7.7412437455325334E-2</v>
      </c>
      <c r="D15" s="145">
        <f>IFERROR('Tablas turistas zona y tip.'!E15/'Tablas turistas zona y tip.'!E28-1,"-")</f>
        <v>5.1321210399204453E-2</v>
      </c>
      <c r="E15" s="145">
        <f>IFERROR('Tablas turistas zona y tip.'!G15/'Tablas turistas zona y tip.'!G28-1,"-")</f>
        <v>9.059459311925977E-2</v>
      </c>
      <c r="F15" s="145">
        <f>IFERROR('Tablas turistas zona y tip.'!I15/'Tablas turistas zona y tip.'!I28-1,"-")</f>
        <v>6.6801684767698877E-2</v>
      </c>
    </row>
    <row r="16" spans="2:6" outlineLevel="1">
      <c r="B16" s="66" t="s">
        <v>86</v>
      </c>
      <c r="C16" s="144">
        <f>IFERROR('Tablas turistas zona y tip.'!C16/'Tablas turistas zona y tip.'!C29-1,"-")</f>
        <v>8.4003435084706091E-2</v>
      </c>
      <c r="D16" s="145">
        <f>IFERROR('Tablas turistas zona y tip.'!E16/'Tablas turistas zona y tip.'!E29-1,"-")</f>
        <v>0.12153978157826772</v>
      </c>
      <c r="E16" s="145">
        <f>IFERROR('Tablas turistas zona y tip.'!G16/'Tablas turistas zona y tip.'!G29-1,"-")</f>
        <v>-2.6944200018205189E-3</v>
      </c>
      <c r="F16" s="145">
        <f>IFERROR('Tablas turistas zona y tip.'!I16/'Tablas turistas zona y tip.'!I29-1,"-")</f>
        <v>7.0975693492495218E-2</v>
      </c>
    </row>
    <row r="17" spans="2:6" outlineLevel="1">
      <c r="B17" s="66" t="s">
        <v>87</v>
      </c>
      <c r="C17" s="144">
        <f>IFERROR('Tablas turistas zona y tip.'!C17/'Tablas turistas zona y tip.'!C30-1,"-")</f>
        <v>-5.9965836554886298E-2</v>
      </c>
      <c r="D17" s="145">
        <f>IFERROR('Tablas turistas zona y tip.'!E17/'Tablas turistas zona y tip.'!E30-1,"-")</f>
        <v>7.808349855972474E-2</v>
      </c>
      <c r="E17" s="145">
        <f>IFERROR('Tablas turistas zona y tip.'!G17/'Tablas turistas zona y tip.'!G30-1,"-")</f>
        <v>-5.1572318082726554E-2</v>
      </c>
      <c r="F17" s="145">
        <f>IFERROR('Tablas turistas zona y tip.'!I17/'Tablas turistas zona y tip.'!I30-1,"-")</f>
        <v>2.6704195768659567E-2</v>
      </c>
    </row>
    <row r="18" spans="2:6" outlineLevel="1">
      <c r="B18" s="66" t="s">
        <v>88</v>
      </c>
      <c r="C18" s="144">
        <f>IFERROR('Tablas turistas zona y tip.'!C18/'Tablas turistas zona y tip.'!C31-1,"-")</f>
        <v>0.25871158544425876</v>
      </c>
      <c r="D18" s="145">
        <f>IFERROR('Tablas turistas zona y tip.'!E18/'Tablas turistas zona y tip.'!E31-1,"-")</f>
        <v>4.8403928563498733E-2</v>
      </c>
      <c r="E18" s="145">
        <f>IFERROR('Tablas turistas zona y tip.'!G18/'Tablas turistas zona y tip.'!G31-1,"-")</f>
        <v>-7.9288910486140618E-2</v>
      </c>
      <c r="F18" s="145">
        <f>IFERROR('Tablas turistas zona y tip.'!I18/'Tablas turistas zona y tip.'!I31-1,"-")</f>
        <v>-5.5239406390156232E-3</v>
      </c>
    </row>
    <row r="19" spans="2:6" outlineLevel="1">
      <c r="B19" s="66" t="s">
        <v>89</v>
      </c>
      <c r="C19" s="144">
        <f>IFERROR('Tablas turistas zona y tip.'!C19/'Tablas turistas zona y tip.'!C32-1,"-")</f>
        <v>-0.10756938603868793</v>
      </c>
      <c r="D19" s="145">
        <f>IFERROR('Tablas turistas zona y tip.'!E19/'Tablas turistas zona y tip.'!E32-1,"-")</f>
        <v>3.7779213406158751E-2</v>
      </c>
      <c r="E19" s="145">
        <f>IFERROR('Tablas turistas zona y tip.'!G19/'Tablas turistas zona y tip.'!G32-1,"-")</f>
        <v>4.1473236758208021E-2</v>
      </c>
      <c r="F19" s="145">
        <f>IFERROR('Tablas turistas zona y tip.'!I19/'Tablas turistas zona y tip.'!I32-1,"-")</f>
        <v>3.9300314374877576E-2</v>
      </c>
    </row>
    <row r="20" spans="2:6" outlineLevel="1">
      <c r="B20" s="66" t="s">
        <v>90</v>
      </c>
      <c r="C20" s="144">
        <f>IFERROR('Tablas turistas zona y tip.'!C20/'Tablas turistas zona y tip.'!C33-1,"-")</f>
        <v>-5.3333333333333011E-3</v>
      </c>
      <c r="D20" s="145">
        <f>IFERROR('Tablas turistas zona y tip.'!E20/'Tablas turistas zona y tip.'!E33-1,"-")</f>
        <v>8.0190908452846044E-2</v>
      </c>
      <c r="E20" s="145">
        <f>IFERROR('Tablas turistas zona y tip.'!G20/'Tablas turistas zona y tip.'!G33-1,"-")</f>
        <v>5.8372446618628837E-2</v>
      </c>
      <c r="F20" s="145">
        <f>IFERROR('Tablas turistas zona y tip.'!I20/'Tablas turistas zona y tip.'!I33-1,"-")</f>
        <v>7.1700518496075505E-2</v>
      </c>
    </row>
    <row r="21" spans="2:6" outlineLevel="1">
      <c r="B21" s="66" t="s">
        <v>91</v>
      </c>
      <c r="C21" s="144">
        <f>IFERROR('Tablas turistas zona y tip.'!C21/'Tablas turistas zona y tip.'!C34-1,"-")</f>
        <v>-7.918955024491614E-2</v>
      </c>
      <c r="D21" s="145">
        <f>IFERROR('Tablas turistas zona y tip.'!E21/'Tablas turistas zona y tip.'!E34-1,"-")</f>
        <v>7.4694167065846306E-2</v>
      </c>
      <c r="E21" s="145">
        <f>IFERROR('Tablas turistas zona y tip.'!G21/'Tablas turistas zona y tip.'!G34-1,"-")</f>
        <v>-3.9142219986334381E-2</v>
      </c>
      <c r="F21" s="145">
        <f>IFERROR('Tablas turistas zona y tip.'!I21/'Tablas turistas zona y tip.'!I34-1,"-")</f>
        <v>3.1413702243550334E-2</v>
      </c>
    </row>
    <row r="22" spans="2:6" outlineLevel="1">
      <c r="B22" s="66" t="s">
        <v>92</v>
      </c>
      <c r="C22" s="144">
        <f>IFERROR('Tablas turistas zona y tip.'!C22/'Tablas turistas zona y tip.'!C35-1,"-")</f>
        <v>-3.7005887300252338E-2</v>
      </c>
      <c r="D22" s="145">
        <f>IFERROR('Tablas turistas zona y tip.'!E22/'Tablas turistas zona y tip.'!E35-1,"-")</f>
        <v>2.3258754633178613E-2</v>
      </c>
      <c r="E22" s="145">
        <f>IFERROR('Tablas turistas zona y tip.'!G22/'Tablas turistas zona y tip.'!G35-1,"-")</f>
        <v>-1.0685518008756389E-2</v>
      </c>
      <c r="F22" s="145">
        <f>IFERROR('Tablas turistas zona y tip.'!I22/'Tablas turistas zona y tip.'!I35-1,"-")</f>
        <v>9.8439404440409106E-3</v>
      </c>
    </row>
    <row r="23" spans="2:6" outlineLevel="1">
      <c r="B23" s="66" t="s">
        <v>93</v>
      </c>
      <c r="C23" s="144">
        <f>IFERROR('Tablas turistas zona y tip.'!C23/'Tablas turistas zona y tip.'!C36-1,"-")</f>
        <v>-6.8932473008369022E-2</v>
      </c>
      <c r="D23" s="145">
        <f>IFERROR('Tablas turistas zona y tip.'!E23/'Tablas turistas zona y tip.'!E36-1,"-")</f>
        <v>4.2557999070103048E-2</v>
      </c>
      <c r="E23" s="145">
        <f>IFERROR('Tablas turistas zona y tip.'!G23/'Tablas turistas zona y tip.'!G36-1,"-")</f>
        <v>-8.3294773519163812E-2</v>
      </c>
      <c r="F23" s="145">
        <f>IFERROR('Tablas turistas zona y tip.'!I23/'Tablas turistas zona y tip.'!I36-1,"-")</f>
        <v>-1.2568741025816399E-2</v>
      </c>
    </row>
    <row r="24" spans="2:6" outlineLevel="1">
      <c r="B24" s="66" t="s">
        <v>94</v>
      </c>
      <c r="C24" s="144">
        <f>IFERROR('Tablas turistas zona y tip.'!C24/'Tablas turistas zona y tip.'!C37-1,"-")</f>
        <v>0.10460058001581851</v>
      </c>
      <c r="D24" s="145">
        <f>IFERROR('Tablas turistas zona y tip.'!E24/'Tablas turistas zona y tip.'!E37-1,"-")</f>
        <v>-2.9079766111128613E-3</v>
      </c>
      <c r="E24" s="145">
        <f>IFERROR('Tablas turistas zona y tip.'!G24/'Tablas turistas zona y tip.'!G37-1,"-")</f>
        <v>-9.5130321862535894E-2</v>
      </c>
      <c r="F24" s="145">
        <f>IFERROR('Tablas turistas zona y tip.'!I24/'Tablas turistas zona y tip.'!I37-1,"-")</f>
        <v>-4.1586484846284355E-2</v>
      </c>
    </row>
    <row r="25" spans="2:6" outlineLevel="1">
      <c r="B25" s="66" t="s">
        <v>95</v>
      </c>
      <c r="C25" s="144">
        <f>IFERROR('Tablas turistas zona y tip.'!C25/'Tablas turistas zona y tip.'!C38-1,"-")</f>
        <v>-2.8150331613854052E-2</v>
      </c>
      <c r="D25" s="145">
        <f>IFERROR('Tablas turistas zona y tip.'!E25/'Tablas turistas zona y tip.'!E38-1,"-")</f>
        <v>6.5757898005853521E-2</v>
      </c>
      <c r="E25" s="145">
        <f>IFERROR('Tablas turistas zona y tip.'!G25/'Tablas turistas zona y tip.'!G38-1,"-")</f>
        <v>-7.4122514981451504E-2</v>
      </c>
      <c r="F25" s="145">
        <f>IFERROR('Tablas turistas zona y tip.'!I25/'Tablas turistas zona y tip.'!I38-1,"-")</f>
        <v>3.9581855908386032E-3</v>
      </c>
    </row>
    <row r="26" spans="2:6" ht="15" customHeight="1">
      <c r="B26" s="147">
        <v>2010</v>
      </c>
      <c r="C26" s="148">
        <f>IFERROR('Tablas turistas zona y tip.'!C26/'Tablas turistas zona y tip.'!C39-1,"-")</f>
        <v>7.0867314880191934E-3</v>
      </c>
      <c r="D26" s="148">
        <f>IFERROR('Tablas turistas zona y tip.'!E26/'Tablas turistas zona y tip.'!E39-1,"-")</f>
        <v>5.6310882751361202E-2</v>
      </c>
      <c r="E26" s="148">
        <f>IFERROR('Tablas turistas zona y tip.'!G26/'Tablas turistas zona y tip.'!G39-1,"-")</f>
        <v>-1.7178847952918797E-2</v>
      </c>
      <c r="F26" s="148">
        <f>IFERROR('Tablas turistas zona y tip.'!I26/'Tablas turistas zona y tip.'!I39-1,"-")</f>
        <v>2.6242294141912259E-2</v>
      </c>
    </row>
    <row r="27" spans="2:6" ht="15" hidden="1" customHeight="1" outlineLevel="1">
      <c r="B27" s="66" t="s">
        <v>84</v>
      </c>
      <c r="C27" s="144">
        <f>IFERROR('Tablas turistas zona y tip.'!C27/'Tablas turistas zona y tip.'!C40-1,"-")</f>
        <v>-0.18881725762459711</v>
      </c>
      <c r="D27" s="145">
        <f>IFERROR('Tablas turistas zona y tip.'!E27/'Tablas turistas zona y tip.'!E40-1,"-")</f>
        <v>-3.3555786120824771E-2</v>
      </c>
      <c r="E27" s="145">
        <f>IFERROR('Tablas turistas zona y tip.'!G27/'Tablas turistas zona y tip.'!G40-1,"-")</f>
        <v>-0.12401986408782018</v>
      </c>
      <c r="F27" s="145">
        <f>IFERROR('Tablas turistas zona y tip.'!I27/'Tablas turistas zona y tip.'!I40-1,"-")</f>
        <v>-7.2369046545247118E-2</v>
      </c>
    </row>
    <row r="28" spans="2:6" ht="15" hidden="1" customHeight="1" outlineLevel="1">
      <c r="B28" s="66" t="s">
        <v>85</v>
      </c>
      <c r="C28" s="144">
        <f>IFERROR('Tablas turistas zona y tip.'!C28/'Tablas turistas zona y tip.'!C41-1,"-")</f>
        <v>-0.21593902370677576</v>
      </c>
      <c r="D28" s="145">
        <f>IFERROR('Tablas turistas zona y tip.'!E28/'Tablas turistas zona y tip.'!E41-1,"-")</f>
        <v>-8.5973989084342728E-2</v>
      </c>
      <c r="E28" s="145">
        <f>IFERROR('Tablas turistas zona y tip.'!G28/'Tablas turistas zona y tip.'!G41-1,"-")</f>
        <v>-0.2091200992957557</v>
      </c>
      <c r="F28" s="145">
        <f>IFERROR('Tablas turistas zona y tip.'!I28/'Tablas turistas zona y tip.'!I41-1,"-")</f>
        <v>-0.1388289248158614</v>
      </c>
    </row>
    <row r="29" spans="2:6" ht="15" hidden="1" customHeight="1" outlineLevel="1">
      <c r="B29" s="66" t="s">
        <v>86</v>
      </c>
      <c r="C29" s="144">
        <f>IFERROR('Tablas turistas zona y tip.'!C29/'Tablas turistas zona y tip.'!C42-1,"-")</f>
        <v>-0.31524644499091203</v>
      </c>
      <c r="D29" s="145">
        <f>IFERROR('Tablas turistas zona y tip.'!E29/'Tablas turistas zona y tip.'!E42-1,"-")</f>
        <v>-6.9029966497084039E-2</v>
      </c>
      <c r="E29" s="145">
        <f>IFERROR('Tablas turistas zona y tip.'!G29/'Tablas turistas zona y tip.'!G42-1,"-")</f>
        <v>-0.10427843821513405</v>
      </c>
      <c r="F29" s="145">
        <f>IFERROR('Tablas turistas zona y tip.'!I29/'Tablas turistas zona y tip.'!I42-1,"-")</f>
        <v>-8.3705814324543937E-2</v>
      </c>
    </row>
    <row r="30" spans="2:6" ht="15" hidden="1" customHeight="1" outlineLevel="1">
      <c r="B30" s="66" t="s">
        <v>87</v>
      </c>
      <c r="C30" s="144">
        <f>IFERROR('Tablas turistas zona y tip.'!C30/'Tablas turistas zona y tip.'!C43-1,"-")</f>
        <v>-0.2650323774283071</v>
      </c>
      <c r="D30" s="145">
        <f>IFERROR('Tablas turistas zona y tip.'!E30/'Tablas turistas zona y tip.'!E43-1,"-")</f>
        <v>-0.11000869814925029</v>
      </c>
      <c r="E30" s="145">
        <f>IFERROR('Tablas turistas zona y tip.'!G30/'Tablas turistas zona y tip.'!G43-1,"-")</f>
        <v>-7.0903771561709794E-2</v>
      </c>
      <c r="F30" s="145">
        <f>IFERROR('Tablas turistas zona y tip.'!I30/'Tablas turistas zona y tip.'!I43-1,"-")</f>
        <v>-9.4912854949036563E-2</v>
      </c>
    </row>
    <row r="31" spans="2:6" ht="15" hidden="1" customHeight="1" outlineLevel="1">
      <c r="B31" s="66" t="s">
        <v>88</v>
      </c>
      <c r="C31" s="144">
        <f>IFERROR('Tablas turistas zona y tip.'!C31/'Tablas turistas zona y tip.'!C44-1,"-")</f>
        <v>-0.36813454663633405</v>
      </c>
      <c r="D31" s="145">
        <f>IFERROR('Tablas turistas zona y tip.'!E31/'Tablas turistas zona y tip.'!E44-1,"-")</f>
        <v>-0.10969000293227116</v>
      </c>
      <c r="E31" s="145">
        <f>IFERROR('Tablas turistas zona y tip.'!G31/'Tablas turistas zona y tip.'!G44-1,"-")</f>
        <v>-0.13446018769222678</v>
      </c>
      <c r="F31" s="145">
        <f>IFERROR('Tablas turistas zona y tip.'!I31/'Tablas turistas zona y tip.'!I44-1,"-")</f>
        <v>-0.12032194672458696</v>
      </c>
    </row>
    <row r="32" spans="2:6" ht="15" hidden="1" customHeight="1" outlineLevel="1">
      <c r="B32" s="66" t="s">
        <v>89</v>
      </c>
      <c r="C32" s="144">
        <f>IFERROR('Tablas turistas zona y tip.'!C32/'Tablas turistas zona y tip.'!C45-1,"-")</f>
        <v>-0.27220419905735449</v>
      </c>
      <c r="D32" s="145">
        <f>IFERROR('Tablas turistas zona y tip.'!E32/'Tablas turistas zona y tip.'!E45-1,"-")</f>
        <v>-7.7880393969152584E-2</v>
      </c>
      <c r="E32" s="145">
        <f>IFERROR('Tablas turistas zona y tip.'!G32/'Tablas turistas zona y tip.'!G45-1,"-")</f>
        <v>-6.1711160908742624E-2</v>
      </c>
      <c r="F32" s="145">
        <f>IFERROR('Tablas turistas zona y tip.'!I32/'Tablas turistas zona y tip.'!I45-1,"-")</f>
        <v>-7.129030533126568E-2</v>
      </c>
    </row>
    <row r="33" spans="2:6" ht="15" hidden="1" customHeight="1" outlineLevel="1">
      <c r="B33" s="66" t="s">
        <v>90</v>
      </c>
      <c r="C33" s="144">
        <f>IFERROR('Tablas turistas zona y tip.'!C33/'Tablas turistas zona y tip.'!C46-1,"-")</f>
        <v>-0.17422279792746109</v>
      </c>
      <c r="D33" s="145">
        <f>IFERROR('Tablas turistas zona y tip.'!E33/'Tablas turistas zona y tip.'!E46-1,"-")</f>
        <v>-0.12861860882328957</v>
      </c>
      <c r="E33" s="145">
        <f>IFERROR('Tablas turistas zona y tip.'!G33/'Tablas turistas zona y tip.'!G46-1,"-")</f>
        <v>-0.13379058477708994</v>
      </c>
      <c r="F33" s="145">
        <f>IFERROR('Tablas turistas zona y tip.'!I33/'Tablas turistas zona y tip.'!I46-1,"-")</f>
        <v>-0.13063854424733679</v>
      </c>
    </row>
    <row r="34" spans="2:6" ht="15" hidden="1" customHeight="1" outlineLevel="1">
      <c r="B34" s="66" t="s">
        <v>91</v>
      </c>
      <c r="C34" s="144">
        <f>IFERROR('Tablas turistas zona y tip.'!C34/'Tablas turistas zona y tip.'!C47-1,"-")</f>
        <v>-0.22727533405975797</v>
      </c>
      <c r="D34" s="145">
        <f>IFERROR('Tablas turistas zona y tip.'!E34/'Tablas turistas zona y tip.'!E47-1,"-")</f>
        <v>-0.15982555057214609</v>
      </c>
      <c r="E34" s="145">
        <f>IFERROR('Tablas turistas zona y tip.'!G34/'Tablas turistas zona y tip.'!G47-1,"-")</f>
        <v>-0.13950197710180134</v>
      </c>
      <c r="F34" s="145">
        <f>IFERROR('Tablas turistas zona y tip.'!I34/'Tablas turistas zona y tip.'!I47-1,"-")</f>
        <v>-0.152212689231216</v>
      </c>
    </row>
    <row r="35" spans="2:6" ht="15" hidden="1" customHeight="1" outlineLevel="1">
      <c r="B35" s="66" t="s">
        <v>92</v>
      </c>
      <c r="C35" s="144">
        <f>IFERROR('Tablas turistas zona y tip.'!C35/'Tablas turistas zona y tip.'!C48-1,"-")</f>
        <v>-0.25657932132097994</v>
      </c>
      <c r="D35" s="145">
        <f>IFERROR('Tablas turistas zona y tip.'!E35/'Tablas turistas zona y tip.'!E48-1,"-")</f>
        <v>-3.1596912633024998E-2</v>
      </c>
      <c r="E35" s="145">
        <f>IFERROR('Tablas turistas zona y tip.'!G35/'Tablas turistas zona y tip.'!G48-1,"-")</f>
        <v>1.3315685301272806E-2</v>
      </c>
      <c r="F35" s="145">
        <f>IFERROR('Tablas turistas zona y tip.'!I35/'Tablas turistas zona y tip.'!I48-1,"-")</f>
        <v>-1.4331682818470082E-2</v>
      </c>
    </row>
    <row r="36" spans="2:6" ht="15" hidden="1" customHeight="1" outlineLevel="1">
      <c r="B36" s="66" t="s">
        <v>93</v>
      </c>
      <c r="C36" s="144">
        <f>IFERROR('Tablas turistas zona y tip.'!C36/'Tablas turistas zona y tip.'!C49-1,"-")</f>
        <v>-5.4256540390308694E-2</v>
      </c>
      <c r="D36" s="145">
        <f>IFERROR('Tablas turistas zona y tip.'!E36/'Tablas turistas zona y tip.'!E49-1,"-")</f>
        <v>-0.2193959581295325</v>
      </c>
      <c r="E36" s="145">
        <f>IFERROR('Tablas turistas zona y tip.'!G36/'Tablas turistas zona y tip.'!G49-1,"-")</f>
        <v>-0.15892605113729608</v>
      </c>
      <c r="F36" s="145">
        <f>IFERROR('Tablas turistas zona y tip.'!I36/'Tablas turistas zona y tip.'!I49-1,"-")</f>
        <v>-0.19401357652194617</v>
      </c>
    </row>
    <row r="37" spans="2:6" ht="15" hidden="1" customHeight="1" outlineLevel="1">
      <c r="B37" s="66" t="s">
        <v>94</v>
      </c>
      <c r="C37" s="144">
        <f>IFERROR('Tablas turistas zona y tip.'!C37/'Tablas turistas zona y tip.'!C50-1,"-")</f>
        <v>-0.21611986566778607</v>
      </c>
      <c r="D37" s="145">
        <f>IFERROR('Tablas turistas zona y tip.'!E37/'Tablas turistas zona y tip.'!E50-1,"-")</f>
        <v>-0.14176892967908394</v>
      </c>
      <c r="E37" s="145">
        <f>IFERROR('Tablas turistas zona y tip.'!G37/'Tablas turistas zona y tip.'!G50-1,"-")</f>
        <v>-0.1876516418765164</v>
      </c>
      <c r="F37" s="145">
        <f>IFERROR('Tablas turistas zona y tip.'!I37/'Tablas turistas zona y tip.'!I50-1,"-")</f>
        <v>-0.16162881209259039</v>
      </c>
    </row>
    <row r="38" spans="2:6" ht="15" hidden="1" customHeight="1" outlineLevel="1">
      <c r="B38" s="66" t="s">
        <v>95</v>
      </c>
      <c r="C38" s="144">
        <f>IFERROR('Tablas turistas zona y tip.'!C38/'Tablas turistas zona y tip.'!C51-1,"-")</f>
        <v>-0.20091861971499236</v>
      </c>
      <c r="D38" s="145">
        <f>IFERROR('Tablas turistas zona y tip.'!E38/'Tablas turistas zona y tip.'!E51-1,"-")</f>
        <v>-0.10720047050915815</v>
      </c>
      <c r="E38" s="145">
        <f>IFERROR('Tablas turistas zona y tip.'!G38/'Tablas turistas zona y tip.'!G51-1,"-")</f>
        <v>-2.0377736492979359E-2</v>
      </c>
      <c r="F38" s="145">
        <f>IFERROR('Tablas turistas zona y tip.'!I38/'Tablas turistas zona y tip.'!I51-1,"-")</f>
        <v>-7.081686992217151E-2</v>
      </c>
    </row>
    <row r="39" spans="2:6" collapsed="1">
      <c r="B39" s="134">
        <v>2009</v>
      </c>
      <c r="C39" s="149">
        <f>IFERROR('Tablas turistas zona y tip.'!C39/'Tablas turistas zona y tip.'!C52-1,"-")</f>
        <v>-0.22743196308640867</v>
      </c>
      <c r="D39" s="149">
        <f>IFERROR('Tablas turistas zona y tip.'!E39/'Tablas turistas zona y tip.'!E52-1,"-")</f>
        <v>-0.10789822844942742</v>
      </c>
      <c r="E39" s="149">
        <f>IFERROR('Tablas turistas zona y tip.'!G39/'Tablas turistas zona y tip.'!G52-1,"-")</f>
        <v>-0.11411270813365437</v>
      </c>
      <c r="F39" s="149">
        <f>IFERROR('Tablas turistas zona y tip.'!I39/'Tablas turistas zona y tip.'!I52-1,"-")</f>
        <v>-0.11045141390545221</v>
      </c>
    </row>
    <row r="40" spans="2:6" ht="15" hidden="1" customHeight="1" outlineLevel="1">
      <c r="B40" s="66" t="s">
        <v>84</v>
      </c>
      <c r="C40" s="144">
        <f>IFERROR('Tablas turistas zona y tip.'!C40/'Tablas turistas zona y tip.'!C53-1,"-")</f>
        <v>-4.5104770924588644E-2</v>
      </c>
      <c r="D40" s="145">
        <f>IFERROR('Tablas turistas zona y tip.'!E40/'Tablas turistas zona y tip.'!E53-1,"-")</f>
        <v>-6.0835358371628567E-2</v>
      </c>
      <c r="E40" s="145">
        <f>IFERROR('Tablas turistas zona y tip.'!G40/'Tablas turistas zona y tip.'!G53-1,"-")</f>
        <v>-6.8597254416325359E-2</v>
      </c>
      <c r="F40" s="145">
        <f>IFERROR('Tablas turistas zona y tip.'!I40/'Tablas turistas zona y tip.'!I53-1,"-")</f>
        <v>-6.4181358592495297E-2</v>
      </c>
    </row>
    <row r="41" spans="2:6" ht="15" hidden="1" customHeight="1" outlineLevel="1">
      <c r="B41" s="66" t="s">
        <v>85</v>
      </c>
      <c r="C41" s="144">
        <f>IFERROR('Tablas turistas zona y tip.'!C41/'Tablas turistas zona y tip.'!C54-1,"-")</f>
        <v>-5.6375271034956875E-2</v>
      </c>
      <c r="D41" s="145">
        <f>IFERROR('Tablas turistas zona y tip.'!E41/'Tablas turistas zona y tip.'!E54-1,"-")</f>
        <v>-6.4904758290961539E-2</v>
      </c>
      <c r="E41" s="145">
        <f>IFERROR('Tablas turistas zona y tip.'!G41/'Tablas turistas zona y tip.'!G54-1,"-")</f>
        <v>-4.4770348987061226E-2</v>
      </c>
      <c r="F41" s="145">
        <f>IFERROR('Tablas turistas zona y tip.'!I41/'Tablas turistas zona y tip.'!I54-1,"-")</f>
        <v>-5.6367888444473602E-2</v>
      </c>
    </row>
    <row r="42" spans="2:6" ht="15" hidden="1" customHeight="1" outlineLevel="1">
      <c r="B42" s="66" t="s">
        <v>86</v>
      </c>
      <c r="C42" s="144">
        <f>IFERROR('Tablas turistas zona y tip.'!C42/'Tablas turistas zona y tip.'!C55-1,"-")</f>
        <v>7.8404243053153522E-2</v>
      </c>
      <c r="D42" s="145">
        <f>IFERROR('Tablas turistas zona y tip.'!E42/'Tablas turistas zona y tip.'!E55-1,"-")</f>
        <v>-6.3063586755120915E-2</v>
      </c>
      <c r="E42" s="145">
        <f>IFERROR('Tablas turistas zona y tip.'!G42/'Tablas turistas zona y tip.'!G55-1,"-")</f>
        <v>-4.1318825626113886E-2</v>
      </c>
      <c r="F42" s="145">
        <f>IFERROR('Tablas turistas zona y tip.'!I42/'Tablas turistas zona y tip.'!I55-1,"-")</f>
        <v>-5.4131060229822059E-2</v>
      </c>
    </row>
    <row r="43" spans="2:6" ht="15" hidden="1" customHeight="1" outlineLevel="1">
      <c r="B43" s="66" t="s">
        <v>87</v>
      </c>
      <c r="C43" s="144">
        <f>IFERROR('Tablas turistas zona y tip.'!C43/'Tablas turistas zona y tip.'!C56-1,"-")</f>
        <v>7.6004265908282909E-2</v>
      </c>
      <c r="D43" s="145">
        <f>IFERROR('Tablas turistas zona y tip.'!E43/'Tablas turistas zona y tip.'!E56-1,"-")</f>
        <v>-5.2044990985233186E-2</v>
      </c>
      <c r="E43" s="145">
        <f>IFERROR('Tablas turistas zona y tip.'!G43/'Tablas turistas zona y tip.'!G56-1,"-")</f>
        <v>-3.2890356941670529E-2</v>
      </c>
      <c r="F43" s="145">
        <f>IFERROR('Tablas turistas zona y tip.'!I43/'Tablas turistas zona y tip.'!I56-1,"-")</f>
        <v>-4.4741254951926934E-2</v>
      </c>
    </row>
    <row r="44" spans="2:6" ht="15" hidden="1" customHeight="1" outlineLevel="1">
      <c r="B44" s="66" t="s">
        <v>88</v>
      </c>
      <c r="C44" s="144">
        <f>IFERROR('Tablas turistas zona y tip.'!C44/'Tablas turistas zona y tip.'!C57-1,"-")</f>
        <v>0.23487508778970612</v>
      </c>
      <c r="D44" s="145">
        <f>IFERROR('Tablas turistas zona y tip.'!E44/'Tablas turistas zona y tip.'!E57-1,"-")</f>
        <v>1.5521279443254876E-2</v>
      </c>
      <c r="E44" s="145">
        <f>IFERROR('Tablas turistas zona y tip.'!G44/'Tablas turistas zona y tip.'!G57-1,"-")</f>
        <v>-6.381904297555252E-3</v>
      </c>
      <c r="F44" s="145">
        <f>IFERROR('Tablas turistas zona y tip.'!I44/'Tablas turistas zona y tip.'!I57-1,"-")</f>
        <v>6.0027393528467865E-3</v>
      </c>
    </row>
    <row r="45" spans="2:6" ht="15" hidden="1" customHeight="1" outlineLevel="1">
      <c r="B45" s="66" t="s">
        <v>89</v>
      </c>
      <c r="C45" s="144">
        <f>IFERROR('Tablas turistas zona y tip.'!C45/'Tablas turistas zona y tip.'!C58-1,"-")</f>
        <v>0.13767409470752079</v>
      </c>
      <c r="D45" s="145">
        <f>IFERROR('Tablas turistas zona y tip.'!E45/'Tablas turistas zona y tip.'!E58-1,"-")</f>
        <v>3.6489605716583107E-3</v>
      </c>
      <c r="E45" s="145">
        <f>IFERROR('Tablas turistas zona y tip.'!G45/'Tablas turistas zona y tip.'!G58-1,"-")</f>
        <v>1.7822406813521319E-3</v>
      </c>
      <c r="F45" s="145">
        <f>IFERROR('Tablas turistas zona y tip.'!I45/'Tablas turistas zona y tip.'!I58-1,"-")</f>
        <v>2.8873029458640342E-3</v>
      </c>
    </row>
    <row r="46" spans="2:6" ht="15" hidden="1" customHeight="1" outlineLevel="1">
      <c r="B46" s="66" t="s">
        <v>90</v>
      </c>
      <c r="C46" s="144">
        <f>IFERROR('Tablas turistas zona y tip.'!C46/'Tablas turistas zona y tip.'!C59-1,"-")</f>
        <v>0.17227241667299364</v>
      </c>
      <c r="D46" s="145">
        <f>IFERROR('Tablas turistas zona y tip.'!E46/'Tablas turistas zona y tip.'!E59-1,"-")</f>
        <v>-6.823381724675559E-3</v>
      </c>
      <c r="E46" s="145">
        <f>IFERROR('Tablas turistas zona y tip.'!G46/'Tablas turistas zona y tip.'!G59-1,"-")</f>
        <v>-4.477385163305736E-2</v>
      </c>
      <c r="F46" s="145">
        <f>IFERROR('Tablas turistas zona y tip.'!I46/'Tablas turistas zona y tip.'!I59-1,"-")</f>
        <v>-2.1998478673481037E-2</v>
      </c>
    </row>
    <row r="47" spans="2:6" ht="15" hidden="1" customHeight="1" outlineLevel="1">
      <c r="B47" s="66" t="s">
        <v>91</v>
      </c>
      <c r="C47" s="144">
        <f>IFERROR('Tablas turistas zona y tip.'!C47/'Tablas turistas zona y tip.'!C60-1,"-")</f>
        <v>0.18409615645796551</v>
      </c>
      <c r="D47" s="145">
        <f>IFERROR('Tablas turistas zona y tip.'!E47/'Tablas turistas zona y tip.'!E60-1,"-")</f>
        <v>0.22747525222777454</v>
      </c>
      <c r="E47" s="145">
        <f>IFERROR('Tablas turistas zona y tip.'!G47/'Tablas turistas zona y tip.'!G60-1,"-")</f>
        <v>0.18120416091094338</v>
      </c>
      <c r="F47" s="145">
        <f>IFERROR('Tablas turistas zona y tip.'!I47/'Tablas turistas zona y tip.'!I60-1,"-")</f>
        <v>0.20972440587551566</v>
      </c>
    </row>
    <row r="48" spans="2:6" ht="15" hidden="1" customHeight="1" outlineLevel="1">
      <c r="B48" s="66" t="s">
        <v>92</v>
      </c>
      <c r="C48" s="144">
        <f>IFERROR('Tablas turistas zona y tip.'!C48/'Tablas turistas zona y tip.'!C61-1,"-")</f>
        <v>0.13561838368190027</v>
      </c>
      <c r="D48" s="145">
        <f>IFERROR('Tablas turistas zona y tip.'!E48/'Tablas turistas zona y tip.'!E61-1,"-")</f>
        <v>-1.6913764629315486E-2</v>
      </c>
      <c r="E48" s="145">
        <f>IFERROR('Tablas turistas zona y tip.'!G48/'Tablas turistas zona y tip.'!G61-1,"-")</f>
        <v>-5.3515294226820886E-2</v>
      </c>
      <c r="F48" s="145">
        <f>IFERROR('Tablas turistas zona y tip.'!I48/'Tablas turistas zona y tip.'!I61-1,"-")</f>
        <v>-3.1314106294082933E-2</v>
      </c>
    </row>
    <row r="49" spans="2:6" ht="15" hidden="1" customHeight="1" outlineLevel="1">
      <c r="B49" s="66" t="s">
        <v>93</v>
      </c>
      <c r="C49" s="144">
        <f>IFERROR('Tablas turistas zona y tip.'!C49/'Tablas turistas zona y tip.'!C62-1,"-")</f>
        <v>-0.12916973587288227</v>
      </c>
      <c r="D49" s="145">
        <f>IFERROR('Tablas turistas zona y tip.'!E49/'Tablas turistas zona y tip.'!E62-1,"-")</f>
        <v>6.0363772385093828E-2</v>
      </c>
      <c r="E49" s="145">
        <f>IFERROR('Tablas turistas zona y tip.'!G49/'Tablas turistas zona y tip.'!G62-1,"-")</f>
        <v>1.0763135195594353E-2</v>
      </c>
      <c r="F49" s="145">
        <f>IFERROR('Tablas turistas zona y tip.'!I49/'Tablas turistas zona y tip.'!I62-1,"-")</f>
        <v>3.8962924489140738E-2</v>
      </c>
    </row>
    <row r="50" spans="2:6" ht="15" hidden="1" customHeight="1" outlineLevel="1">
      <c r="B50" s="66" t="s">
        <v>94</v>
      </c>
      <c r="C50" s="144">
        <f>IFERROR('Tablas turistas zona y tip.'!C50/'Tablas turistas zona y tip.'!C63-1,"-")</f>
        <v>0.27151491262646177</v>
      </c>
      <c r="D50" s="145">
        <f>IFERROR('Tablas turistas zona y tip.'!E50/'Tablas turistas zona y tip.'!E63-1,"-")</f>
        <v>7.5054814619429866E-2</v>
      </c>
      <c r="E50" s="145">
        <f>IFERROR('Tablas turistas zona y tip.'!G50/'Tablas turistas zona y tip.'!G63-1,"-")</f>
        <v>9.8322758620689621E-2</v>
      </c>
      <c r="F50" s="145">
        <f>IFERROR('Tablas turistas zona y tip.'!I50/'Tablas turistas zona y tip.'!I63-1,"-")</f>
        <v>8.5003986921011743E-2</v>
      </c>
    </row>
    <row r="51" spans="2:6" ht="15" hidden="1" customHeight="1" outlineLevel="1">
      <c r="B51" s="66" t="s">
        <v>95</v>
      </c>
      <c r="C51" s="144">
        <f>IFERROR('Tablas turistas zona y tip.'!C51/'Tablas turistas zona y tip.'!C64-1,"-")</f>
        <v>0.17060729303095057</v>
      </c>
      <c r="D51" s="145">
        <f>IFERROR('Tablas turistas zona y tip.'!E51/'Tablas turistas zona y tip.'!E64-1,"-")</f>
        <v>8.4389615671389695E-3</v>
      </c>
      <c r="E51" s="145">
        <f>IFERROR('Tablas turistas zona y tip.'!G51/'Tablas turistas zona y tip.'!G64-1,"-")</f>
        <v>3.6766854884906497E-3</v>
      </c>
      <c r="F51" s="145">
        <f>IFERROR('Tablas turistas zona y tip.'!I51/'Tablas turistas zona y tip.'!I64-1,"-")</f>
        <v>6.4378104075888398E-3</v>
      </c>
    </row>
    <row r="52" spans="2:6" collapsed="1">
      <c r="B52" s="134">
        <v>2008</v>
      </c>
      <c r="C52" s="149">
        <f>IFERROR('Tablas turistas zona y tip.'!C52/'Tablas turistas zona y tip.'!C65-1,"-")</f>
        <v>8.7948166498788449E-2</v>
      </c>
      <c r="D52" s="149">
        <f>IFERROR('Tablas turistas zona y tip.'!E52/'Tablas turistas zona y tip.'!E65-1,"-")</f>
        <v>6.9478690219793027E-3</v>
      </c>
      <c r="E52" s="149">
        <f>IFERROR('Tablas turistas zona y tip.'!G52/'Tablas turistas zona y tip.'!G65-1,"-")</f>
        <v>-3.6525767597872516E-3</v>
      </c>
      <c r="F52" s="149">
        <f>IFERROR('Tablas turistas zona y tip.'!I52/'Tablas turistas zona y tip.'!I65-1,"-")</f>
        <v>2.5655529758368267E-3</v>
      </c>
    </row>
    <row r="53" spans="2:6" ht="15" hidden="1" customHeight="1" outlineLevel="1">
      <c r="B53" s="66" t="s">
        <v>84</v>
      </c>
      <c r="C53" s="144">
        <f>IFERROR('Tablas turistas zona y tip.'!C53/'Tablas turistas zona y tip.'!C66-1,"-")</f>
        <v>3.8623804147601692E-3</v>
      </c>
      <c r="D53" s="145">
        <f>IFERROR('Tablas turistas zona y tip.'!E53/'Tablas turistas zona y tip.'!E66-1,"-")</f>
        <v>-3.0314106402668961E-2</v>
      </c>
      <c r="E53" s="145">
        <f>IFERROR('Tablas turistas zona y tip.'!G53/'Tablas turistas zona y tip.'!G66-1,"-")</f>
        <v>-5.16965356646375E-2</v>
      </c>
      <c r="F53" s="145">
        <f>IFERROR('Tablas turistas zona y tip.'!I53/'Tablas turistas zona y tip.'!I66-1,"-")</f>
        <v>-3.96487545817239E-2</v>
      </c>
    </row>
    <row r="54" spans="2:6" ht="15" hidden="1" customHeight="1" outlineLevel="1">
      <c r="B54" s="66" t="s">
        <v>85</v>
      </c>
      <c r="C54" s="144">
        <f>IFERROR('Tablas turistas zona y tip.'!C54/'Tablas turistas zona y tip.'!C67-1,"-")</f>
        <v>4.5447006137004475E-2</v>
      </c>
      <c r="D54" s="145">
        <f>IFERROR('Tablas turistas zona y tip.'!E54/'Tablas turistas zona y tip.'!E67-1,"-")</f>
        <v>2.4311561109275681E-2</v>
      </c>
      <c r="E54" s="145">
        <f>IFERROR('Tablas turistas zona y tip.'!G54/'Tablas turistas zona y tip.'!G67-1,"-")</f>
        <v>0.10692032045283373</v>
      </c>
      <c r="F54" s="145">
        <f>IFERROR('Tablas turistas zona y tip.'!I54/'Tablas turistas zona y tip.'!I67-1,"-")</f>
        <v>5.778234000790694E-2</v>
      </c>
    </row>
    <row r="55" spans="2:6" ht="15" hidden="1" customHeight="1" outlineLevel="1">
      <c r="B55" s="66" t="s">
        <v>86</v>
      </c>
      <c r="C55" s="144">
        <f>IFERROR('Tablas turistas zona y tip.'!C55/'Tablas turistas zona y tip.'!C68-1,"-")</f>
        <v>0.10266353060835298</v>
      </c>
      <c r="D55" s="145">
        <f>IFERROR('Tablas turistas zona y tip.'!E55/'Tablas turistas zona y tip.'!E68-1,"-")</f>
        <v>-3.0137526911652279E-2</v>
      </c>
      <c r="E55" s="145">
        <f>IFERROR('Tablas turistas zona y tip.'!G55/'Tablas turistas zona y tip.'!G68-1,"-")</f>
        <v>-5.9397302172378597E-2</v>
      </c>
      <c r="F55" s="145">
        <f>IFERROR('Tablas turistas zona y tip.'!I55/'Tablas turistas zona y tip.'!I68-1,"-")</f>
        <v>-4.2374670725582431E-2</v>
      </c>
    </row>
    <row r="56" spans="2:6" ht="15" hidden="1" customHeight="1" outlineLevel="1">
      <c r="B56" s="66" t="s">
        <v>87</v>
      </c>
      <c r="C56" s="144">
        <f>IFERROR('Tablas turistas zona y tip.'!C56/'Tablas turistas zona y tip.'!C69-1,"-")</f>
        <v>-2.3467333194473361E-2</v>
      </c>
      <c r="D56" s="145">
        <f>IFERROR('Tablas turistas zona y tip.'!E56/'Tablas turistas zona y tip.'!E69-1,"-")</f>
        <v>-6.611917367612441E-2</v>
      </c>
      <c r="E56" s="145">
        <f>IFERROR('Tablas turistas zona y tip.'!G56/'Tablas turistas zona y tip.'!G69-1,"-")</f>
        <v>-0.18851782013121599</v>
      </c>
      <c r="F56" s="145">
        <f>IFERROR('Tablas turistas zona y tip.'!I56/'Tablas turistas zona y tip.'!I69-1,"-")</f>
        <v>-0.11690873113384459</v>
      </c>
    </row>
    <row r="57" spans="2:6" ht="15" hidden="1" customHeight="1" outlineLevel="1">
      <c r="B57" s="66" t="s">
        <v>88</v>
      </c>
      <c r="C57" s="144">
        <f>IFERROR('Tablas turistas zona y tip.'!C57/'Tablas turistas zona y tip.'!C70-1,"-")</f>
        <v>-0.1125456326239872</v>
      </c>
      <c r="D57" s="145">
        <f>IFERROR('Tablas turistas zona y tip.'!E57/'Tablas turistas zona y tip.'!E70-1,"-")</f>
        <v>-8.9988527623228176E-3</v>
      </c>
      <c r="E57" s="145">
        <f>IFERROR('Tablas turistas zona y tip.'!G57/'Tablas turistas zona y tip.'!G70-1,"-")</f>
        <v>-7.3161772649683599E-3</v>
      </c>
      <c r="F57" s="145">
        <f>IFERROR('Tablas turistas zona y tip.'!I57/'Tablas turistas zona y tip.'!I70-1,"-")</f>
        <v>-8.2683081957001248E-3</v>
      </c>
    </row>
    <row r="58" spans="2:6" ht="15" hidden="1" customHeight="1" outlineLevel="1">
      <c r="B58" s="66" t="s">
        <v>89</v>
      </c>
      <c r="C58" s="144">
        <f>IFERROR('Tablas turistas zona y tip.'!C58/'Tablas turistas zona y tip.'!C71-1,"-")</f>
        <v>-2.6968423905678329E-2</v>
      </c>
      <c r="D58" s="145">
        <f>IFERROR('Tablas turistas zona y tip.'!E58/'Tablas turistas zona y tip.'!E71-1,"-")</f>
        <v>-1.1529865180451848E-2</v>
      </c>
      <c r="E58" s="145">
        <f>IFERROR('Tablas turistas zona y tip.'!G58/'Tablas turistas zona y tip.'!G71-1,"-")</f>
        <v>-8.0924632050947576E-2</v>
      </c>
      <c r="F58" s="145">
        <f>IFERROR('Tablas turistas zona y tip.'!I58/'Tablas turistas zona y tip.'!I71-1,"-")</f>
        <v>-4.1072023630761123E-2</v>
      </c>
    </row>
    <row r="59" spans="2:6" ht="15" hidden="1" customHeight="1" outlineLevel="1">
      <c r="B59" s="66" t="s">
        <v>90</v>
      </c>
      <c r="C59" s="144">
        <f>IFERROR('Tablas turistas zona y tip.'!C59/'Tablas turistas zona y tip.'!C72-1,"-")</f>
        <v>-0.1635867149298279</v>
      </c>
      <c r="D59" s="145">
        <f>IFERROR('Tablas turistas zona y tip.'!E59/'Tablas turistas zona y tip.'!E72-1,"-")</f>
        <v>-3.1043865102496904E-3</v>
      </c>
      <c r="E59" s="145">
        <f>IFERROR('Tablas turistas zona y tip.'!G59/'Tablas turistas zona y tip.'!G72-1,"-")</f>
        <v>-7.2528959161241247E-2</v>
      </c>
      <c r="F59" s="145">
        <f>IFERROR('Tablas turistas zona y tip.'!I59/'Tablas turistas zona y tip.'!I72-1,"-")</f>
        <v>-3.2075724679442752E-2</v>
      </c>
    </row>
    <row r="60" spans="2:6" ht="15" hidden="1" customHeight="1" outlineLevel="1">
      <c r="B60" s="66" t="s">
        <v>91</v>
      </c>
      <c r="C60" s="144">
        <f>IFERROR('Tablas turistas zona y tip.'!C60/'Tablas turistas zona y tip.'!C73-1,"-")</f>
        <v>-1.6948003525184552E-3</v>
      </c>
      <c r="D60" s="145">
        <f>IFERROR('Tablas turistas zona y tip.'!E60/'Tablas turistas zona y tip.'!E73-1,"-")</f>
        <v>-9.2565054159716165E-2</v>
      </c>
      <c r="E60" s="145">
        <f>IFERROR('Tablas turistas zona y tip.'!G60/'Tablas turistas zona y tip.'!G73-1,"-")</f>
        <v>-9.2590668910449536E-2</v>
      </c>
      <c r="F60" s="145">
        <f>IFERROR('Tablas turistas zona y tip.'!I60/'Tablas turistas zona y tip.'!I73-1,"-")</f>
        <v>-9.2574880844212726E-2</v>
      </c>
    </row>
    <row r="61" spans="2:6" ht="15" hidden="1" customHeight="1" outlineLevel="1">
      <c r="B61" s="66" t="s">
        <v>92</v>
      </c>
      <c r="C61" s="144">
        <f>IFERROR('Tablas turistas zona y tip.'!C61/'Tablas turistas zona y tip.'!C74-1,"-")</f>
        <v>0.11863672467326158</v>
      </c>
      <c r="D61" s="145">
        <f>IFERROR('Tablas turistas zona y tip.'!E61/'Tablas turistas zona y tip.'!E74-1,"-")</f>
        <v>-5.3758885950142554E-2</v>
      </c>
      <c r="E61" s="145">
        <f>IFERROR('Tablas turistas zona y tip.'!G61/'Tablas turistas zona y tip.'!G74-1,"-")</f>
        <v>-0.11880570774388743</v>
      </c>
      <c r="F61" s="145">
        <f>IFERROR('Tablas turistas zona y tip.'!I61/'Tablas turistas zona y tip.'!I74-1,"-")</f>
        <v>-8.0464135463768294E-2</v>
      </c>
    </row>
    <row r="62" spans="2:6" ht="15" hidden="1" customHeight="1" outlineLevel="1">
      <c r="B62" s="66" t="s">
        <v>93</v>
      </c>
      <c r="C62" s="144">
        <f>IFERROR('Tablas turistas zona y tip.'!C62/'Tablas turistas zona y tip.'!C75-1,"-")</f>
        <v>9.0481381605370448E-2</v>
      </c>
      <c r="D62" s="145">
        <f>IFERROR('Tablas turistas zona y tip.'!E62/'Tablas turistas zona y tip.'!E75-1,"-")</f>
        <v>5.3518853232388697E-2</v>
      </c>
      <c r="E62" s="145">
        <f>IFERROR('Tablas turistas zona y tip.'!G62/'Tablas turistas zona y tip.'!G75-1,"-")</f>
        <v>2.5113079303693775E-2</v>
      </c>
      <c r="F62" s="145">
        <f>IFERROR('Tablas turistas zona y tip.'!I62/'Tablas turistas zona y tip.'!I75-1,"-")</f>
        <v>4.1072006403596983E-2</v>
      </c>
    </row>
    <row r="63" spans="2:6" ht="15" hidden="1" customHeight="1" outlineLevel="1">
      <c r="B63" s="66" t="s">
        <v>94</v>
      </c>
      <c r="C63" s="144">
        <f>IFERROR('Tablas turistas zona y tip.'!C63/'Tablas turistas zona y tip.'!C76-1,"-")</f>
        <v>-2.9951567677797608E-2</v>
      </c>
      <c r="D63" s="145">
        <f>IFERROR('Tablas turistas zona y tip.'!E63/'Tablas turistas zona y tip.'!E76-1,"-")</f>
        <v>2.6830754646714361E-2</v>
      </c>
      <c r="E63" s="145">
        <f>IFERROR('Tablas turistas zona y tip.'!G63/'Tablas turistas zona y tip.'!G76-1,"-")</f>
        <v>-2.1946178709994268E-2</v>
      </c>
      <c r="F63" s="145">
        <f>IFERROR('Tablas turistas zona y tip.'!I63/'Tablas turistas zona y tip.'!I76-1,"-")</f>
        <v>5.3911999867177762E-3</v>
      </c>
    </row>
    <row r="64" spans="2:6" ht="15" hidden="1" customHeight="1" outlineLevel="1">
      <c r="B64" s="66" t="s">
        <v>95</v>
      </c>
      <c r="C64" s="144">
        <f>IFERROR('Tablas turistas zona y tip.'!C64/'Tablas turistas zona y tip.'!C77-1,"-")</f>
        <v>1.6893312771624869E-2</v>
      </c>
      <c r="D64" s="145">
        <f>IFERROR('Tablas turistas zona y tip.'!E64/'Tablas turistas zona y tip.'!E77-1,"-")</f>
        <v>1.0847268912061336E-2</v>
      </c>
      <c r="E64" s="145">
        <f>IFERROR('Tablas turistas zona y tip.'!G64/'Tablas turistas zona y tip.'!G77-1,"-")</f>
        <v>-9.0934210456398046E-2</v>
      </c>
      <c r="F64" s="145">
        <f>IFERROR('Tablas turistas zona y tip.'!I64/'Tablas turistas zona y tip.'!I77-1,"-")</f>
        <v>-3.4573850028218667E-2</v>
      </c>
    </row>
    <row r="65" spans="2:6" collapsed="1">
      <c r="B65" s="134">
        <v>2007</v>
      </c>
      <c r="C65" s="149">
        <f>IFERROR('Tablas turistas zona y tip.'!C65/'Tablas turistas zona y tip.'!C78-1,"-")</f>
        <v>4.8803707330951074E-3</v>
      </c>
      <c r="D65" s="149">
        <f>IFERROR('Tablas turistas zona y tip.'!E65/'Tablas turistas zona y tip.'!E78-1,"-")</f>
        <v>-1.5365629285829852E-2</v>
      </c>
      <c r="E65" s="149">
        <f>IFERROR('Tablas turistas zona y tip.'!G65/'Tablas turistas zona y tip.'!G78-1,"-")</f>
        <v>-5.3727730701820575E-2</v>
      </c>
      <c r="F65" s="149">
        <f>IFERROR('Tablas turistas zona y tip.'!I65/'Tablas turistas zona y tip.'!I78-1,"-")</f>
        <v>-3.1595778619496917E-2</v>
      </c>
    </row>
    <row r="66" spans="2:6" ht="15" customHeight="1">
      <c r="B66" s="140" t="s">
        <v>126</v>
      </c>
      <c r="C66" s="140"/>
      <c r="D66" s="140"/>
      <c r="E66" s="140"/>
      <c r="F66" s="140"/>
    </row>
  </sheetData>
  <mergeCells count="4">
    <mergeCell ref="B5:F5"/>
    <mergeCell ref="B6:B7"/>
    <mergeCell ref="D6:F6"/>
    <mergeCell ref="B66:F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140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0"/>
      <c r="C6" s="151">
        <v>2008</v>
      </c>
      <c r="D6" s="152">
        <v>2009</v>
      </c>
      <c r="E6" s="152">
        <v>2010</v>
      </c>
      <c r="F6" s="152">
        <v>2011</v>
      </c>
      <c r="G6" s="141" t="s">
        <v>141</v>
      </c>
      <c r="H6" s="141" t="s">
        <v>142</v>
      </c>
      <c r="I6" s="141" t="s">
        <v>143</v>
      </c>
    </row>
    <row r="7" spans="2:11">
      <c r="B7" s="153" t="s">
        <v>105</v>
      </c>
      <c r="C7" s="126">
        <v>16982</v>
      </c>
      <c r="D7" s="126">
        <v>13570</v>
      </c>
      <c r="E7" s="126">
        <v>13188</v>
      </c>
      <c r="F7" s="126">
        <v>12608</v>
      </c>
      <c r="G7" s="144">
        <v>-0.20091861971499236</v>
      </c>
      <c r="H7" s="144">
        <v>-2.8150331613854052E-2</v>
      </c>
      <c r="I7" s="144">
        <v>-4.3979375189566294E-2</v>
      </c>
    </row>
    <row r="8" spans="2:11">
      <c r="B8" s="153" t="s">
        <v>106</v>
      </c>
      <c r="C8" s="126">
        <v>19355</v>
      </c>
      <c r="D8" s="126">
        <v>15172</v>
      </c>
      <c r="E8" s="126">
        <v>16759</v>
      </c>
      <c r="F8" s="126">
        <v>13699</v>
      </c>
      <c r="G8" s="144">
        <v>-0.21611986566778607</v>
      </c>
      <c r="H8" s="144">
        <v>0.10460058001581851</v>
      </c>
      <c r="I8" s="144">
        <v>-0.18258845993197681</v>
      </c>
    </row>
    <row r="9" spans="2:11">
      <c r="B9" s="153" t="s">
        <v>107</v>
      </c>
      <c r="C9" s="126">
        <v>16551</v>
      </c>
      <c r="D9" s="126">
        <v>15653</v>
      </c>
      <c r="E9" s="126">
        <v>14574</v>
      </c>
      <c r="F9" s="126">
        <v>15944</v>
      </c>
      <c r="G9" s="144">
        <v>-5.4256540390308694E-2</v>
      </c>
      <c r="H9" s="144">
        <v>-6.8932473008369022E-2</v>
      </c>
      <c r="I9" s="144">
        <v>9.4003019075065142E-2</v>
      </c>
    </row>
    <row r="10" spans="2:11">
      <c r="B10" s="153" t="s">
        <v>92</v>
      </c>
      <c r="C10" s="126">
        <v>17593</v>
      </c>
      <c r="D10" s="126">
        <v>13079</v>
      </c>
      <c r="E10" s="126">
        <v>12595</v>
      </c>
      <c r="F10" s="126">
        <v>12591</v>
      </c>
      <c r="G10" s="144">
        <v>-0.25657932132097994</v>
      </c>
      <c r="H10" s="144">
        <v>-3.7005887300252338E-2</v>
      </c>
      <c r="I10" s="144">
        <v>-3.1758634378720174E-4</v>
      </c>
    </row>
    <row r="11" spans="2:11">
      <c r="B11" s="153" t="s">
        <v>109</v>
      </c>
      <c r="C11" s="126">
        <v>17437</v>
      </c>
      <c r="D11" s="126">
        <v>13474</v>
      </c>
      <c r="E11" s="126">
        <v>12407</v>
      </c>
      <c r="F11" s="126">
        <v>13158</v>
      </c>
      <c r="G11" s="144">
        <v>-0.22727533405975797</v>
      </c>
      <c r="H11" s="144">
        <v>-7.918955024491614E-2</v>
      </c>
      <c r="I11" s="144">
        <v>6.0530345772547678E-2</v>
      </c>
    </row>
    <row r="12" spans="2:11">
      <c r="B12" s="153" t="s">
        <v>110</v>
      </c>
      <c r="C12" s="126">
        <v>15440</v>
      </c>
      <c r="D12" s="126">
        <v>12750</v>
      </c>
      <c r="E12" s="126">
        <v>12682</v>
      </c>
      <c r="F12" s="126"/>
      <c r="G12" s="144">
        <v>-0.17422279792746109</v>
      </c>
      <c r="H12" s="144">
        <v>-5.3333333333333011E-3</v>
      </c>
      <c r="I12" s="144"/>
    </row>
    <row r="13" spans="2:11">
      <c r="B13" s="153" t="s">
        <v>111</v>
      </c>
      <c r="C13" s="126">
        <v>16337</v>
      </c>
      <c r="D13" s="126">
        <v>11890</v>
      </c>
      <c r="E13" s="126">
        <v>10611</v>
      </c>
      <c r="F13" s="126"/>
      <c r="G13" s="144">
        <v>-0.27220419905735449</v>
      </c>
      <c r="H13" s="144">
        <v>-0.10756938603868793</v>
      </c>
      <c r="I13" s="144"/>
    </row>
    <row r="14" spans="2:11">
      <c r="B14" s="153" t="s">
        <v>112</v>
      </c>
      <c r="C14" s="126">
        <v>12308</v>
      </c>
      <c r="D14" s="126">
        <v>7777</v>
      </c>
      <c r="E14" s="126">
        <v>9789</v>
      </c>
      <c r="F14" s="126"/>
      <c r="G14" s="144">
        <v>-0.36813454663633405</v>
      </c>
      <c r="H14" s="144">
        <v>0.25871158544425876</v>
      </c>
      <c r="I14" s="144"/>
    </row>
    <row r="15" spans="2:11">
      <c r="B15" s="153" t="s">
        <v>113</v>
      </c>
      <c r="C15" s="126">
        <v>15134</v>
      </c>
      <c r="D15" s="126">
        <v>11123</v>
      </c>
      <c r="E15" s="126">
        <v>10456</v>
      </c>
      <c r="F15" s="126"/>
      <c r="G15" s="144">
        <v>-0.2650323774283071</v>
      </c>
      <c r="H15" s="144">
        <v>-5.9965836554886298E-2</v>
      </c>
      <c r="I15" s="144"/>
    </row>
    <row r="16" spans="2:11">
      <c r="B16" s="153" t="s">
        <v>114</v>
      </c>
      <c r="C16" s="126">
        <v>18706</v>
      </c>
      <c r="D16" s="126">
        <v>12809</v>
      </c>
      <c r="E16" s="126">
        <v>13885</v>
      </c>
      <c r="F16" s="126"/>
      <c r="G16" s="144">
        <v>-0.31524644499091203</v>
      </c>
      <c r="H16" s="144">
        <v>8.4003435084706091E-2</v>
      </c>
      <c r="I16" s="144"/>
    </row>
    <row r="17" spans="2:11">
      <c r="B17" s="153" t="s">
        <v>115</v>
      </c>
      <c r="C17" s="126">
        <v>17843</v>
      </c>
      <c r="D17" s="126">
        <v>13990</v>
      </c>
      <c r="E17" s="126">
        <v>15073</v>
      </c>
      <c r="F17" s="126"/>
      <c r="G17" s="144">
        <v>-0.21593902370677576</v>
      </c>
      <c r="H17" s="144">
        <v>7.7412437455325334E-2</v>
      </c>
      <c r="I17" s="144"/>
    </row>
    <row r="18" spans="2:11">
      <c r="B18" s="153" t="s">
        <v>116</v>
      </c>
      <c r="C18" s="126">
        <v>16132</v>
      </c>
      <c r="D18" s="126">
        <v>13086</v>
      </c>
      <c r="E18" s="126">
        <v>13448</v>
      </c>
      <c r="F18" s="126"/>
      <c r="G18" s="144">
        <v>-0.18881725762459711</v>
      </c>
      <c r="H18" s="144">
        <v>2.7663151459575097E-2</v>
      </c>
      <c r="I18" s="144"/>
    </row>
    <row r="19" spans="2:11">
      <c r="B19" s="154" t="s">
        <v>144</v>
      </c>
      <c r="C19" s="129">
        <v>199818</v>
      </c>
      <c r="D19" s="129">
        <v>154373</v>
      </c>
      <c r="E19" s="129">
        <v>155467</v>
      </c>
      <c r="F19" s="129">
        <v>68000</v>
      </c>
      <c r="G19" s="155">
        <v>-0.22743196308640867</v>
      </c>
      <c r="H19" s="155">
        <v>7.0867314880191934E-3</v>
      </c>
      <c r="I19" s="155"/>
    </row>
    <row r="20" spans="2:11" ht="15" customHeight="1">
      <c r="B20" s="140" t="s">
        <v>126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145</v>
      </c>
      <c r="C23" s="119"/>
      <c r="D23" s="119"/>
      <c r="E23" s="119"/>
      <c r="F23" s="119"/>
      <c r="G23" s="119"/>
      <c r="H23" s="119"/>
      <c r="I23" s="119"/>
    </row>
    <row r="24" spans="2:1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1" t="s">
        <v>141</v>
      </c>
      <c r="H24" s="141" t="s">
        <v>142</v>
      </c>
      <c r="I24" s="141" t="s">
        <v>143</v>
      </c>
    </row>
    <row r="25" spans="2:11" ht="15.75" thickBot="1">
      <c r="B25" s="153" t="s">
        <v>105</v>
      </c>
      <c r="C25" s="126">
        <v>409747</v>
      </c>
      <c r="D25" s="126">
        <v>380730</v>
      </c>
      <c r="E25" s="126">
        <v>382237</v>
      </c>
      <c r="F25" s="126">
        <v>385560</v>
      </c>
      <c r="G25" s="144">
        <v>-7.081686992217151E-2</v>
      </c>
      <c r="H25" s="144">
        <v>3.9581855908386032E-3</v>
      </c>
      <c r="I25" s="144">
        <v>8.69355923157622E-3</v>
      </c>
    </row>
    <row r="26" spans="2:11" ht="16.5" thickBot="1">
      <c r="B26" s="153" t="s">
        <v>106</v>
      </c>
      <c r="C26" s="126">
        <v>459918</v>
      </c>
      <c r="D26" s="126">
        <v>385582</v>
      </c>
      <c r="E26" s="126">
        <v>369547</v>
      </c>
      <c r="F26" s="126">
        <v>417629</v>
      </c>
      <c r="G26" s="144">
        <v>-0.16162881209259039</v>
      </c>
      <c r="H26" s="144">
        <v>-4.1586484846284355E-2</v>
      </c>
      <c r="I26" s="144">
        <v>0.13011064898375579</v>
      </c>
      <c r="K26" s="83" t="s">
        <v>96</v>
      </c>
    </row>
    <row r="27" spans="2:11">
      <c r="B27" s="153" t="s">
        <v>107</v>
      </c>
      <c r="C27" s="126">
        <v>508083</v>
      </c>
      <c r="D27" s="126">
        <v>409508</v>
      </c>
      <c r="E27" s="126">
        <v>404361</v>
      </c>
      <c r="F27" s="126">
        <v>454248</v>
      </c>
      <c r="G27" s="144">
        <v>-0.19401357652194617</v>
      </c>
      <c r="H27" s="144">
        <v>-1.2568741025816399E-2</v>
      </c>
      <c r="I27" s="144">
        <v>0.12337243205947157</v>
      </c>
    </row>
    <row r="28" spans="2:11">
      <c r="B28" s="153" t="s">
        <v>92</v>
      </c>
      <c r="C28" s="126">
        <v>424514</v>
      </c>
      <c r="D28" s="126">
        <v>418430</v>
      </c>
      <c r="E28" s="126">
        <v>422549</v>
      </c>
      <c r="F28" s="126">
        <v>474599</v>
      </c>
      <c r="G28" s="144">
        <v>-1.4331682818470082E-2</v>
      </c>
      <c r="H28" s="144">
        <v>9.8439404440409106E-3</v>
      </c>
      <c r="I28" s="144">
        <v>0.12318098019401291</v>
      </c>
    </row>
    <row r="29" spans="2:11">
      <c r="B29" s="153" t="s">
        <v>109</v>
      </c>
      <c r="C29" s="126">
        <v>413185</v>
      </c>
      <c r="D29" s="126">
        <v>350293</v>
      </c>
      <c r="E29" s="126">
        <v>361297</v>
      </c>
      <c r="F29" s="126">
        <v>358180</v>
      </c>
      <c r="G29" s="144">
        <v>-0.152212689231216</v>
      </c>
      <c r="H29" s="144">
        <v>3.1413702243550334E-2</v>
      </c>
      <c r="I29" s="144">
        <v>-8.6272512641953902E-3</v>
      </c>
    </row>
    <row r="30" spans="2:11">
      <c r="B30" s="153" t="s">
        <v>110</v>
      </c>
      <c r="C30" s="126">
        <v>402431</v>
      </c>
      <c r="D30" s="126">
        <v>349858</v>
      </c>
      <c r="E30" s="126">
        <v>374943</v>
      </c>
      <c r="F30" s="126"/>
      <c r="G30" s="144">
        <v>-0.13063854424733679</v>
      </c>
      <c r="H30" s="144">
        <v>7.1700518496075505E-2</v>
      </c>
      <c r="I30" s="144"/>
    </row>
    <row r="31" spans="2:11">
      <c r="B31" s="153" t="s">
        <v>111</v>
      </c>
      <c r="C31" s="126">
        <v>467525</v>
      </c>
      <c r="D31" s="126">
        <v>434195</v>
      </c>
      <c r="E31" s="126">
        <v>451259</v>
      </c>
      <c r="F31" s="126"/>
      <c r="G31" s="144">
        <v>-7.129030533126568E-2</v>
      </c>
      <c r="H31" s="144">
        <v>3.9300314374877576E-2</v>
      </c>
      <c r="I31" s="144"/>
    </row>
    <row r="32" spans="2:11">
      <c r="B32" s="153" t="s">
        <v>112</v>
      </c>
      <c r="C32" s="126">
        <v>531765</v>
      </c>
      <c r="D32" s="126">
        <v>467782</v>
      </c>
      <c r="E32" s="126">
        <v>465198</v>
      </c>
      <c r="F32" s="126"/>
      <c r="G32" s="144">
        <v>-0.12032194672458696</v>
      </c>
      <c r="H32" s="144">
        <v>-5.5239406390156232E-3</v>
      </c>
      <c r="I32" s="144"/>
    </row>
    <row r="33" spans="2:9">
      <c r="B33" s="153" t="s">
        <v>113</v>
      </c>
      <c r="C33" s="126">
        <v>391359</v>
      </c>
      <c r="D33" s="126">
        <v>354214</v>
      </c>
      <c r="E33" s="126">
        <v>363673</v>
      </c>
      <c r="F33" s="126"/>
      <c r="G33" s="144">
        <v>-9.4912854949036563E-2</v>
      </c>
      <c r="H33" s="144">
        <v>2.6704195768659567E-2</v>
      </c>
      <c r="I33" s="144"/>
    </row>
    <row r="34" spans="2:9">
      <c r="B34" s="153" t="s">
        <v>114</v>
      </c>
      <c r="C34" s="126">
        <v>441857</v>
      </c>
      <c r="D34" s="126">
        <v>404871</v>
      </c>
      <c r="E34" s="126">
        <v>433607</v>
      </c>
      <c r="F34" s="126"/>
      <c r="G34" s="144">
        <v>-8.3705814324543937E-2</v>
      </c>
      <c r="H34" s="144">
        <v>7.0975693492495218E-2</v>
      </c>
      <c r="I34" s="144"/>
    </row>
    <row r="35" spans="2:9">
      <c r="B35" s="153" t="s">
        <v>115</v>
      </c>
      <c r="C35" s="126">
        <v>431740</v>
      </c>
      <c r="D35" s="126">
        <v>371802</v>
      </c>
      <c r="E35" s="126">
        <v>396639</v>
      </c>
      <c r="F35" s="126"/>
      <c r="G35" s="144">
        <v>-0.1388289248158614</v>
      </c>
      <c r="H35" s="144">
        <v>6.6801684767698877E-2</v>
      </c>
      <c r="I35" s="144"/>
    </row>
    <row r="36" spans="2:9">
      <c r="B36" s="153" t="s">
        <v>116</v>
      </c>
      <c r="C36" s="126">
        <v>410203</v>
      </c>
      <c r="D36" s="126">
        <v>380517</v>
      </c>
      <c r="E36" s="126">
        <v>406015</v>
      </c>
      <c r="F36" s="126"/>
      <c r="G36" s="144">
        <v>-7.2369046545247118E-2</v>
      </c>
      <c r="H36" s="144">
        <v>6.7008832719694489E-2</v>
      </c>
      <c r="I36" s="144"/>
    </row>
    <row r="37" spans="2:9">
      <c r="B37" s="154" t="s">
        <v>144</v>
      </c>
      <c r="C37" s="156">
        <v>5292327</v>
      </c>
      <c r="D37" s="156">
        <v>4707782</v>
      </c>
      <c r="E37" s="156">
        <v>4831325</v>
      </c>
      <c r="F37" s="156">
        <v>2090216</v>
      </c>
      <c r="G37" s="155">
        <v>-0.11045141390545221</v>
      </c>
      <c r="H37" s="155">
        <v>2.6242294141912259E-2</v>
      </c>
      <c r="I37" s="155"/>
    </row>
    <row r="38" spans="2:9" ht="15" customHeight="1">
      <c r="B38" s="140" t="s">
        <v>126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146</v>
      </c>
      <c r="M6" s="159"/>
      <c r="N6" s="159"/>
      <c r="O6" s="160" t="s">
        <v>147</v>
      </c>
      <c r="P6" s="160"/>
      <c r="Q6" s="160"/>
    </row>
    <row r="7" spans="2:17" ht="30" customHeight="1">
      <c r="B7" s="157"/>
      <c r="C7" s="143" t="s">
        <v>79</v>
      </c>
      <c r="D7" s="143" t="s">
        <v>148</v>
      </c>
      <c r="E7" s="143" t="s">
        <v>81</v>
      </c>
      <c r="F7" s="141" t="s">
        <v>79</v>
      </c>
      <c r="G7" s="141" t="s">
        <v>148</v>
      </c>
      <c r="H7" s="141" t="s">
        <v>81</v>
      </c>
      <c r="I7" s="143" t="s">
        <v>79</v>
      </c>
      <c r="J7" s="143" t="s">
        <v>148</v>
      </c>
      <c r="K7" s="143" t="s">
        <v>81</v>
      </c>
      <c r="L7" s="141" t="s">
        <v>149</v>
      </c>
      <c r="M7" s="141" t="s">
        <v>150</v>
      </c>
      <c r="N7" s="141" t="s">
        <v>151</v>
      </c>
      <c r="O7" s="161" t="s">
        <v>149</v>
      </c>
      <c r="P7" s="161" t="s">
        <v>150</v>
      </c>
      <c r="Q7" s="161" t="s">
        <v>151</v>
      </c>
    </row>
    <row r="8" spans="2:17">
      <c r="B8" s="153" t="s">
        <v>105</v>
      </c>
      <c r="C8" s="126">
        <v>13570</v>
      </c>
      <c r="D8" s="126">
        <v>0</v>
      </c>
      <c r="E8" s="126">
        <v>13570</v>
      </c>
      <c r="F8" s="137">
        <v>13188</v>
      </c>
      <c r="G8" s="137">
        <v>0</v>
      </c>
      <c r="H8" s="137">
        <v>13188</v>
      </c>
      <c r="I8" s="126">
        <v>12608</v>
      </c>
      <c r="J8" s="126">
        <v>0</v>
      </c>
      <c r="K8" s="126">
        <v>12608</v>
      </c>
      <c r="L8" s="149">
        <v>-2.8150331613854052E-2</v>
      </c>
      <c r="M8" s="149"/>
      <c r="N8" s="149">
        <v>-2.8150331613854052E-2</v>
      </c>
      <c r="O8" s="144">
        <v>-4.3979375189566294E-2</v>
      </c>
      <c r="P8" s="144"/>
      <c r="Q8" s="144">
        <v>-4.3979375189566294E-2</v>
      </c>
    </row>
    <row r="9" spans="2:17">
      <c r="B9" s="153" t="s">
        <v>106</v>
      </c>
      <c r="C9" s="126">
        <v>15172</v>
      </c>
      <c r="D9" s="126">
        <v>0</v>
      </c>
      <c r="E9" s="126">
        <v>15172</v>
      </c>
      <c r="F9" s="137">
        <v>16759</v>
      </c>
      <c r="G9" s="137">
        <v>0</v>
      </c>
      <c r="H9" s="137">
        <v>16759</v>
      </c>
      <c r="I9" s="126">
        <v>13699</v>
      </c>
      <c r="J9" s="126">
        <v>0</v>
      </c>
      <c r="K9" s="126">
        <v>13699</v>
      </c>
      <c r="L9" s="149">
        <v>0.10460058001581851</v>
      </c>
      <c r="M9" s="149"/>
      <c r="N9" s="149">
        <v>0.10460058001581851</v>
      </c>
      <c r="O9" s="144">
        <v>-0.18258845993197681</v>
      </c>
      <c r="P9" s="144"/>
      <c r="Q9" s="144">
        <v>-0.18258845993197681</v>
      </c>
    </row>
    <row r="10" spans="2:17">
      <c r="B10" s="153" t="s">
        <v>107</v>
      </c>
      <c r="C10" s="126">
        <v>15653</v>
      </c>
      <c r="D10" s="126">
        <v>0</v>
      </c>
      <c r="E10" s="126">
        <v>15653</v>
      </c>
      <c r="F10" s="137">
        <v>14574</v>
      </c>
      <c r="G10" s="137">
        <v>0</v>
      </c>
      <c r="H10" s="137">
        <v>14574</v>
      </c>
      <c r="I10" s="126">
        <v>15944</v>
      </c>
      <c r="J10" s="126">
        <v>0</v>
      </c>
      <c r="K10" s="126">
        <v>15944</v>
      </c>
      <c r="L10" s="149">
        <v>-6.8932473008369022E-2</v>
      </c>
      <c r="M10" s="149"/>
      <c r="N10" s="149">
        <v>-6.8932473008369022E-2</v>
      </c>
      <c r="O10" s="144">
        <v>9.4003019075065142E-2</v>
      </c>
      <c r="P10" s="144"/>
      <c r="Q10" s="144">
        <v>9.4003019075065142E-2</v>
      </c>
    </row>
    <row r="11" spans="2:17">
      <c r="B11" s="153" t="s">
        <v>92</v>
      </c>
      <c r="C11" s="126">
        <v>13079</v>
      </c>
      <c r="D11" s="126">
        <v>0</v>
      </c>
      <c r="E11" s="126">
        <v>13079</v>
      </c>
      <c r="F11" s="137">
        <v>12595</v>
      </c>
      <c r="G11" s="137">
        <v>0</v>
      </c>
      <c r="H11" s="137">
        <v>12595</v>
      </c>
      <c r="I11" s="126">
        <v>12591</v>
      </c>
      <c r="J11" s="126">
        <v>0</v>
      </c>
      <c r="K11" s="126">
        <v>12591</v>
      </c>
      <c r="L11" s="149">
        <v>-3.7005887300252338E-2</v>
      </c>
      <c r="M11" s="149"/>
      <c r="N11" s="149">
        <v>-3.7005887300252338E-2</v>
      </c>
      <c r="O11" s="144">
        <v>-3.1758634378720174E-4</v>
      </c>
      <c r="P11" s="144"/>
      <c r="Q11" s="144">
        <v>-3.1758634378720174E-4</v>
      </c>
    </row>
    <row r="12" spans="2:17">
      <c r="B12" s="153" t="s">
        <v>109</v>
      </c>
      <c r="C12" s="126">
        <v>13474</v>
      </c>
      <c r="D12" s="126">
        <v>0</v>
      </c>
      <c r="E12" s="126">
        <v>13474</v>
      </c>
      <c r="F12" s="137">
        <v>12407</v>
      </c>
      <c r="G12" s="137">
        <v>0</v>
      </c>
      <c r="H12" s="137">
        <v>12407</v>
      </c>
      <c r="I12" s="126">
        <v>13158</v>
      </c>
      <c r="J12" s="126">
        <v>0</v>
      </c>
      <c r="K12" s="126">
        <v>13158</v>
      </c>
      <c r="L12" s="149">
        <v>-7.918955024491614E-2</v>
      </c>
      <c r="M12" s="149"/>
      <c r="N12" s="149">
        <v>-7.918955024491614E-2</v>
      </c>
      <c r="O12" s="144">
        <v>6.0530345772547678E-2</v>
      </c>
      <c r="P12" s="144"/>
      <c r="Q12" s="144">
        <v>6.0530345772547678E-2</v>
      </c>
    </row>
    <row r="13" spans="2:17">
      <c r="B13" s="153" t="s">
        <v>110</v>
      </c>
      <c r="C13" s="126">
        <v>12750</v>
      </c>
      <c r="D13" s="126">
        <v>0</v>
      </c>
      <c r="E13" s="126">
        <v>12750</v>
      </c>
      <c r="F13" s="137">
        <v>12682</v>
      </c>
      <c r="G13" s="137">
        <v>0</v>
      </c>
      <c r="H13" s="137">
        <v>12682</v>
      </c>
      <c r="I13" s="126"/>
      <c r="J13" s="126"/>
      <c r="K13" s="126"/>
      <c r="L13" s="149">
        <v>-5.3333333333333011E-3</v>
      </c>
      <c r="M13" s="149"/>
      <c r="N13" s="149">
        <v>-5.3333333333333011E-3</v>
      </c>
      <c r="O13" s="144"/>
      <c r="P13" s="144"/>
      <c r="Q13" s="144"/>
    </row>
    <row r="14" spans="2:17">
      <c r="B14" s="153" t="s">
        <v>111</v>
      </c>
      <c r="C14" s="126">
        <v>11890</v>
      </c>
      <c r="D14" s="126">
        <v>0</v>
      </c>
      <c r="E14" s="126">
        <v>11890</v>
      </c>
      <c r="F14" s="137">
        <v>10611</v>
      </c>
      <c r="G14" s="137">
        <v>0</v>
      </c>
      <c r="H14" s="137">
        <v>10611</v>
      </c>
      <c r="I14" s="126"/>
      <c r="J14" s="126"/>
      <c r="K14" s="126"/>
      <c r="L14" s="149">
        <v>-0.10756938603868793</v>
      </c>
      <c r="M14" s="149"/>
      <c r="N14" s="149">
        <v>-0.10756938603868793</v>
      </c>
      <c r="O14" s="144"/>
      <c r="P14" s="144"/>
      <c r="Q14" s="144"/>
    </row>
    <row r="15" spans="2:17">
      <c r="B15" s="153" t="s">
        <v>112</v>
      </c>
      <c r="C15" s="126">
        <v>7777</v>
      </c>
      <c r="D15" s="126">
        <v>0</v>
      </c>
      <c r="E15" s="126">
        <v>7777</v>
      </c>
      <c r="F15" s="137">
        <v>9789</v>
      </c>
      <c r="G15" s="137">
        <v>0</v>
      </c>
      <c r="H15" s="137">
        <v>9789</v>
      </c>
      <c r="I15" s="126"/>
      <c r="J15" s="126"/>
      <c r="K15" s="126"/>
      <c r="L15" s="149">
        <v>0.25871158544425876</v>
      </c>
      <c r="M15" s="149"/>
      <c r="N15" s="149">
        <v>0.25871158544425876</v>
      </c>
      <c r="O15" s="144"/>
      <c r="P15" s="144"/>
      <c r="Q15" s="144"/>
    </row>
    <row r="16" spans="2:17">
      <c r="B16" s="153" t="s">
        <v>113</v>
      </c>
      <c r="C16" s="126">
        <v>11123</v>
      </c>
      <c r="D16" s="126">
        <v>0</v>
      </c>
      <c r="E16" s="126">
        <v>11123</v>
      </c>
      <c r="F16" s="137">
        <v>10456</v>
      </c>
      <c r="G16" s="137">
        <v>0</v>
      </c>
      <c r="H16" s="137">
        <v>10456</v>
      </c>
      <c r="I16" s="126"/>
      <c r="J16" s="126"/>
      <c r="K16" s="126"/>
      <c r="L16" s="149">
        <v>-5.9965836554886298E-2</v>
      </c>
      <c r="M16" s="149"/>
      <c r="N16" s="149">
        <v>-5.9965836554886298E-2</v>
      </c>
      <c r="O16" s="144"/>
      <c r="P16" s="144"/>
      <c r="Q16" s="144"/>
    </row>
    <row r="17" spans="2:17">
      <c r="B17" s="153" t="s">
        <v>114</v>
      </c>
      <c r="C17" s="126">
        <v>12809</v>
      </c>
      <c r="D17" s="126">
        <v>0</v>
      </c>
      <c r="E17" s="126">
        <v>12809</v>
      </c>
      <c r="F17" s="137">
        <v>13885</v>
      </c>
      <c r="G17" s="137">
        <v>0</v>
      </c>
      <c r="H17" s="137">
        <v>13885</v>
      </c>
      <c r="I17" s="126"/>
      <c r="J17" s="126"/>
      <c r="K17" s="126"/>
      <c r="L17" s="149">
        <v>8.4003435084706091E-2</v>
      </c>
      <c r="M17" s="149"/>
      <c r="N17" s="149">
        <v>8.4003435084706091E-2</v>
      </c>
      <c r="O17" s="144"/>
      <c r="P17" s="144"/>
      <c r="Q17" s="144"/>
    </row>
    <row r="18" spans="2:17">
      <c r="B18" s="153" t="s">
        <v>115</v>
      </c>
      <c r="C18" s="126">
        <v>13990</v>
      </c>
      <c r="D18" s="126">
        <v>0</v>
      </c>
      <c r="E18" s="126">
        <v>13990</v>
      </c>
      <c r="F18" s="137">
        <v>15073</v>
      </c>
      <c r="G18" s="137">
        <v>0</v>
      </c>
      <c r="H18" s="137">
        <v>15073</v>
      </c>
      <c r="I18" s="126"/>
      <c r="J18" s="126"/>
      <c r="K18" s="126"/>
      <c r="L18" s="149">
        <v>7.7412437455325334E-2</v>
      </c>
      <c r="M18" s="149"/>
      <c r="N18" s="149">
        <v>7.7412437455325334E-2</v>
      </c>
      <c r="O18" s="144"/>
      <c r="P18" s="144"/>
      <c r="Q18" s="144"/>
    </row>
    <row r="19" spans="2:17">
      <c r="B19" s="153" t="s">
        <v>116</v>
      </c>
      <c r="C19" s="126">
        <v>13086</v>
      </c>
      <c r="D19" s="126">
        <v>0</v>
      </c>
      <c r="E19" s="126">
        <v>13086</v>
      </c>
      <c r="F19" s="137">
        <v>13448</v>
      </c>
      <c r="G19" s="137">
        <v>0</v>
      </c>
      <c r="H19" s="137">
        <v>13448</v>
      </c>
      <c r="I19" s="126"/>
      <c r="J19" s="126"/>
      <c r="K19" s="126"/>
      <c r="L19" s="149">
        <v>2.7663151459575097E-2</v>
      </c>
      <c r="M19" s="149"/>
      <c r="N19" s="149">
        <v>2.7663151459575097E-2</v>
      </c>
      <c r="O19" s="144"/>
      <c r="P19" s="144"/>
      <c r="Q19" s="144"/>
    </row>
    <row r="20" spans="2:17">
      <c r="B20" s="154" t="s">
        <v>144</v>
      </c>
      <c r="C20" s="156">
        <v>154373</v>
      </c>
      <c r="D20" s="156">
        <v>0</v>
      </c>
      <c r="E20" s="156">
        <v>154373</v>
      </c>
      <c r="F20" s="156">
        <v>155467</v>
      </c>
      <c r="G20" s="156">
        <v>0</v>
      </c>
      <c r="H20" s="156">
        <v>155467</v>
      </c>
      <c r="I20" s="156">
        <v>68000</v>
      </c>
      <c r="J20" s="156">
        <v>0</v>
      </c>
      <c r="K20" s="156">
        <v>68000</v>
      </c>
      <c r="L20" s="155">
        <v>7.0867314880191934E-3</v>
      </c>
      <c r="M20" s="155"/>
      <c r="N20" s="155">
        <v>7.0867314880191934E-3</v>
      </c>
      <c r="O20" s="155"/>
      <c r="P20" s="155"/>
      <c r="Q20" s="155"/>
    </row>
    <row r="21" spans="2:17" ht="15" customHeight="1">
      <c r="B21" s="140" t="s">
        <v>126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146</v>
      </c>
      <c r="M25" s="159"/>
      <c r="N25" s="159"/>
      <c r="O25" s="160" t="s">
        <v>147</v>
      </c>
      <c r="P25" s="160"/>
      <c r="Q25" s="160"/>
    </row>
    <row r="26" spans="2:17" ht="38.25">
      <c r="B26" s="157"/>
      <c r="C26" s="143" t="s">
        <v>79</v>
      </c>
      <c r="D26" s="143" t="s">
        <v>148</v>
      </c>
      <c r="E26" s="143" t="s">
        <v>81</v>
      </c>
      <c r="F26" s="141" t="s">
        <v>79</v>
      </c>
      <c r="G26" s="141" t="s">
        <v>148</v>
      </c>
      <c r="H26" s="141" t="s">
        <v>81</v>
      </c>
      <c r="I26" s="143" t="s">
        <v>79</v>
      </c>
      <c r="J26" s="143" t="s">
        <v>148</v>
      </c>
      <c r="K26" s="143" t="s">
        <v>81</v>
      </c>
      <c r="L26" s="141" t="s">
        <v>149</v>
      </c>
      <c r="M26" s="141" t="s">
        <v>150</v>
      </c>
      <c r="N26" s="141" t="s">
        <v>151</v>
      </c>
      <c r="O26" s="161" t="s">
        <v>149</v>
      </c>
      <c r="P26" s="161" t="s">
        <v>150</v>
      </c>
      <c r="Q26" s="161" t="s">
        <v>151</v>
      </c>
    </row>
    <row r="27" spans="2:17">
      <c r="B27" s="153" t="s">
        <v>105</v>
      </c>
      <c r="C27" s="126">
        <v>212522</v>
      </c>
      <c r="D27" s="126">
        <v>168208</v>
      </c>
      <c r="E27" s="126">
        <v>380730</v>
      </c>
      <c r="F27" s="137">
        <v>226497</v>
      </c>
      <c r="G27" s="137">
        <v>155740</v>
      </c>
      <c r="H27" s="137">
        <v>382237</v>
      </c>
      <c r="I27" s="126">
        <v>240856</v>
      </c>
      <c r="J27" s="126">
        <v>144704</v>
      </c>
      <c r="K27" s="126">
        <v>385560</v>
      </c>
      <c r="L27" s="149">
        <v>6.5757898005853521E-2</v>
      </c>
      <c r="M27" s="149">
        <v>-7.4122514981451504E-2</v>
      </c>
      <c r="N27" s="149">
        <v>3.9581855908386032E-3</v>
      </c>
      <c r="O27" s="144">
        <v>6.3395983169755032E-2</v>
      </c>
      <c r="P27" s="144">
        <v>-7.0861692564530676E-2</v>
      </c>
      <c r="Q27" s="144">
        <v>8.69355923157622E-3</v>
      </c>
    </row>
    <row r="28" spans="2:17">
      <c r="B28" s="153" t="s">
        <v>106</v>
      </c>
      <c r="C28" s="126">
        <v>223867</v>
      </c>
      <c r="D28" s="126">
        <v>161715</v>
      </c>
      <c r="E28" s="126">
        <v>385582</v>
      </c>
      <c r="F28" s="137">
        <v>223216</v>
      </c>
      <c r="G28" s="137">
        <v>146331</v>
      </c>
      <c r="H28" s="137">
        <v>369547</v>
      </c>
      <c r="I28" s="126">
        <v>254981</v>
      </c>
      <c r="J28" s="126">
        <v>162648</v>
      </c>
      <c r="K28" s="126">
        <v>417629</v>
      </c>
      <c r="L28" s="149">
        <v>-2.9079766111128613E-3</v>
      </c>
      <c r="M28" s="149">
        <v>-9.5130321862535894E-2</v>
      </c>
      <c r="N28" s="149">
        <v>-4.1586484846284355E-2</v>
      </c>
      <c r="O28" s="144">
        <v>0.14230610708909763</v>
      </c>
      <c r="P28" s="144">
        <v>0.11150747278430417</v>
      </c>
      <c r="Q28" s="144">
        <v>0.13011064898375579</v>
      </c>
    </row>
    <row r="29" spans="2:17">
      <c r="B29" s="153" t="s">
        <v>107</v>
      </c>
      <c r="C29" s="126">
        <v>230133</v>
      </c>
      <c r="D29" s="126">
        <v>179375</v>
      </c>
      <c r="E29" s="126">
        <v>409508</v>
      </c>
      <c r="F29" s="137">
        <v>239927</v>
      </c>
      <c r="G29" s="137">
        <v>164434</v>
      </c>
      <c r="H29" s="137">
        <v>404361</v>
      </c>
      <c r="I29" s="126">
        <v>277841</v>
      </c>
      <c r="J29" s="126">
        <v>176407</v>
      </c>
      <c r="K29" s="126">
        <v>454248</v>
      </c>
      <c r="L29" s="149">
        <v>4.2557999070103048E-2</v>
      </c>
      <c r="M29" s="149">
        <v>-8.3294773519163812E-2</v>
      </c>
      <c r="N29" s="149">
        <v>-1.2568741025816399E-2</v>
      </c>
      <c r="O29" s="144">
        <v>0.15802306534904376</v>
      </c>
      <c r="P29" s="144">
        <v>7.2813408419183379E-2</v>
      </c>
      <c r="Q29" s="144">
        <v>0.12337243205947157</v>
      </c>
    </row>
    <row r="30" spans="2:17">
      <c r="B30" s="153" t="s">
        <v>92</v>
      </c>
      <c r="C30" s="126">
        <v>253066</v>
      </c>
      <c r="D30" s="126">
        <v>165364</v>
      </c>
      <c r="E30" s="126">
        <v>418430</v>
      </c>
      <c r="F30" s="137">
        <v>258952</v>
      </c>
      <c r="G30" s="137">
        <v>163597</v>
      </c>
      <c r="H30" s="137">
        <v>422549</v>
      </c>
      <c r="I30" s="126">
        <v>290800</v>
      </c>
      <c r="J30" s="126">
        <v>183799</v>
      </c>
      <c r="K30" s="126">
        <v>474599</v>
      </c>
      <c r="L30" s="149">
        <v>2.3258754633178613E-2</v>
      </c>
      <c r="M30" s="149">
        <v>-1.0685518008756389E-2</v>
      </c>
      <c r="N30" s="149">
        <v>9.8439404440409106E-3</v>
      </c>
      <c r="O30" s="144">
        <v>0.12298804411628406</v>
      </c>
      <c r="P30" s="144">
        <v>0.12348637199948653</v>
      </c>
      <c r="Q30" s="144">
        <v>0.12318098019401291</v>
      </c>
    </row>
    <row r="31" spans="2:17">
      <c r="B31" s="153" t="s">
        <v>109</v>
      </c>
      <c r="C31" s="126">
        <v>217112</v>
      </c>
      <c r="D31" s="126">
        <v>133181</v>
      </c>
      <c r="E31" s="126">
        <v>350293</v>
      </c>
      <c r="F31" s="137">
        <v>233329</v>
      </c>
      <c r="G31" s="137">
        <v>127968</v>
      </c>
      <c r="H31" s="137">
        <v>361297</v>
      </c>
      <c r="I31" s="126">
        <v>233683</v>
      </c>
      <c r="J31" s="126">
        <v>124497</v>
      </c>
      <c r="K31" s="126">
        <v>358180</v>
      </c>
      <c r="L31" s="149">
        <v>7.4694167065846306E-2</v>
      </c>
      <c r="M31" s="149">
        <v>-3.9142219986334381E-2</v>
      </c>
      <c r="N31" s="149">
        <v>3.1413702243550334E-2</v>
      </c>
      <c r="O31" s="144">
        <v>1.5171710331762789E-3</v>
      </c>
      <c r="P31" s="144">
        <v>-2.7123968492123063E-2</v>
      </c>
      <c r="Q31" s="144">
        <v>-8.6272512641953902E-3</v>
      </c>
    </row>
    <row r="32" spans="2:17">
      <c r="B32" s="153" t="s">
        <v>110</v>
      </c>
      <c r="C32" s="126">
        <v>213715</v>
      </c>
      <c r="D32" s="126">
        <v>136143</v>
      </c>
      <c r="E32" s="126">
        <v>349858</v>
      </c>
      <c r="F32" s="137">
        <v>230853</v>
      </c>
      <c r="G32" s="137">
        <v>144090</v>
      </c>
      <c r="H32" s="137">
        <v>374943</v>
      </c>
      <c r="I32" s="126"/>
      <c r="J32" s="126"/>
      <c r="K32" s="126"/>
      <c r="L32" s="149">
        <v>8.0190908452846044E-2</v>
      </c>
      <c r="M32" s="149">
        <v>5.8372446618628837E-2</v>
      </c>
      <c r="N32" s="149">
        <v>7.1700518496075505E-2</v>
      </c>
      <c r="O32" s="144"/>
      <c r="P32" s="144"/>
      <c r="Q32" s="144"/>
    </row>
    <row r="33" spans="2:17">
      <c r="B33" s="153" t="s">
        <v>111</v>
      </c>
      <c r="C33" s="126">
        <v>255405</v>
      </c>
      <c r="D33" s="126">
        <v>178790</v>
      </c>
      <c r="E33" s="126">
        <v>434195</v>
      </c>
      <c r="F33" s="137">
        <v>265054</v>
      </c>
      <c r="G33" s="137">
        <v>186205</v>
      </c>
      <c r="H33" s="137">
        <v>451259</v>
      </c>
      <c r="I33" s="126"/>
      <c r="J33" s="126"/>
      <c r="K33" s="126"/>
      <c r="L33" s="149">
        <v>3.7779213406158751E-2</v>
      </c>
      <c r="M33" s="149">
        <v>4.1473236758208021E-2</v>
      </c>
      <c r="N33" s="149">
        <v>3.9300314374877576E-2</v>
      </c>
      <c r="O33" s="144"/>
      <c r="P33" s="144"/>
      <c r="Q33" s="144"/>
    </row>
    <row r="34" spans="2:17">
      <c r="B34" s="153" t="s">
        <v>112</v>
      </c>
      <c r="C34" s="126">
        <v>270226</v>
      </c>
      <c r="D34" s="126">
        <v>197556</v>
      </c>
      <c r="E34" s="126">
        <v>467782</v>
      </c>
      <c r="F34" s="137">
        <v>283306</v>
      </c>
      <c r="G34" s="137">
        <v>181892</v>
      </c>
      <c r="H34" s="137">
        <v>465198</v>
      </c>
      <c r="I34" s="126"/>
      <c r="J34" s="126"/>
      <c r="K34" s="126"/>
      <c r="L34" s="149">
        <v>4.8403928563498733E-2</v>
      </c>
      <c r="M34" s="149">
        <v>-7.9288910486140618E-2</v>
      </c>
      <c r="N34" s="149">
        <v>-5.5239406390156232E-3</v>
      </c>
      <c r="O34" s="144"/>
      <c r="P34" s="144"/>
      <c r="Q34" s="144"/>
    </row>
    <row r="35" spans="2:17">
      <c r="B35" s="153" t="s">
        <v>113</v>
      </c>
      <c r="C35" s="126">
        <v>213848</v>
      </c>
      <c r="D35" s="126">
        <v>140366</v>
      </c>
      <c r="E35" s="126">
        <v>354214</v>
      </c>
      <c r="F35" s="137">
        <v>230546</v>
      </c>
      <c r="G35" s="137">
        <v>133127</v>
      </c>
      <c r="H35" s="137">
        <v>363673</v>
      </c>
      <c r="I35" s="126"/>
      <c r="J35" s="126"/>
      <c r="K35" s="126"/>
      <c r="L35" s="149">
        <v>7.808349855972474E-2</v>
      </c>
      <c r="M35" s="149">
        <v>-5.1572318082726554E-2</v>
      </c>
      <c r="N35" s="149">
        <v>2.6704195768659567E-2</v>
      </c>
      <c r="O35" s="144"/>
      <c r="P35" s="144"/>
      <c r="Q35" s="144"/>
    </row>
    <row r="36" spans="2:17">
      <c r="B36" s="153" t="s">
        <v>114</v>
      </c>
      <c r="C36" s="126">
        <v>240086</v>
      </c>
      <c r="D36" s="126">
        <v>164785</v>
      </c>
      <c r="E36" s="126">
        <v>404871</v>
      </c>
      <c r="F36" s="137">
        <v>269266</v>
      </c>
      <c r="G36" s="137">
        <v>164341</v>
      </c>
      <c r="H36" s="137">
        <v>433607</v>
      </c>
      <c r="I36" s="126"/>
      <c r="J36" s="126"/>
      <c r="K36" s="126"/>
      <c r="L36" s="149">
        <v>0.12153978157826772</v>
      </c>
      <c r="M36" s="149">
        <v>-2.6944200018205189E-3</v>
      </c>
      <c r="N36" s="149">
        <v>7.0975693492495218E-2</v>
      </c>
      <c r="O36" s="144"/>
      <c r="P36" s="144"/>
      <c r="Q36" s="144"/>
    </row>
    <row r="37" spans="2:17">
      <c r="B37" s="153" t="s">
        <v>115</v>
      </c>
      <c r="C37" s="126">
        <v>225248</v>
      </c>
      <c r="D37" s="126">
        <v>146554</v>
      </c>
      <c r="E37" s="126">
        <v>371802</v>
      </c>
      <c r="F37" s="137">
        <v>236808</v>
      </c>
      <c r="G37" s="137">
        <v>159831</v>
      </c>
      <c r="H37" s="137">
        <v>396639</v>
      </c>
      <c r="I37" s="126"/>
      <c r="J37" s="126"/>
      <c r="K37" s="126"/>
      <c r="L37" s="149">
        <v>5.1321210399204453E-2</v>
      </c>
      <c r="M37" s="149">
        <v>9.059459311925977E-2</v>
      </c>
      <c r="N37" s="149">
        <v>6.6801684767698877E-2</v>
      </c>
      <c r="O37" s="144"/>
      <c r="P37" s="144"/>
      <c r="Q37" s="144"/>
    </row>
    <row r="38" spans="2:17">
      <c r="B38" s="153" t="s">
        <v>116</v>
      </c>
      <c r="C38" s="126">
        <v>226348</v>
      </c>
      <c r="D38" s="126">
        <v>154169</v>
      </c>
      <c r="E38" s="126">
        <v>380517</v>
      </c>
      <c r="F38" s="137">
        <v>240455</v>
      </c>
      <c r="G38" s="137">
        <v>165560</v>
      </c>
      <c r="H38" s="137">
        <v>406015</v>
      </c>
      <c r="I38" s="126"/>
      <c r="J38" s="126"/>
      <c r="K38" s="126"/>
      <c r="L38" s="149">
        <v>6.2324385459557874E-2</v>
      </c>
      <c r="M38" s="149">
        <v>7.388644928617305E-2</v>
      </c>
      <c r="N38" s="149">
        <v>6.7008832719694489E-2</v>
      </c>
      <c r="O38" s="144"/>
      <c r="P38" s="144"/>
      <c r="Q38" s="144"/>
    </row>
    <row r="39" spans="2:17">
      <c r="B39" s="154" t="s">
        <v>144</v>
      </c>
      <c r="C39" s="156">
        <v>2781576</v>
      </c>
      <c r="D39" s="156">
        <v>1926206</v>
      </c>
      <c r="E39" s="156">
        <v>4707782</v>
      </c>
      <c r="F39" s="156">
        <v>2938209</v>
      </c>
      <c r="G39" s="156">
        <v>1893116</v>
      </c>
      <c r="H39" s="156">
        <v>4831325</v>
      </c>
      <c r="I39" s="156">
        <v>1298161</v>
      </c>
      <c r="J39" s="156">
        <v>792055</v>
      </c>
      <c r="K39" s="156">
        <v>2090216</v>
      </c>
      <c r="L39" s="155">
        <v>5.6310882751361202E-2</v>
      </c>
      <c r="M39" s="155">
        <v>-1.7178847952918797E-2</v>
      </c>
      <c r="N39" s="155">
        <v>2.6242294141912259E-2</v>
      </c>
      <c r="O39" s="155"/>
      <c r="P39" s="155"/>
      <c r="Q39" s="155"/>
    </row>
    <row r="40" spans="2:17" ht="15" customHeight="1">
      <c r="B40" s="140" t="s">
        <v>126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152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acumulado mayo 2010</v>
      </c>
      <c r="D6" s="46" t="s">
        <v>72</v>
      </c>
      <c r="E6" s="47" t="str">
        <f>actualizaciones!A2</f>
        <v xml:space="preserve">acumulado mayo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129">
        <v>69523</v>
      </c>
      <c r="D8" s="51">
        <f>C8/$C$8</f>
        <v>1</v>
      </c>
      <c r="E8" s="129">
        <v>68000</v>
      </c>
      <c r="F8" s="51">
        <f>E8/$E$8</f>
        <v>1</v>
      </c>
      <c r="G8" s="51">
        <f>(E8-C8)/C8</f>
        <v>-2.1906419458308762E-2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69523</v>
      </c>
      <c r="D10" s="165">
        <f>C10/$C$8</f>
        <v>1</v>
      </c>
      <c r="E10" s="164">
        <v>68000</v>
      </c>
      <c r="F10" s="165">
        <f>E10/$E$8</f>
        <v>1</v>
      </c>
      <c r="G10" s="165">
        <f>(E10-C10)/C10</f>
        <v>-2.1906419458308762E-2</v>
      </c>
    </row>
    <row r="11" spans="2:7" ht="15" customHeight="1">
      <c r="B11" s="112" t="s">
        <v>158</v>
      </c>
      <c r="C11" s="53">
        <v>23203</v>
      </c>
      <c r="D11" s="54">
        <f>C11/$C$8</f>
        <v>0.3337456669016009</v>
      </c>
      <c r="E11" s="53">
        <v>20018</v>
      </c>
      <c r="F11" s="54">
        <f>E11/$E$8</f>
        <v>0.29438235294117648</v>
      </c>
      <c r="G11" s="55">
        <f>(E11-C11)/C11</f>
        <v>-0.13726673275007542</v>
      </c>
    </row>
    <row r="12" spans="2:7" ht="15" customHeight="1">
      <c r="B12" s="112" t="s">
        <v>159</v>
      </c>
      <c r="C12" s="53">
        <v>20384</v>
      </c>
      <c r="D12" s="54">
        <f>C12/$C$8</f>
        <v>0.29319793449649756</v>
      </c>
      <c r="E12" s="53">
        <v>21111</v>
      </c>
      <c r="F12" s="54">
        <f>E12/$E$8</f>
        <v>0.31045588235294119</v>
      </c>
      <c r="G12" s="55">
        <f>(E12-C12)/C12</f>
        <v>3.5665227629513345E-2</v>
      </c>
    </row>
    <row r="13" spans="2:7" ht="15" customHeight="1">
      <c r="B13" s="112" t="s">
        <v>160</v>
      </c>
      <c r="C13" s="53">
        <v>22012</v>
      </c>
      <c r="D13" s="54">
        <f>C13/$C$8</f>
        <v>0.31661464551299567</v>
      </c>
      <c r="E13" s="53">
        <v>23128</v>
      </c>
      <c r="F13" s="54">
        <f>E13/$E$8</f>
        <v>0.34011764705882352</v>
      </c>
      <c r="G13" s="55">
        <f>(E13-C13)/C13</f>
        <v>5.0699618389969107E-2</v>
      </c>
    </row>
    <row r="14" spans="2:7" ht="15" customHeight="1">
      <c r="B14" s="112" t="s">
        <v>161</v>
      </c>
      <c r="C14" s="53">
        <v>3924</v>
      </c>
      <c r="D14" s="54">
        <f>C14/$C$8</f>
        <v>5.6441753088905831E-2</v>
      </c>
      <c r="E14" s="53">
        <v>3743</v>
      </c>
      <c r="F14" s="54">
        <f>E14/$E$8</f>
        <v>5.5044117647058827E-2</v>
      </c>
      <c r="G14" s="55">
        <f>(E14-C14)/C14</f>
        <v>-4.6126401630988786E-2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7" t="s">
        <v>164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</row>
    <row r="6" spans="2:15" ht="30" customHeight="1" thickBot="1">
      <c r="B6" s="168"/>
      <c r="C6" s="141" t="s">
        <v>165</v>
      </c>
      <c r="D6" s="141" t="s">
        <v>83</v>
      </c>
      <c r="E6" s="143" t="s">
        <v>166</v>
      </c>
      <c r="F6" s="143" t="s">
        <v>83</v>
      </c>
      <c r="G6" s="141" t="s">
        <v>167</v>
      </c>
      <c r="H6" s="141" t="s">
        <v>83</v>
      </c>
      <c r="I6" s="143" t="s">
        <v>168</v>
      </c>
      <c r="J6" s="143" t="s">
        <v>83</v>
      </c>
      <c r="K6" s="141" t="s">
        <v>79</v>
      </c>
      <c r="L6" s="141" t="s">
        <v>83</v>
      </c>
      <c r="N6" s="83" t="s">
        <v>169</v>
      </c>
      <c r="O6" s="83" t="s">
        <v>170</v>
      </c>
    </row>
    <row r="7" spans="2:15">
      <c r="B7" s="66" t="s">
        <v>91</v>
      </c>
      <c r="C7" s="137">
        <v>660</v>
      </c>
      <c r="D7" s="127">
        <f t="shared" ref="D7:D11" si="0">C7/C20-1</f>
        <v>0.18279569892473124</v>
      </c>
      <c r="E7" s="126">
        <v>4426</v>
      </c>
      <c r="F7" s="169">
        <f t="shared" ref="F7:F11" si="1">E7/E20-1</f>
        <v>8.1094284318514953E-2</v>
      </c>
      <c r="G7" s="137">
        <v>4148</v>
      </c>
      <c r="H7" s="127">
        <f t="shared" ref="H7:H11" si="2">G7/G20-1</f>
        <v>7.8803641092327625E-2</v>
      </c>
      <c r="I7" s="126">
        <v>3924</v>
      </c>
      <c r="J7" s="169">
        <f t="shared" ref="J7:J11" si="3">I7/I20-1</f>
        <v>3.5805626598466311E-3</v>
      </c>
      <c r="K7" s="137">
        <v>13158</v>
      </c>
      <c r="L7" s="127">
        <f t="shared" ref="L7:L11" si="4">K7/K20-1</f>
        <v>6.0530345772547678E-2</v>
      </c>
    </row>
    <row r="8" spans="2:15">
      <c r="B8" s="66" t="s">
        <v>92</v>
      </c>
      <c r="C8" s="137">
        <v>679</v>
      </c>
      <c r="D8" s="127">
        <f t="shared" si="0"/>
        <v>0.13735343383584597</v>
      </c>
      <c r="E8" s="126">
        <v>4432</v>
      </c>
      <c r="F8" s="169">
        <f t="shared" si="1"/>
        <v>0.11356783919597979</v>
      </c>
      <c r="G8" s="137">
        <v>4002</v>
      </c>
      <c r="H8" s="127">
        <f t="shared" si="2"/>
        <v>5.817028027498683E-2</v>
      </c>
      <c r="I8" s="126">
        <v>3478</v>
      </c>
      <c r="J8" s="169">
        <f t="shared" si="3"/>
        <v>-0.17894239848914073</v>
      </c>
      <c r="K8" s="137">
        <v>12591</v>
      </c>
      <c r="L8" s="127">
        <f t="shared" si="4"/>
        <v>-3.1758634378720174E-4</v>
      </c>
    </row>
    <row r="9" spans="2:15">
      <c r="B9" s="66" t="s">
        <v>93</v>
      </c>
      <c r="C9" s="137">
        <v>943</v>
      </c>
      <c r="D9" s="127">
        <f t="shared" si="0"/>
        <v>0.13477737665463296</v>
      </c>
      <c r="E9" s="126">
        <v>5785</v>
      </c>
      <c r="F9" s="169">
        <f t="shared" si="1"/>
        <v>0.2739484695001102</v>
      </c>
      <c r="G9" s="137">
        <v>4768</v>
      </c>
      <c r="H9" s="127">
        <f t="shared" si="2"/>
        <v>0.16634050880626217</v>
      </c>
      <c r="I9" s="126">
        <v>4448</v>
      </c>
      <c r="J9" s="169">
        <f t="shared" si="3"/>
        <v>-0.13023073914743843</v>
      </c>
      <c r="K9" s="137">
        <v>15944</v>
      </c>
      <c r="L9" s="127">
        <f t="shared" si="4"/>
        <v>9.4003019075065142E-2</v>
      </c>
    </row>
    <row r="10" spans="2:15">
      <c r="B10" s="66" t="s">
        <v>94</v>
      </c>
      <c r="C10" s="137">
        <v>774</v>
      </c>
      <c r="D10" s="127">
        <f t="shared" si="0"/>
        <v>-0.38178913738019171</v>
      </c>
      <c r="E10" s="126">
        <v>4600</v>
      </c>
      <c r="F10" s="169">
        <f t="shared" si="1"/>
        <v>-0.1369606003752345</v>
      </c>
      <c r="G10" s="137">
        <v>4461</v>
      </c>
      <c r="H10" s="127">
        <f t="shared" si="2"/>
        <v>-3.8163001293661014E-2</v>
      </c>
      <c r="I10" s="126">
        <v>3864</v>
      </c>
      <c r="J10" s="169">
        <f t="shared" si="3"/>
        <v>-0.30240115544322077</v>
      </c>
      <c r="K10" s="137">
        <v>13699</v>
      </c>
      <c r="L10" s="127">
        <f t="shared" si="4"/>
        <v>-0.18258845993197681</v>
      </c>
    </row>
    <row r="11" spans="2:15">
      <c r="B11" s="66" t="s">
        <v>95</v>
      </c>
      <c r="C11" s="137">
        <v>687</v>
      </c>
      <c r="D11" s="127">
        <f t="shared" si="0"/>
        <v>1.4577259475219151E-3</v>
      </c>
      <c r="E11" s="126">
        <v>3885</v>
      </c>
      <c r="F11" s="169">
        <f t="shared" si="1"/>
        <v>-4.4750430292598953E-2</v>
      </c>
      <c r="G11" s="137">
        <v>3732</v>
      </c>
      <c r="H11" s="127">
        <f t="shared" si="2"/>
        <v>-7.4175142644505088E-2</v>
      </c>
      <c r="I11" s="126">
        <v>4304</v>
      </c>
      <c r="J11" s="169">
        <f t="shared" si="3"/>
        <v>-2.2706630336058131E-2</v>
      </c>
      <c r="K11" s="137">
        <v>12608</v>
      </c>
      <c r="L11" s="127">
        <f t="shared" si="4"/>
        <v>-4.3979375189566294E-2</v>
      </c>
    </row>
    <row r="12" spans="2:15" ht="30" customHeight="1">
      <c r="B12" s="128" t="str">
        <f>actualizaciones!$A$2</f>
        <v xml:space="preserve">acumulado mayo 2011 </v>
      </c>
      <c r="C12" s="129">
        <v>3743</v>
      </c>
      <c r="D12" s="130">
        <v>-4.61264016309888E-2</v>
      </c>
      <c r="E12" s="129">
        <v>23128</v>
      </c>
      <c r="F12" s="130">
        <v>5.0699618389969059E-2</v>
      </c>
      <c r="G12" s="129">
        <v>21111</v>
      </c>
      <c r="H12" s="130">
        <v>3.5665227629513296E-2</v>
      </c>
      <c r="I12" s="129">
        <v>20018</v>
      </c>
      <c r="J12" s="130">
        <v>-0.13726673275007539</v>
      </c>
      <c r="K12" s="129">
        <v>68000</v>
      </c>
      <c r="L12" s="130">
        <v>-2.1906419458308735E-2</v>
      </c>
    </row>
    <row r="13" spans="2:15" outlineLevel="1">
      <c r="B13" s="66" t="s">
        <v>84</v>
      </c>
      <c r="C13" s="137">
        <v>926</v>
      </c>
      <c r="D13" s="127">
        <f>C13/C26-1</f>
        <v>0.16919191919191912</v>
      </c>
      <c r="E13" s="126">
        <v>4717</v>
      </c>
      <c r="F13" s="169">
        <f>E13/E26-1</f>
        <v>-1.0488777008600847E-2</v>
      </c>
      <c r="G13" s="137">
        <v>4027</v>
      </c>
      <c r="H13" s="127">
        <f t="shared" ref="H13:H64" si="5">G13/G26-1</f>
        <v>4.1914618369987E-2</v>
      </c>
      <c r="I13" s="126">
        <v>3778</v>
      </c>
      <c r="J13" s="169">
        <f t="shared" ref="J13:J64" si="6">I13/I26-1</f>
        <v>3.1676679410158393E-2</v>
      </c>
      <c r="K13" s="137">
        <v>13448</v>
      </c>
      <c r="L13" s="127">
        <f t="shared" ref="L13:L64" si="7">K13/K26-1</f>
        <v>2.7663151459575097E-2</v>
      </c>
    </row>
    <row r="14" spans="2:15" outlineLevel="1">
      <c r="B14" s="66" t="s">
        <v>85</v>
      </c>
      <c r="C14" s="137">
        <v>653</v>
      </c>
      <c r="D14" s="127">
        <f t="shared" ref="D14:F29" si="8">C14/C27-1</f>
        <v>-0.14973958333333337</v>
      </c>
      <c r="E14" s="126">
        <v>5253</v>
      </c>
      <c r="F14" s="169">
        <f t="shared" si="8"/>
        <v>0.17202141900937074</v>
      </c>
      <c r="G14" s="137">
        <v>4485</v>
      </c>
      <c r="H14" s="127">
        <f t="shared" si="5"/>
        <v>3.7954177273779255E-2</v>
      </c>
      <c r="I14" s="126">
        <v>4682</v>
      </c>
      <c r="J14" s="169">
        <f t="shared" si="6"/>
        <v>5.9515727540167429E-2</v>
      </c>
      <c r="K14" s="137">
        <v>15073</v>
      </c>
      <c r="L14" s="127">
        <f t="shared" si="7"/>
        <v>7.7412437455325334E-2</v>
      </c>
    </row>
    <row r="15" spans="2:15" outlineLevel="1">
      <c r="B15" s="66" t="s">
        <v>86</v>
      </c>
      <c r="C15" s="137">
        <v>570</v>
      </c>
      <c r="D15" s="127">
        <f t="shared" si="8"/>
        <v>-0.10094637223974767</v>
      </c>
      <c r="E15" s="126">
        <v>4841</v>
      </c>
      <c r="F15" s="169">
        <f t="shared" si="8"/>
        <v>0.24096385542168686</v>
      </c>
      <c r="G15" s="137">
        <v>4179</v>
      </c>
      <c r="H15" s="127">
        <f t="shared" si="5"/>
        <v>4.3706293706293753E-2</v>
      </c>
      <c r="I15" s="126">
        <v>4295</v>
      </c>
      <c r="J15" s="169">
        <f t="shared" si="6"/>
        <v>5.8548009367680454E-3</v>
      </c>
      <c r="K15" s="137">
        <v>13885</v>
      </c>
      <c r="L15" s="127">
        <f t="shared" si="7"/>
        <v>8.4003435084706091E-2</v>
      </c>
    </row>
    <row r="16" spans="2:15" outlineLevel="1">
      <c r="B16" s="66" t="s">
        <v>87</v>
      </c>
      <c r="C16" s="137">
        <v>436</v>
      </c>
      <c r="D16" s="127">
        <f t="shared" si="8"/>
        <v>-0.33536585365853655</v>
      </c>
      <c r="E16" s="126">
        <v>3628</v>
      </c>
      <c r="F16" s="169">
        <f t="shared" si="8"/>
        <v>0.13198127925117009</v>
      </c>
      <c r="G16" s="137">
        <v>3092</v>
      </c>
      <c r="H16" s="127">
        <f t="shared" si="5"/>
        <v>-0.10402781802376126</v>
      </c>
      <c r="I16" s="126">
        <v>3300</v>
      </c>
      <c r="J16" s="169">
        <f t="shared" si="6"/>
        <v>-0.13408554185253219</v>
      </c>
      <c r="K16" s="137">
        <v>10456</v>
      </c>
      <c r="L16" s="127">
        <f t="shared" si="7"/>
        <v>-5.9965836554886298E-2</v>
      </c>
    </row>
    <row r="17" spans="2:12" outlineLevel="1">
      <c r="B17" s="66" t="s">
        <v>88</v>
      </c>
      <c r="C17" s="137">
        <v>405</v>
      </c>
      <c r="D17" s="127">
        <f t="shared" si="8"/>
        <v>-0.29809358752166382</v>
      </c>
      <c r="E17" s="126">
        <v>2943</v>
      </c>
      <c r="F17" s="169">
        <f t="shared" si="8"/>
        <v>0.20862422997946606</v>
      </c>
      <c r="G17" s="137">
        <v>2715</v>
      </c>
      <c r="H17" s="127">
        <f t="shared" si="5"/>
        <v>0.17481609692773681</v>
      </c>
      <c r="I17" s="126">
        <v>3726</v>
      </c>
      <c r="J17" s="169">
        <f t="shared" si="6"/>
        <v>0.51833740831295838</v>
      </c>
      <c r="K17" s="137">
        <v>9789</v>
      </c>
      <c r="L17" s="127">
        <f t="shared" si="7"/>
        <v>0.25871158544425876</v>
      </c>
    </row>
    <row r="18" spans="2:12" outlineLevel="1">
      <c r="B18" s="66" t="s">
        <v>89</v>
      </c>
      <c r="C18" s="137">
        <v>507</v>
      </c>
      <c r="D18" s="127">
        <f t="shared" si="8"/>
        <v>-0.31393775372124488</v>
      </c>
      <c r="E18" s="126">
        <v>3520</v>
      </c>
      <c r="F18" s="169">
        <f t="shared" si="8"/>
        <v>-5.9326563335114879E-2</v>
      </c>
      <c r="G18" s="137">
        <v>3110</v>
      </c>
      <c r="H18" s="127">
        <f t="shared" si="5"/>
        <v>-0.12443693693693691</v>
      </c>
      <c r="I18" s="126">
        <v>3474</v>
      </c>
      <c r="J18" s="169">
        <f t="shared" si="6"/>
        <v>-9.9299974073113861E-2</v>
      </c>
      <c r="K18" s="137">
        <v>10611</v>
      </c>
      <c r="L18" s="127">
        <f t="shared" si="7"/>
        <v>-0.10756938603868793</v>
      </c>
    </row>
    <row r="19" spans="2:12" outlineLevel="1">
      <c r="B19" s="66" t="s">
        <v>90</v>
      </c>
      <c r="C19" s="137">
        <v>517</v>
      </c>
      <c r="D19" s="127">
        <f t="shared" si="8"/>
        <v>-0.35776397515527947</v>
      </c>
      <c r="E19" s="126">
        <v>4291</v>
      </c>
      <c r="F19" s="169">
        <f t="shared" si="8"/>
        <v>0.11454545454545451</v>
      </c>
      <c r="G19" s="137">
        <v>4146</v>
      </c>
      <c r="H19" s="127">
        <f t="shared" si="5"/>
        <v>0.19757365684575401</v>
      </c>
      <c r="I19" s="126">
        <v>3728</v>
      </c>
      <c r="J19" s="169">
        <f t="shared" si="6"/>
        <v>-0.19533779408590546</v>
      </c>
      <c r="K19" s="137">
        <v>12682</v>
      </c>
      <c r="L19" s="127">
        <f t="shared" si="7"/>
        <v>-5.3333333333333011E-3</v>
      </c>
    </row>
    <row r="20" spans="2:12" outlineLevel="1">
      <c r="B20" s="66" t="s">
        <v>91</v>
      </c>
      <c r="C20" s="137">
        <v>558</v>
      </c>
      <c r="D20" s="127">
        <f t="shared" si="8"/>
        <v>-0.36374002280501705</v>
      </c>
      <c r="E20" s="126">
        <v>4094</v>
      </c>
      <c r="F20" s="169">
        <f t="shared" si="8"/>
        <v>-3.3065658951346277E-2</v>
      </c>
      <c r="G20" s="137">
        <v>3845</v>
      </c>
      <c r="H20" s="127">
        <f t="shared" si="5"/>
        <v>-2.6828650974436874E-2</v>
      </c>
      <c r="I20" s="126">
        <v>3910</v>
      </c>
      <c r="J20" s="169">
        <f t="shared" si="6"/>
        <v>-0.11378059836808707</v>
      </c>
      <c r="K20" s="137">
        <v>12407</v>
      </c>
      <c r="L20" s="127">
        <f t="shared" si="7"/>
        <v>-7.918955024491614E-2</v>
      </c>
    </row>
    <row r="21" spans="2:12" outlineLevel="1">
      <c r="B21" s="66" t="s">
        <v>92</v>
      </c>
      <c r="C21" s="137">
        <v>597</v>
      </c>
      <c r="D21" s="127">
        <f t="shared" si="8"/>
        <v>-0.43358633776091082</v>
      </c>
      <c r="E21" s="126">
        <v>3980</v>
      </c>
      <c r="F21" s="169">
        <f t="shared" si="8"/>
        <v>-8.799266727772681E-2</v>
      </c>
      <c r="G21" s="137">
        <v>3782</v>
      </c>
      <c r="H21" s="127">
        <f t="shared" si="5"/>
        <v>4.0440165061898181E-2</v>
      </c>
      <c r="I21" s="126">
        <v>4236</v>
      </c>
      <c r="J21" s="169">
        <f t="shared" si="6"/>
        <v>5.216095380029806E-2</v>
      </c>
      <c r="K21" s="137">
        <v>12595</v>
      </c>
      <c r="L21" s="127">
        <f t="shared" si="7"/>
        <v>-3.7005887300252338E-2</v>
      </c>
    </row>
    <row r="22" spans="2:12" outlineLevel="1">
      <c r="B22" s="66" t="s">
        <v>93</v>
      </c>
      <c r="C22" s="137">
        <v>831</v>
      </c>
      <c r="D22" s="127">
        <f t="shared" si="8"/>
        <v>-0.22408963585434172</v>
      </c>
      <c r="E22" s="126">
        <v>4541</v>
      </c>
      <c r="F22" s="169">
        <f t="shared" si="8"/>
        <v>-0.12454212454212454</v>
      </c>
      <c r="G22" s="137">
        <v>4088</v>
      </c>
      <c r="H22" s="127">
        <f t="shared" si="5"/>
        <v>-6.9852104664391401E-2</v>
      </c>
      <c r="I22" s="126">
        <v>5114</v>
      </c>
      <c r="J22" s="169">
        <f t="shared" si="6"/>
        <v>2.2799999999999931E-2</v>
      </c>
      <c r="K22" s="137">
        <v>14574</v>
      </c>
      <c r="L22" s="127">
        <f t="shared" si="7"/>
        <v>-6.8932473008369022E-2</v>
      </c>
    </row>
    <row r="23" spans="2:12" outlineLevel="1">
      <c r="B23" s="66" t="s">
        <v>94</v>
      </c>
      <c r="C23" s="137">
        <v>1252</v>
      </c>
      <c r="D23" s="127">
        <f t="shared" si="8"/>
        <v>-5.3665910808767925E-2</v>
      </c>
      <c r="E23" s="126">
        <v>5330</v>
      </c>
      <c r="F23" s="169">
        <f t="shared" si="8"/>
        <v>0.14377682403433467</v>
      </c>
      <c r="G23" s="137">
        <v>4638</v>
      </c>
      <c r="H23" s="127">
        <f t="shared" si="5"/>
        <v>0.17955239064089512</v>
      </c>
      <c r="I23" s="126">
        <v>5539</v>
      </c>
      <c r="J23" s="169">
        <f t="shared" si="6"/>
        <v>5.3642762031576918E-2</v>
      </c>
      <c r="K23" s="137">
        <v>16759</v>
      </c>
      <c r="L23" s="127">
        <f t="shared" si="7"/>
        <v>0.10460058001581851</v>
      </c>
    </row>
    <row r="24" spans="2:12" outlineLevel="1">
      <c r="B24" s="66" t="s">
        <v>95</v>
      </c>
      <c r="C24" s="137">
        <v>686</v>
      </c>
      <c r="D24" s="127">
        <f t="shared" si="8"/>
        <v>-0.33783783783783783</v>
      </c>
      <c r="E24" s="126">
        <v>4067</v>
      </c>
      <c r="F24" s="169">
        <f t="shared" si="8"/>
        <v>7.6808721506442801E-3</v>
      </c>
      <c r="G24" s="137">
        <v>4031</v>
      </c>
      <c r="H24" s="127">
        <f t="shared" si="5"/>
        <v>0.12976457399103136</v>
      </c>
      <c r="I24" s="126">
        <v>4404</v>
      </c>
      <c r="J24" s="169">
        <f t="shared" si="6"/>
        <v>-0.10669371196754562</v>
      </c>
      <c r="K24" s="137">
        <v>13188</v>
      </c>
      <c r="L24" s="127">
        <f t="shared" si="7"/>
        <v>-2.8150331613854052E-2</v>
      </c>
    </row>
    <row r="25" spans="2:12" ht="15" customHeight="1">
      <c r="B25" s="170">
        <v>2010</v>
      </c>
      <c r="C25" s="132">
        <v>7938</v>
      </c>
      <c r="D25" s="133">
        <f t="shared" si="8"/>
        <v>-0.23170731707317072</v>
      </c>
      <c r="E25" s="132">
        <v>51205</v>
      </c>
      <c r="F25" s="133">
        <f t="shared" si="8"/>
        <v>4.7929926529275635E-2</v>
      </c>
      <c r="G25" s="132">
        <v>46138</v>
      </c>
      <c r="H25" s="133">
        <f t="shared" si="5"/>
        <v>3.8045312394537234E-2</v>
      </c>
      <c r="I25" s="132">
        <v>50186</v>
      </c>
      <c r="J25" s="133">
        <f t="shared" si="6"/>
        <v>-1.0742938242888966E-2</v>
      </c>
      <c r="K25" s="132">
        <v>155467</v>
      </c>
      <c r="L25" s="133">
        <f t="shared" si="7"/>
        <v>7.0867314880191934E-3</v>
      </c>
    </row>
    <row r="26" spans="2:12" hidden="1" outlineLevel="1">
      <c r="B26" s="66" t="s">
        <v>84</v>
      </c>
      <c r="C26" s="137">
        <v>792</v>
      </c>
      <c r="D26" s="127">
        <f t="shared" si="8"/>
        <v>-0.53191489361702127</v>
      </c>
      <c r="E26" s="126">
        <v>4767</v>
      </c>
      <c r="F26" s="169">
        <f t="shared" si="8"/>
        <v>-0.20257611241217799</v>
      </c>
      <c r="G26" s="137">
        <v>3865</v>
      </c>
      <c r="H26" s="127">
        <f t="shared" si="5"/>
        <v>5.2846635794061569E-2</v>
      </c>
      <c r="I26" s="126">
        <v>3662</v>
      </c>
      <c r="J26" s="169">
        <f t="shared" si="6"/>
        <v>-0.23565017741598826</v>
      </c>
      <c r="K26" s="137">
        <v>13086</v>
      </c>
      <c r="L26" s="127">
        <f t="shared" si="7"/>
        <v>-0.18881725762459711</v>
      </c>
    </row>
    <row r="27" spans="2:12" hidden="1" outlineLevel="1">
      <c r="B27" s="66" t="s">
        <v>85</v>
      </c>
      <c r="C27" s="137">
        <v>768</v>
      </c>
      <c r="D27" s="127">
        <f t="shared" si="8"/>
        <v>-0.50863723608445299</v>
      </c>
      <c r="E27" s="126">
        <v>4482</v>
      </c>
      <c r="F27" s="169">
        <f t="shared" si="8"/>
        <v>-0.2942843646669816</v>
      </c>
      <c r="G27" s="137">
        <v>4321</v>
      </c>
      <c r="H27" s="127">
        <f t="shared" si="5"/>
        <v>9.8153774246318992E-3</v>
      </c>
      <c r="I27" s="126">
        <v>4419</v>
      </c>
      <c r="J27" s="169">
        <f t="shared" si="6"/>
        <v>-0.21787610619469022</v>
      </c>
      <c r="K27" s="137">
        <v>13990</v>
      </c>
      <c r="L27" s="127">
        <f t="shared" si="7"/>
        <v>-0.21593902370677576</v>
      </c>
    </row>
    <row r="28" spans="2:12" hidden="1" outlineLevel="1">
      <c r="B28" s="66" t="s">
        <v>86</v>
      </c>
      <c r="C28" s="137">
        <v>634</v>
      </c>
      <c r="D28" s="127">
        <f t="shared" si="8"/>
        <v>-0.64738598442714124</v>
      </c>
      <c r="E28" s="126">
        <v>3901</v>
      </c>
      <c r="F28" s="169">
        <f t="shared" si="8"/>
        <v>-0.43488338403592641</v>
      </c>
      <c r="G28" s="137">
        <v>4004</v>
      </c>
      <c r="H28" s="127">
        <f t="shared" si="5"/>
        <v>-0.11883802816901412</v>
      </c>
      <c r="I28" s="126">
        <v>4270</v>
      </c>
      <c r="J28" s="169">
        <f t="shared" si="6"/>
        <v>-0.21809192455594217</v>
      </c>
      <c r="K28" s="137">
        <v>12809</v>
      </c>
      <c r="L28" s="127">
        <f t="shared" si="7"/>
        <v>-0.31524644499091203</v>
      </c>
    </row>
    <row r="29" spans="2:12" hidden="1" outlineLevel="1">
      <c r="B29" s="66" t="s">
        <v>87</v>
      </c>
      <c r="C29" s="137">
        <v>656</v>
      </c>
      <c r="D29" s="127">
        <f t="shared" si="8"/>
        <v>-0.5304223335719398</v>
      </c>
      <c r="E29" s="126">
        <v>3205</v>
      </c>
      <c r="F29" s="169">
        <f t="shared" si="8"/>
        <v>-0.3973298232418202</v>
      </c>
      <c r="G29" s="137">
        <v>3451</v>
      </c>
      <c r="H29" s="127">
        <f t="shared" si="5"/>
        <v>-0.12743362831858407</v>
      </c>
      <c r="I29" s="126">
        <v>3811</v>
      </c>
      <c r="J29" s="169">
        <f t="shared" si="6"/>
        <v>-0.14628136200716846</v>
      </c>
      <c r="K29" s="137">
        <v>11123</v>
      </c>
      <c r="L29" s="127">
        <f t="shared" si="7"/>
        <v>-0.2650323774283071</v>
      </c>
    </row>
    <row r="30" spans="2:12" hidden="1" outlineLevel="1">
      <c r="B30" s="66" t="s">
        <v>88</v>
      </c>
      <c r="C30" s="137">
        <v>577</v>
      </c>
      <c r="D30" s="127">
        <f t="shared" ref="D30:F45" si="9">C30/C43-1</f>
        <v>-0.54815974941268597</v>
      </c>
      <c r="E30" s="126">
        <v>2435</v>
      </c>
      <c r="F30" s="169">
        <f t="shared" si="9"/>
        <v>-0.33360700602079918</v>
      </c>
      <c r="G30" s="137">
        <v>2311</v>
      </c>
      <c r="H30" s="127">
        <f t="shared" si="5"/>
        <v>-0.22319327731092442</v>
      </c>
      <c r="I30" s="126">
        <v>2454</v>
      </c>
      <c r="J30" s="169">
        <f t="shared" si="6"/>
        <v>-0.44252612448886874</v>
      </c>
      <c r="K30" s="137">
        <v>7777</v>
      </c>
      <c r="L30" s="127">
        <f t="shared" si="7"/>
        <v>-0.36813454663633405</v>
      </c>
    </row>
    <row r="31" spans="2:12" hidden="1" outlineLevel="1">
      <c r="B31" s="66" t="s">
        <v>89</v>
      </c>
      <c r="C31" s="137">
        <v>739</v>
      </c>
      <c r="D31" s="127">
        <f t="shared" si="9"/>
        <v>-0.3683760683760684</v>
      </c>
      <c r="E31" s="126">
        <v>3742</v>
      </c>
      <c r="F31" s="169">
        <f t="shared" si="9"/>
        <v>-0.37319932998324956</v>
      </c>
      <c r="G31" s="137">
        <v>3552</v>
      </c>
      <c r="H31" s="127">
        <f t="shared" si="5"/>
        <v>-1.442841287458374E-2</v>
      </c>
      <c r="I31" s="126">
        <v>3857</v>
      </c>
      <c r="J31" s="169">
        <f t="shared" si="6"/>
        <v>-0.31038798498122655</v>
      </c>
      <c r="K31" s="137">
        <v>11890</v>
      </c>
      <c r="L31" s="127">
        <f t="shared" si="7"/>
        <v>-0.27220419905735449</v>
      </c>
    </row>
    <row r="32" spans="2:12" hidden="1" outlineLevel="1">
      <c r="B32" s="66" t="s">
        <v>90</v>
      </c>
      <c r="C32" s="137">
        <v>805</v>
      </c>
      <c r="D32" s="127">
        <f t="shared" si="9"/>
        <v>-0.25874769797421726</v>
      </c>
      <c r="E32" s="126">
        <v>3850</v>
      </c>
      <c r="F32" s="169">
        <f t="shared" si="9"/>
        <v>-0.32609837213373005</v>
      </c>
      <c r="G32" s="137">
        <v>3462</v>
      </c>
      <c r="H32" s="127">
        <f t="shared" si="5"/>
        <v>-3.1066330814441656E-2</v>
      </c>
      <c r="I32" s="126">
        <v>4633</v>
      </c>
      <c r="J32" s="169">
        <f t="shared" si="6"/>
        <v>-8.5832675611681175E-2</v>
      </c>
      <c r="K32" s="137">
        <v>12750</v>
      </c>
      <c r="L32" s="127">
        <f t="shared" si="7"/>
        <v>-0.17422279792746109</v>
      </c>
    </row>
    <row r="33" spans="2:12" hidden="1" outlineLevel="1">
      <c r="B33" s="66" t="s">
        <v>91</v>
      </c>
      <c r="C33" s="137">
        <v>877</v>
      </c>
      <c r="D33" s="127">
        <f t="shared" si="9"/>
        <v>-0.36403190717911527</v>
      </c>
      <c r="E33" s="126">
        <v>4234</v>
      </c>
      <c r="F33" s="169">
        <f t="shared" si="9"/>
        <v>-0.34121674187023499</v>
      </c>
      <c r="G33" s="137">
        <v>3951</v>
      </c>
      <c r="H33" s="127">
        <f t="shared" si="5"/>
        <v>4.2480211081794117E-2</v>
      </c>
      <c r="I33" s="126">
        <v>4412</v>
      </c>
      <c r="J33" s="169">
        <f t="shared" si="6"/>
        <v>-0.24464988871768534</v>
      </c>
      <c r="K33" s="137">
        <v>13474</v>
      </c>
      <c r="L33" s="127">
        <f t="shared" si="7"/>
        <v>-0.22727533405975797</v>
      </c>
    </row>
    <row r="34" spans="2:12" hidden="1" outlineLevel="1">
      <c r="B34" s="66" t="s">
        <v>92</v>
      </c>
      <c r="C34" s="137">
        <v>1054</v>
      </c>
      <c r="D34" s="127">
        <f t="shared" si="9"/>
        <v>-0.23678493845039827</v>
      </c>
      <c r="E34" s="126">
        <v>4364</v>
      </c>
      <c r="F34" s="169">
        <f t="shared" si="9"/>
        <v>-0.33384216150206081</v>
      </c>
      <c r="G34" s="137">
        <v>3635</v>
      </c>
      <c r="H34" s="127">
        <f t="shared" si="5"/>
        <v>-0.12493981704381318</v>
      </c>
      <c r="I34" s="126">
        <v>4026</v>
      </c>
      <c r="J34" s="169">
        <f t="shared" si="6"/>
        <v>-0.26893045215180678</v>
      </c>
      <c r="K34" s="137">
        <v>13079</v>
      </c>
      <c r="L34" s="127">
        <f t="shared" si="7"/>
        <v>-0.25657932132097994</v>
      </c>
    </row>
    <row r="35" spans="2:12" hidden="1" outlineLevel="1">
      <c r="B35" s="66" t="s">
        <v>93</v>
      </c>
      <c r="C35" s="137">
        <v>1071</v>
      </c>
      <c r="D35" s="127">
        <f t="shared" si="9"/>
        <v>-0.2831325301204819</v>
      </c>
      <c r="E35" s="126">
        <v>5187</v>
      </c>
      <c r="F35" s="169">
        <f t="shared" si="9"/>
        <v>-0.17272727272727273</v>
      </c>
      <c r="G35" s="137">
        <v>4395</v>
      </c>
      <c r="H35" s="127">
        <f t="shared" si="5"/>
        <v>0.12808008213552369</v>
      </c>
      <c r="I35" s="126">
        <v>5000</v>
      </c>
      <c r="J35" s="169">
        <f t="shared" si="6"/>
        <v>2.2285831118380672E-2</v>
      </c>
      <c r="K35" s="137">
        <v>15653</v>
      </c>
      <c r="L35" s="127">
        <f t="shared" si="7"/>
        <v>-5.4256540390308694E-2</v>
      </c>
    </row>
    <row r="36" spans="2:12" hidden="1" outlineLevel="1">
      <c r="B36" s="66" t="s">
        <v>94</v>
      </c>
      <c r="C36" s="137">
        <v>1323</v>
      </c>
      <c r="D36" s="127">
        <f t="shared" si="9"/>
        <v>-0.21343638525564801</v>
      </c>
      <c r="E36" s="126">
        <v>4660</v>
      </c>
      <c r="F36" s="169">
        <f t="shared" si="9"/>
        <v>-0.35865675750068815</v>
      </c>
      <c r="G36" s="137">
        <v>3932</v>
      </c>
      <c r="H36" s="127">
        <f t="shared" si="5"/>
        <v>-7.4823529411764733E-2</v>
      </c>
      <c r="I36" s="126">
        <v>5257</v>
      </c>
      <c r="J36" s="169">
        <f t="shared" si="6"/>
        <v>-0.14617508526879974</v>
      </c>
      <c r="K36" s="137">
        <v>15172</v>
      </c>
      <c r="L36" s="127">
        <f t="shared" si="7"/>
        <v>-0.21611986566778607</v>
      </c>
    </row>
    <row r="37" spans="2:12" hidden="1" outlineLevel="1">
      <c r="B37" s="66" t="s">
        <v>95</v>
      </c>
      <c r="C37" s="137">
        <v>1036</v>
      </c>
      <c r="D37" s="127">
        <f t="shared" si="9"/>
        <v>-0.29857819905213268</v>
      </c>
      <c r="E37" s="126">
        <v>4036</v>
      </c>
      <c r="F37" s="169">
        <f t="shared" si="9"/>
        <v>-0.35049887351142583</v>
      </c>
      <c r="G37" s="137">
        <v>3568</v>
      </c>
      <c r="H37" s="127">
        <f t="shared" si="5"/>
        <v>-7.660455486542439E-2</v>
      </c>
      <c r="I37" s="126">
        <v>4930</v>
      </c>
      <c r="J37" s="169">
        <f t="shared" si="6"/>
        <v>-9.1579141330385139E-2</v>
      </c>
      <c r="K37" s="137">
        <v>13570</v>
      </c>
      <c r="L37" s="127">
        <f t="shared" si="7"/>
        <v>-0.20091861971499236</v>
      </c>
    </row>
    <row r="38" spans="2:12" collapsed="1">
      <c r="B38" s="171">
        <v>2009</v>
      </c>
      <c r="C38" s="135">
        <v>10332</v>
      </c>
      <c r="D38" s="136">
        <f t="shared" si="9"/>
        <v>-0.40607036100252936</v>
      </c>
      <c r="E38" s="135">
        <v>48863</v>
      </c>
      <c r="F38" s="136">
        <f t="shared" si="9"/>
        <v>-0.32709495283343659</v>
      </c>
      <c r="G38" s="135">
        <v>44447</v>
      </c>
      <c r="H38" s="136">
        <f t="shared" si="5"/>
        <v>-4.5279776608312727E-2</v>
      </c>
      <c r="I38" s="135">
        <v>50731</v>
      </c>
      <c r="J38" s="136">
        <f t="shared" si="6"/>
        <v>-0.19795421488648579</v>
      </c>
      <c r="K38" s="135">
        <v>154373</v>
      </c>
      <c r="L38" s="136">
        <f t="shared" si="7"/>
        <v>-0.22743196308640867</v>
      </c>
    </row>
    <row r="39" spans="2:12" hidden="1" outlineLevel="1">
      <c r="B39" s="66" t="s">
        <v>84</v>
      </c>
      <c r="C39" s="137">
        <v>1692</v>
      </c>
      <c r="D39" s="127">
        <f t="shared" si="9"/>
        <v>6.2814070351758788E-2</v>
      </c>
      <c r="E39" s="126">
        <v>5978</v>
      </c>
      <c r="F39" s="169">
        <f t="shared" si="9"/>
        <v>-0.10522376889687168</v>
      </c>
      <c r="G39" s="137">
        <v>3671</v>
      </c>
      <c r="H39" s="127">
        <f t="shared" si="5"/>
        <v>-0.14983788791106989</v>
      </c>
      <c r="I39" s="126">
        <v>4791</v>
      </c>
      <c r="J39" s="169">
        <f t="shared" si="6"/>
        <v>0.1134092493609109</v>
      </c>
      <c r="K39" s="137">
        <v>16132</v>
      </c>
      <c r="L39" s="127">
        <f t="shared" si="7"/>
        <v>-4.5104770924588644E-2</v>
      </c>
    </row>
    <row r="40" spans="2:12" hidden="1" outlineLevel="1">
      <c r="B40" s="66" t="s">
        <v>85</v>
      </c>
      <c r="C40" s="137">
        <v>1563</v>
      </c>
      <c r="D40" s="127">
        <f t="shared" si="9"/>
        <v>-3.8153846153846205E-2</v>
      </c>
      <c r="E40" s="126">
        <v>6351</v>
      </c>
      <c r="F40" s="169">
        <f t="shared" si="9"/>
        <v>-0.14024637877352109</v>
      </c>
      <c r="G40" s="137">
        <v>4279</v>
      </c>
      <c r="H40" s="127">
        <f t="shared" si="5"/>
        <v>-0.17932489451476796</v>
      </c>
      <c r="I40" s="126">
        <v>5650</v>
      </c>
      <c r="J40" s="169">
        <f t="shared" si="6"/>
        <v>0.2064915652359598</v>
      </c>
      <c r="K40" s="137">
        <v>17843</v>
      </c>
      <c r="L40" s="127">
        <f t="shared" si="7"/>
        <v>-5.6375271034956875E-2</v>
      </c>
    </row>
    <row r="41" spans="2:12" hidden="1" outlineLevel="1">
      <c r="B41" s="66" t="s">
        <v>86</v>
      </c>
      <c r="C41" s="137">
        <v>1798</v>
      </c>
      <c r="D41" s="127">
        <f t="shared" si="9"/>
        <v>0.17824377457404972</v>
      </c>
      <c r="E41" s="126">
        <v>6903</v>
      </c>
      <c r="F41" s="169">
        <f t="shared" si="9"/>
        <v>9.8010532475132361E-3</v>
      </c>
      <c r="G41" s="137">
        <v>4544</v>
      </c>
      <c r="H41" s="127">
        <f t="shared" si="5"/>
        <v>-4.2965459140690831E-2</v>
      </c>
      <c r="I41" s="126">
        <v>5461</v>
      </c>
      <c r="J41" s="169">
        <f t="shared" si="6"/>
        <v>0.28918791312559011</v>
      </c>
      <c r="K41" s="137">
        <v>18706</v>
      </c>
      <c r="L41" s="127">
        <f t="shared" si="7"/>
        <v>7.8404243053153522E-2</v>
      </c>
    </row>
    <row r="42" spans="2:12" hidden="1" outlineLevel="1">
      <c r="B42" s="66" t="s">
        <v>87</v>
      </c>
      <c r="C42" s="137">
        <v>1397</v>
      </c>
      <c r="D42" s="127">
        <f t="shared" si="9"/>
        <v>4.8798798798798781E-2</v>
      </c>
      <c r="E42" s="126">
        <v>5318</v>
      </c>
      <c r="F42" s="169">
        <f t="shared" si="9"/>
        <v>-5.5081734186211762E-2</v>
      </c>
      <c r="G42" s="137">
        <v>3955</v>
      </c>
      <c r="H42" s="127">
        <f t="shared" si="5"/>
        <v>5.0464807436918946E-2</v>
      </c>
      <c r="I42" s="126">
        <v>4464</v>
      </c>
      <c r="J42" s="169">
        <f t="shared" si="6"/>
        <v>0.33652694610778444</v>
      </c>
      <c r="K42" s="137">
        <v>15134</v>
      </c>
      <c r="L42" s="127">
        <f t="shared" si="7"/>
        <v>7.6004265908282909E-2</v>
      </c>
    </row>
    <row r="43" spans="2:12" hidden="1" outlineLevel="1">
      <c r="B43" s="66" t="s">
        <v>88</v>
      </c>
      <c r="C43" s="137">
        <v>1277</v>
      </c>
      <c r="D43" s="127">
        <f t="shared" si="9"/>
        <v>1.8341307814992103E-2</v>
      </c>
      <c r="E43" s="126">
        <v>3654</v>
      </c>
      <c r="F43" s="169">
        <f t="shared" si="9"/>
        <v>9.139784946236551E-2</v>
      </c>
      <c r="G43" s="137">
        <v>2975</v>
      </c>
      <c r="H43" s="127">
        <f t="shared" si="5"/>
        <v>5.2352316943756527E-2</v>
      </c>
      <c r="I43" s="126">
        <v>4402</v>
      </c>
      <c r="J43" s="169">
        <f t="shared" si="6"/>
        <v>0.73443656422379822</v>
      </c>
      <c r="K43" s="137">
        <v>12308</v>
      </c>
      <c r="L43" s="127">
        <f t="shared" si="7"/>
        <v>0.23487508778970612</v>
      </c>
    </row>
    <row r="44" spans="2:12" hidden="1" outlineLevel="1">
      <c r="B44" s="66" t="s">
        <v>89</v>
      </c>
      <c r="C44" s="137">
        <v>1170</v>
      </c>
      <c r="D44" s="127">
        <f t="shared" si="9"/>
        <v>-0.20785375761679081</v>
      </c>
      <c r="E44" s="126">
        <v>5970</v>
      </c>
      <c r="F44" s="169">
        <f t="shared" si="9"/>
        <v>0.32050431320504313</v>
      </c>
      <c r="G44" s="137">
        <v>3604</v>
      </c>
      <c r="H44" s="127">
        <f t="shared" si="5"/>
        <v>-0.10836219693221183</v>
      </c>
      <c r="I44" s="126">
        <v>5593</v>
      </c>
      <c r="J44" s="169">
        <f t="shared" si="6"/>
        <v>0.29467592592592595</v>
      </c>
      <c r="K44" s="137">
        <v>16337</v>
      </c>
      <c r="L44" s="127">
        <f t="shared" si="7"/>
        <v>0.13767409470752079</v>
      </c>
    </row>
    <row r="45" spans="2:12" hidden="1" outlineLevel="1">
      <c r="B45" s="66" t="s">
        <v>90</v>
      </c>
      <c r="C45" s="137">
        <v>1086</v>
      </c>
      <c r="D45" s="127">
        <f t="shared" si="9"/>
        <v>-0.22428571428571431</v>
      </c>
      <c r="E45" s="126">
        <v>5713</v>
      </c>
      <c r="F45" s="169">
        <f t="shared" si="9"/>
        <v>0.96120837624442146</v>
      </c>
      <c r="G45" s="137">
        <v>3573</v>
      </c>
      <c r="H45" s="127">
        <f t="shared" si="5"/>
        <v>-7.1465696465696449E-2</v>
      </c>
      <c r="I45" s="126">
        <v>5068</v>
      </c>
      <c r="J45" s="169">
        <f t="shared" si="6"/>
        <v>1.1576846307385313E-2</v>
      </c>
      <c r="K45" s="137">
        <v>15440</v>
      </c>
      <c r="L45" s="127">
        <f t="shared" si="7"/>
        <v>0.17227241667299364</v>
      </c>
    </row>
    <row r="46" spans="2:12" hidden="1" outlineLevel="1">
      <c r="B46" s="66" t="s">
        <v>91</v>
      </c>
      <c r="C46" s="137">
        <v>1379</v>
      </c>
      <c r="D46" s="127">
        <f t="shared" ref="D46:D64" si="10">C46/C59-1</f>
        <v>-3.0239099859353025E-2</v>
      </c>
      <c r="E46" s="126">
        <v>6427</v>
      </c>
      <c r="F46" s="169">
        <f t="shared" ref="F46:F64" si="11">E46/E59-1</f>
        <v>0.38782120492334271</v>
      </c>
      <c r="G46" s="137">
        <v>3790</v>
      </c>
      <c r="H46" s="127">
        <f t="shared" si="5"/>
        <v>-1.0443864229765065E-2</v>
      </c>
      <c r="I46" s="126">
        <v>5841</v>
      </c>
      <c r="J46" s="169">
        <f t="shared" si="6"/>
        <v>0.20607061738591792</v>
      </c>
      <c r="K46" s="137">
        <v>17437</v>
      </c>
      <c r="L46" s="127">
        <f t="shared" si="7"/>
        <v>0.18409615645796551</v>
      </c>
    </row>
    <row r="47" spans="2:12" hidden="1" outlineLevel="1">
      <c r="B47" s="66" t="s">
        <v>92</v>
      </c>
      <c r="C47" s="137">
        <v>1381</v>
      </c>
      <c r="D47" s="127">
        <f t="shared" si="10"/>
        <v>-8.8448844884488453E-2</v>
      </c>
      <c r="E47" s="126">
        <v>6551</v>
      </c>
      <c r="F47" s="169">
        <f t="shared" si="11"/>
        <v>0.36110533970496572</v>
      </c>
      <c r="G47" s="137">
        <v>4154</v>
      </c>
      <c r="H47" s="127">
        <f t="shared" si="5"/>
        <v>-1.0009532888465178E-2</v>
      </c>
      <c r="I47" s="126">
        <v>5507</v>
      </c>
      <c r="J47" s="169">
        <f t="shared" si="6"/>
        <v>0.10849436392914646</v>
      </c>
      <c r="K47" s="137">
        <v>17593</v>
      </c>
      <c r="L47" s="127">
        <f t="shared" si="7"/>
        <v>0.13561838368190027</v>
      </c>
    </row>
    <row r="48" spans="2:12" hidden="1" outlineLevel="1">
      <c r="B48" s="66" t="s">
        <v>93</v>
      </c>
      <c r="C48" s="137">
        <v>1494</v>
      </c>
      <c r="D48" s="127">
        <f t="shared" si="10"/>
        <v>-0.19763694951664879</v>
      </c>
      <c r="E48" s="126">
        <v>6270</v>
      </c>
      <c r="F48" s="169">
        <f t="shared" si="11"/>
        <v>-3.9816232771822335E-2</v>
      </c>
      <c r="G48" s="137">
        <v>3896</v>
      </c>
      <c r="H48" s="127">
        <f t="shared" si="5"/>
        <v>-0.16412786955588932</v>
      </c>
      <c r="I48" s="126">
        <v>4891</v>
      </c>
      <c r="J48" s="169">
        <f t="shared" si="6"/>
        <v>-0.1783974466655468</v>
      </c>
      <c r="K48" s="137">
        <v>16551</v>
      </c>
      <c r="L48" s="127">
        <f t="shared" si="7"/>
        <v>-0.12916973587288227</v>
      </c>
    </row>
    <row r="49" spans="2:12" hidden="1" outlineLevel="1">
      <c r="B49" s="66" t="s">
        <v>94</v>
      </c>
      <c r="C49" s="137">
        <v>1682</v>
      </c>
      <c r="D49" s="127">
        <f t="shared" si="10"/>
        <v>-2.1524141942990127E-2</v>
      </c>
      <c r="E49" s="126">
        <v>7266</v>
      </c>
      <c r="F49" s="169">
        <f t="shared" si="11"/>
        <v>0.47144592952612396</v>
      </c>
      <c r="G49" s="137">
        <v>4250</v>
      </c>
      <c r="H49" s="127">
        <f t="shared" si="5"/>
        <v>0.15144947168788936</v>
      </c>
      <c r="I49" s="126">
        <v>6157</v>
      </c>
      <c r="J49" s="169">
        <f t="shared" si="6"/>
        <v>0.26323348379154687</v>
      </c>
      <c r="K49" s="137">
        <v>19355</v>
      </c>
      <c r="L49" s="127">
        <f t="shared" si="7"/>
        <v>0.27151491262646177</v>
      </c>
    </row>
    <row r="50" spans="2:12" hidden="1" outlineLevel="1">
      <c r="B50" s="66" t="s">
        <v>95</v>
      </c>
      <c r="C50" s="137">
        <v>1477</v>
      </c>
      <c r="D50" s="127">
        <f t="shared" si="10"/>
        <v>-5.6832694763729208E-2</v>
      </c>
      <c r="E50" s="126">
        <v>6214</v>
      </c>
      <c r="F50" s="169">
        <f t="shared" si="11"/>
        <v>0.36811977102597981</v>
      </c>
      <c r="G50" s="137">
        <v>3864</v>
      </c>
      <c r="H50" s="127">
        <f t="shared" si="5"/>
        <v>0.14015933903806443</v>
      </c>
      <c r="I50" s="126">
        <v>5427</v>
      </c>
      <c r="J50" s="169">
        <f t="shared" si="6"/>
        <v>8.3233532934131826E-2</v>
      </c>
      <c r="K50" s="137">
        <v>16982</v>
      </c>
      <c r="L50" s="127">
        <f t="shared" si="7"/>
        <v>0.17060729303095057</v>
      </c>
    </row>
    <row r="51" spans="2:12" collapsed="1">
      <c r="B51" s="171">
        <v>2008</v>
      </c>
      <c r="C51" s="135">
        <v>17396</v>
      </c>
      <c r="D51" s="136">
        <f t="shared" si="10"/>
        <v>-4.8879168944778617E-2</v>
      </c>
      <c r="E51" s="135">
        <v>72615</v>
      </c>
      <c r="F51" s="136">
        <f t="shared" si="11"/>
        <v>0.15687930155493235</v>
      </c>
      <c r="G51" s="135">
        <v>46555</v>
      </c>
      <c r="H51" s="136">
        <f t="shared" si="5"/>
        <v>-4.067670877207441E-2</v>
      </c>
      <c r="I51" s="135">
        <v>63252</v>
      </c>
      <c r="J51" s="136">
        <f t="shared" si="6"/>
        <v>0.1696438477754354</v>
      </c>
      <c r="K51" s="135">
        <v>199818</v>
      </c>
      <c r="L51" s="136">
        <f t="shared" si="7"/>
        <v>8.7948166498788449E-2</v>
      </c>
    </row>
    <row r="52" spans="2:12" hidden="1" outlineLevel="1">
      <c r="B52" s="66" t="s">
        <v>84</v>
      </c>
      <c r="C52" s="137">
        <v>1592</v>
      </c>
      <c r="D52" s="127">
        <f t="shared" si="10"/>
        <v>6.9892473118279508E-2</v>
      </c>
      <c r="E52" s="126">
        <v>6681</v>
      </c>
      <c r="F52" s="169">
        <f t="shared" si="11"/>
        <v>7.0330022428708672E-2</v>
      </c>
      <c r="G52" s="137">
        <v>4318</v>
      </c>
      <c r="H52" s="127">
        <f t="shared" si="5"/>
        <v>0.1601289629231597</v>
      </c>
      <c r="I52" s="126">
        <v>4303</v>
      </c>
      <c r="J52" s="169">
        <f t="shared" si="6"/>
        <v>-0.19973963176492471</v>
      </c>
      <c r="K52" s="137">
        <v>16894</v>
      </c>
      <c r="L52" s="127">
        <f t="shared" si="7"/>
        <v>3.8623804147601692E-3</v>
      </c>
    </row>
    <row r="53" spans="2:12" hidden="1" outlineLevel="1">
      <c r="B53" s="66" t="s">
        <v>85</v>
      </c>
      <c r="C53" s="137">
        <v>1625</v>
      </c>
      <c r="D53" s="127">
        <f t="shared" si="10"/>
        <v>9.9458728010825448E-2</v>
      </c>
      <c r="E53" s="126">
        <v>7387</v>
      </c>
      <c r="F53" s="169">
        <f t="shared" si="11"/>
        <v>0.13698630136986312</v>
      </c>
      <c r="G53" s="137">
        <v>5214</v>
      </c>
      <c r="H53" s="127">
        <f t="shared" si="5"/>
        <v>0.34416086620262965</v>
      </c>
      <c r="I53" s="126">
        <v>4683</v>
      </c>
      <c r="J53" s="169">
        <f t="shared" si="6"/>
        <v>-0.24867639980747636</v>
      </c>
      <c r="K53" s="137">
        <v>18909</v>
      </c>
      <c r="L53" s="127">
        <f t="shared" si="7"/>
        <v>4.5447006137004475E-2</v>
      </c>
    </row>
    <row r="54" spans="2:12" hidden="1" outlineLevel="1">
      <c r="B54" s="66" t="s">
        <v>86</v>
      </c>
      <c r="C54" s="137">
        <v>1526</v>
      </c>
      <c r="D54" s="127">
        <f t="shared" si="10"/>
        <v>-0.10182460270747495</v>
      </c>
      <c r="E54" s="126">
        <v>6836</v>
      </c>
      <c r="F54" s="169">
        <f t="shared" si="11"/>
        <v>0.20436927413671602</v>
      </c>
      <c r="G54" s="137">
        <v>4748</v>
      </c>
      <c r="H54" s="127">
        <f t="shared" si="5"/>
        <v>0.64632454923717053</v>
      </c>
      <c r="I54" s="126">
        <v>4236</v>
      </c>
      <c r="J54" s="169">
        <f t="shared" si="6"/>
        <v>-0.22587719298245612</v>
      </c>
      <c r="K54" s="137">
        <v>17346</v>
      </c>
      <c r="L54" s="127">
        <f t="shared" si="7"/>
        <v>0.10266353060835298</v>
      </c>
    </row>
    <row r="55" spans="2:12" hidden="1" outlineLevel="1">
      <c r="B55" s="66" t="s">
        <v>87</v>
      </c>
      <c r="C55" s="137">
        <v>1332</v>
      </c>
      <c r="D55" s="127">
        <f t="shared" si="10"/>
        <v>-5.7991513437057995E-2</v>
      </c>
      <c r="E55" s="126">
        <v>5628</v>
      </c>
      <c r="F55" s="169">
        <f t="shared" si="11"/>
        <v>0.12989359566352143</v>
      </c>
      <c r="G55" s="137">
        <v>3765</v>
      </c>
      <c r="H55" s="127">
        <f t="shared" si="5"/>
        <v>0.27281947261663286</v>
      </c>
      <c r="I55" s="126">
        <v>3340</v>
      </c>
      <c r="J55" s="169">
        <f t="shared" si="6"/>
        <v>-0.33861386138613858</v>
      </c>
      <c r="K55" s="137">
        <v>14065</v>
      </c>
      <c r="L55" s="127">
        <f t="shared" si="7"/>
        <v>-2.3467333194473361E-2</v>
      </c>
    </row>
    <row r="56" spans="2:12" hidden="1" outlineLevel="1">
      <c r="B56" s="66" t="s">
        <v>88</v>
      </c>
      <c r="C56" s="137">
        <v>1254</v>
      </c>
      <c r="D56" s="127">
        <f t="shared" si="10"/>
        <v>-8.7999999999999967E-2</v>
      </c>
      <c r="E56" s="126">
        <v>3348</v>
      </c>
      <c r="F56" s="169">
        <f t="shared" si="11"/>
        <v>-0.23735763097949891</v>
      </c>
      <c r="G56" s="137">
        <v>2827</v>
      </c>
      <c r="H56" s="127">
        <f t="shared" si="5"/>
        <v>0.4029776674937966</v>
      </c>
      <c r="I56" s="126">
        <v>2538</v>
      </c>
      <c r="J56" s="169">
        <f t="shared" si="6"/>
        <v>-0.2645609968125181</v>
      </c>
      <c r="K56" s="137">
        <v>9967</v>
      </c>
      <c r="L56" s="127">
        <f t="shared" si="7"/>
        <v>-0.1125456326239872</v>
      </c>
    </row>
    <row r="57" spans="2:12" hidden="1" outlineLevel="1">
      <c r="B57" s="66" t="s">
        <v>89</v>
      </c>
      <c r="C57" s="137">
        <v>1477</v>
      </c>
      <c r="D57" s="127">
        <f t="shared" si="10"/>
        <v>4.761904761904745E-3</v>
      </c>
      <c r="E57" s="126">
        <v>4521</v>
      </c>
      <c r="F57" s="169">
        <f t="shared" si="11"/>
        <v>-0.13622468475353455</v>
      </c>
      <c r="G57" s="137">
        <v>4042</v>
      </c>
      <c r="H57" s="127">
        <f t="shared" si="5"/>
        <v>0.31191171697500808</v>
      </c>
      <c r="I57" s="126">
        <v>4320</v>
      </c>
      <c r="J57" s="169">
        <f t="shared" si="6"/>
        <v>-0.1313090689724512</v>
      </c>
      <c r="K57" s="137">
        <v>14360</v>
      </c>
      <c r="L57" s="127">
        <f t="shared" si="7"/>
        <v>-2.6968423905678329E-2</v>
      </c>
    </row>
    <row r="58" spans="2:12" hidden="1" outlineLevel="1">
      <c r="B58" s="66" t="s">
        <v>90</v>
      </c>
      <c r="C58" s="137">
        <v>1400</v>
      </c>
      <c r="D58" s="127">
        <f t="shared" si="10"/>
        <v>3.5842293906809264E-3</v>
      </c>
      <c r="E58" s="126">
        <v>2913</v>
      </c>
      <c r="F58" s="169">
        <f t="shared" si="11"/>
        <v>-0.40246153846153843</v>
      </c>
      <c r="G58" s="137">
        <v>3848</v>
      </c>
      <c r="H58" s="127">
        <f t="shared" si="5"/>
        <v>-4.4924298833457388E-2</v>
      </c>
      <c r="I58" s="126">
        <v>5010</v>
      </c>
      <c r="J58" s="169">
        <f t="shared" si="6"/>
        <v>-8.0396475770925124E-2</v>
      </c>
      <c r="K58" s="137">
        <v>13171</v>
      </c>
      <c r="L58" s="127">
        <f t="shared" si="7"/>
        <v>-0.1635867149298279</v>
      </c>
    </row>
    <row r="59" spans="2:12" hidden="1" outlineLevel="1">
      <c r="B59" s="66" t="s">
        <v>91</v>
      </c>
      <c r="C59" s="137">
        <v>1422</v>
      </c>
      <c r="D59" s="127">
        <f t="shared" si="10"/>
        <v>0.5</v>
      </c>
      <c r="E59" s="126">
        <v>4631</v>
      </c>
      <c r="F59" s="169">
        <f t="shared" si="11"/>
        <v>-4.6727048167970353E-2</v>
      </c>
      <c r="G59" s="137">
        <v>3830</v>
      </c>
      <c r="H59" s="127">
        <f t="shared" si="5"/>
        <v>-7.8267675450038876E-4</v>
      </c>
      <c r="I59" s="126">
        <v>4843</v>
      </c>
      <c r="J59" s="169">
        <f t="shared" si="6"/>
        <v>-5.2621283255086082E-2</v>
      </c>
      <c r="K59" s="137">
        <v>14726</v>
      </c>
      <c r="L59" s="127">
        <f t="shared" si="7"/>
        <v>-1.6948003525184552E-3</v>
      </c>
    </row>
    <row r="60" spans="2:12" hidden="1" outlineLevel="1">
      <c r="B60" s="66" t="s">
        <v>92</v>
      </c>
      <c r="C60" s="137">
        <v>1515</v>
      </c>
      <c r="D60" s="127">
        <f t="shared" si="10"/>
        <v>1.1956521739130435</v>
      </c>
      <c r="E60" s="126">
        <v>4813</v>
      </c>
      <c r="F60" s="169">
        <f t="shared" si="11"/>
        <v>5.966534566270365E-2</v>
      </c>
      <c r="G60" s="137">
        <v>4196</v>
      </c>
      <c r="H60" s="127">
        <f t="shared" si="5"/>
        <v>0.12222519390211284</v>
      </c>
      <c r="I60" s="126">
        <v>4968</v>
      </c>
      <c r="J60" s="169">
        <f t="shared" si="6"/>
        <v>1.8450184501844991E-2</v>
      </c>
      <c r="K60" s="137">
        <v>15492</v>
      </c>
      <c r="L60" s="127">
        <f t="shared" si="7"/>
        <v>0.11863672467326158</v>
      </c>
    </row>
    <row r="61" spans="2:12" hidden="1" outlineLevel="1">
      <c r="B61" s="66" t="s">
        <v>93</v>
      </c>
      <c r="C61" s="137">
        <v>1862</v>
      </c>
      <c r="D61" s="127">
        <f t="shared" si="10"/>
        <v>0.73532152842497678</v>
      </c>
      <c r="E61" s="126">
        <v>6530</v>
      </c>
      <c r="F61" s="169">
        <f t="shared" si="11"/>
        <v>0.13683844011142066</v>
      </c>
      <c r="G61" s="137">
        <v>4661</v>
      </c>
      <c r="H61" s="127">
        <f t="shared" si="5"/>
        <v>3.8084632516703687E-2</v>
      </c>
      <c r="I61" s="126">
        <v>5953</v>
      </c>
      <c r="J61" s="169">
        <f t="shared" si="6"/>
        <v>-2.7605357726233293E-2</v>
      </c>
      <c r="K61" s="137">
        <v>19006</v>
      </c>
      <c r="L61" s="127">
        <f t="shared" si="7"/>
        <v>9.0481381605370448E-2</v>
      </c>
    </row>
    <row r="62" spans="2:12" hidden="1" outlineLevel="1">
      <c r="B62" s="66" t="s">
        <v>94</v>
      </c>
      <c r="C62" s="137">
        <v>1719</v>
      </c>
      <c r="D62" s="127">
        <f t="shared" si="10"/>
        <v>0.6721789883268483</v>
      </c>
      <c r="E62" s="126">
        <v>4938</v>
      </c>
      <c r="F62" s="169">
        <f t="shared" si="11"/>
        <v>-6.4772727272727315E-2</v>
      </c>
      <c r="G62" s="137">
        <v>3691</v>
      </c>
      <c r="H62" s="127">
        <f t="shared" si="5"/>
        <v>-3.9302446642373812E-2</v>
      </c>
      <c r="I62" s="126">
        <v>4874</v>
      </c>
      <c r="J62" s="169">
        <f t="shared" si="6"/>
        <v>-0.12053410321183688</v>
      </c>
      <c r="K62" s="137">
        <v>15222</v>
      </c>
      <c r="L62" s="127">
        <f t="shared" si="7"/>
        <v>-2.9951567677797608E-2</v>
      </c>
    </row>
    <row r="63" spans="2:12" hidden="1" outlineLevel="1">
      <c r="B63" s="66" t="s">
        <v>95</v>
      </c>
      <c r="C63" s="137">
        <v>1566</v>
      </c>
      <c r="D63" s="127">
        <f t="shared" si="10"/>
        <v>0.55511420059582917</v>
      </c>
      <c r="E63" s="126">
        <v>4542</v>
      </c>
      <c r="F63" s="169">
        <f t="shared" si="11"/>
        <v>-3.7507946598855701E-2</v>
      </c>
      <c r="G63" s="137">
        <v>3389</v>
      </c>
      <c r="H63" s="127">
        <f t="shared" si="5"/>
        <v>-5.5725828921705189E-2</v>
      </c>
      <c r="I63" s="126">
        <v>5010</v>
      </c>
      <c r="J63" s="169">
        <f t="shared" si="6"/>
        <v>1.1916784487982168E-2</v>
      </c>
      <c r="K63" s="137">
        <v>14507</v>
      </c>
      <c r="L63" s="127">
        <f t="shared" si="7"/>
        <v>1.6893312771624869E-2</v>
      </c>
    </row>
    <row r="64" spans="2:12" collapsed="1">
      <c r="B64" s="171">
        <v>2007</v>
      </c>
      <c r="C64" s="135">
        <v>18290</v>
      </c>
      <c r="D64" s="136">
        <f t="shared" si="10"/>
        <v>0.21407235313640882</v>
      </c>
      <c r="E64" s="135">
        <v>62768</v>
      </c>
      <c r="F64" s="136">
        <f t="shared" si="11"/>
        <v>-4.2831308099876564E-3</v>
      </c>
      <c r="G64" s="135">
        <v>48529</v>
      </c>
      <c r="H64" s="136">
        <f t="shared" si="5"/>
        <v>0.15377665771141924</v>
      </c>
      <c r="I64" s="135">
        <v>54078</v>
      </c>
      <c r="J64" s="136">
        <f t="shared" si="6"/>
        <v>-0.13625836541072367</v>
      </c>
      <c r="K64" s="135">
        <v>183665</v>
      </c>
      <c r="L64" s="136">
        <f t="shared" si="7"/>
        <v>4.8803707330951074E-3</v>
      </c>
    </row>
    <row r="65" spans="2:12" hidden="1" outlineLevel="1">
      <c r="B65" s="66" t="s">
        <v>84</v>
      </c>
      <c r="C65" s="137">
        <v>1488</v>
      </c>
      <c r="D65" s="137"/>
      <c r="E65" s="126">
        <v>6242</v>
      </c>
      <c r="F65" s="126"/>
      <c r="G65" s="137">
        <v>3722</v>
      </c>
      <c r="H65" s="137"/>
      <c r="I65" s="126">
        <v>5377</v>
      </c>
      <c r="J65" s="126"/>
      <c r="K65" s="137">
        <v>16829</v>
      </c>
      <c r="L65" s="137"/>
    </row>
    <row r="66" spans="2:12" hidden="1" outlineLevel="1">
      <c r="B66" s="66" t="s">
        <v>85</v>
      </c>
      <c r="C66" s="137">
        <v>1478</v>
      </c>
      <c r="D66" s="137"/>
      <c r="E66" s="126">
        <v>6497</v>
      </c>
      <c r="F66" s="126"/>
      <c r="G66" s="137">
        <v>3879</v>
      </c>
      <c r="H66" s="137"/>
      <c r="I66" s="126">
        <v>6233</v>
      </c>
      <c r="J66" s="126"/>
      <c r="K66" s="137">
        <v>18087</v>
      </c>
      <c r="L66" s="137"/>
    </row>
    <row r="67" spans="2:12" hidden="1" outlineLevel="1">
      <c r="B67" s="66" t="s">
        <v>86</v>
      </c>
      <c r="C67" s="137">
        <v>1699</v>
      </c>
      <c r="D67" s="137"/>
      <c r="E67" s="126">
        <v>5676</v>
      </c>
      <c r="F67" s="126"/>
      <c r="G67" s="137">
        <v>2884</v>
      </c>
      <c r="H67" s="137"/>
      <c r="I67" s="126">
        <v>5472</v>
      </c>
      <c r="J67" s="126"/>
      <c r="K67" s="137">
        <v>15731</v>
      </c>
      <c r="L67" s="137"/>
    </row>
    <row r="68" spans="2:12" hidden="1" outlineLevel="1">
      <c r="B68" s="66" t="s">
        <v>87</v>
      </c>
      <c r="C68" s="137">
        <v>1414</v>
      </c>
      <c r="D68" s="137"/>
      <c r="E68" s="126">
        <v>4981</v>
      </c>
      <c r="F68" s="126"/>
      <c r="G68" s="137">
        <v>2958</v>
      </c>
      <c r="H68" s="137"/>
      <c r="I68" s="126">
        <v>5050</v>
      </c>
      <c r="J68" s="126"/>
      <c r="K68" s="137">
        <v>14403</v>
      </c>
      <c r="L68" s="137"/>
    </row>
    <row r="69" spans="2:12" hidden="1" outlineLevel="1">
      <c r="B69" s="66" t="s">
        <v>88</v>
      </c>
      <c r="C69" s="137">
        <v>1375</v>
      </c>
      <c r="D69" s="137"/>
      <c r="E69" s="126">
        <v>4390</v>
      </c>
      <c r="F69" s="126"/>
      <c r="G69" s="137">
        <v>2015</v>
      </c>
      <c r="H69" s="137"/>
      <c r="I69" s="126">
        <v>3451</v>
      </c>
      <c r="J69" s="126"/>
      <c r="K69" s="137">
        <v>11231</v>
      </c>
      <c r="L69" s="137"/>
    </row>
    <row r="70" spans="2:12" hidden="1" outlineLevel="1">
      <c r="B70" s="66" t="s">
        <v>89</v>
      </c>
      <c r="C70" s="137">
        <v>1470</v>
      </c>
      <c r="D70" s="137"/>
      <c r="E70" s="126">
        <v>5234</v>
      </c>
      <c r="F70" s="126"/>
      <c r="G70" s="137">
        <v>3081</v>
      </c>
      <c r="H70" s="137"/>
      <c r="I70" s="126">
        <v>4973</v>
      </c>
      <c r="J70" s="126"/>
      <c r="K70" s="137">
        <v>14758</v>
      </c>
      <c r="L70" s="137"/>
    </row>
    <row r="71" spans="2:12" hidden="1" outlineLevel="1">
      <c r="B71" s="66" t="s">
        <v>90</v>
      </c>
      <c r="C71" s="137">
        <v>1395</v>
      </c>
      <c r="D71" s="137"/>
      <c r="E71" s="126">
        <v>4875</v>
      </c>
      <c r="F71" s="126"/>
      <c r="G71" s="137">
        <v>4029</v>
      </c>
      <c r="H71" s="137"/>
      <c r="I71" s="126">
        <v>5448</v>
      </c>
      <c r="J71" s="126"/>
      <c r="K71" s="137">
        <v>15747</v>
      </c>
      <c r="L71" s="137"/>
    </row>
    <row r="72" spans="2:12" hidden="1" outlineLevel="1">
      <c r="B72" s="66" t="s">
        <v>91</v>
      </c>
      <c r="C72" s="137">
        <v>948</v>
      </c>
      <c r="D72" s="137"/>
      <c r="E72" s="126">
        <v>4858</v>
      </c>
      <c r="F72" s="126"/>
      <c r="G72" s="137">
        <v>3833</v>
      </c>
      <c r="H72" s="137"/>
      <c r="I72" s="126">
        <v>5112</v>
      </c>
      <c r="J72" s="126"/>
      <c r="K72" s="137">
        <v>14751</v>
      </c>
      <c r="L72" s="137"/>
    </row>
    <row r="73" spans="2:12" hidden="1" outlineLevel="1">
      <c r="B73" s="66" t="s">
        <v>92</v>
      </c>
      <c r="C73" s="137">
        <v>690</v>
      </c>
      <c r="D73" s="137"/>
      <c r="E73" s="126">
        <v>4542</v>
      </c>
      <c r="F73" s="126"/>
      <c r="G73" s="137">
        <v>3739</v>
      </c>
      <c r="H73" s="137"/>
      <c r="I73" s="126">
        <v>4878</v>
      </c>
      <c r="J73" s="126"/>
      <c r="K73" s="137">
        <v>13849</v>
      </c>
      <c r="L73" s="137"/>
    </row>
    <row r="74" spans="2:12" hidden="1" outlineLevel="1">
      <c r="B74" s="66" t="s">
        <v>93</v>
      </c>
      <c r="C74" s="137">
        <v>1073</v>
      </c>
      <c r="D74" s="137"/>
      <c r="E74" s="126">
        <v>5744</v>
      </c>
      <c r="F74" s="126"/>
      <c r="G74" s="137">
        <v>4490</v>
      </c>
      <c r="H74" s="137"/>
      <c r="I74" s="126">
        <v>6122</v>
      </c>
      <c r="J74" s="126"/>
      <c r="K74" s="137">
        <v>17429</v>
      </c>
      <c r="L74" s="137"/>
    </row>
    <row r="75" spans="2:12" hidden="1" outlineLevel="1">
      <c r="B75" s="66" t="s">
        <v>94</v>
      </c>
      <c r="C75" s="137">
        <v>1028</v>
      </c>
      <c r="D75" s="137"/>
      <c r="E75" s="126">
        <v>5280</v>
      </c>
      <c r="F75" s="126"/>
      <c r="G75" s="137">
        <v>3842</v>
      </c>
      <c r="H75" s="137"/>
      <c r="I75" s="126">
        <v>5542</v>
      </c>
      <c r="J75" s="126"/>
      <c r="K75" s="137">
        <v>15692</v>
      </c>
      <c r="L75" s="137"/>
    </row>
    <row r="76" spans="2:12" hidden="1" outlineLevel="1">
      <c r="B76" s="66" t="s">
        <v>95</v>
      </c>
      <c r="C76" s="137">
        <v>1007</v>
      </c>
      <c r="D76" s="137"/>
      <c r="E76" s="126">
        <v>4719</v>
      </c>
      <c r="F76" s="126"/>
      <c r="G76" s="137">
        <v>3589</v>
      </c>
      <c r="H76" s="137"/>
      <c r="I76" s="126">
        <v>4951</v>
      </c>
      <c r="J76" s="126"/>
      <c r="K76" s="137">
        <v>14266</v>
      </c>
      <c r="L76" s="137"/>
    </row>
    <row r="77" spans="2:12" collapsed="1">
      <c r="B77" s="171">
        <v>2006</v>
      </c>
      <c r="C77" s="135">
        <v>15065</v>
      </c>
      <c r="D77" s="135"/>
      <c r="E77" s="135">
        <v>63038</v>
      </c>
      <c r="F77" s="135"/>
      <c r="G77" s="135">
        <v>42061</v>
      </c>
      <c r="H77" s="135"/>
      <c r="I77" s="135">
        <v>62609</v>
      </c>
      <c r="J77" s="135"/>
      <c r="K77" s="135">
        <v>182773</v>
      </c>
      <c r="L77" s="135"/>
    </row>
    <row r="78" spans="2:12" ht="15" customHeight="1">
      <c r="B78" s="140" t="s">
        <v>77</v>
      </c>
      <c r="C78" s="140"/>
      <c r="D78" s="140"/>
      <c r="E78" s="140"/>
      <c r="F78" s="140"/>
      <c r="G78" s="140"/>
      <c r="H78" s="140"/>
      <c r="I78" s="140"/>
      <c r="J78" s="140"/>
      <c r="K78" s="140"/>
      <c r="L78" s="140"/>
    </row>
  </sheetData>
  <mergeCells count="2">
    <mergeCell ref="B5:L5"/>
    <mergeCell ref="B78:L78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mayo 2010</v>
      </c>
      <c r="E7" s="26" t="str">
        <f>actualizaciones!$A$2</f>
        <v xml:space="preserve">acumulado mayo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1939991</v>
      </c>
      <c r="E8" s="30">
        <v>2090216</v>
      </c>
      <c r="F8" s="31">
        <f t="shared" ref="F8:F16" si="0">E8/D8-1</f>
        <v>7.7435926249142417E-2</v>
      </c>
      <c r="G8" s="32">
        <f t="shared" ref="G8:G19" si="1">E8-D8</f>
        <v>150225</v>
      </c>
    </row>
    <row r="9" spans="2:8" ht="15" customHeight="1">
      <c r="B9" s="28"/>
      <c r="C9" s="29" t="s">
        <v>52</v>
      </c>
      <c r="D9" s="30">
        <v>1181921</v>
      </c>
      <c r="E9" s="30">
        <v>1298161</v>
      </c>
      <c r="F9" s="31">
        <f t="shared" si="0"/>
        <v>9.8348366769014151E-2</v>
      </c>
      <c r="G9" s="32">
        <f t="shared" si="1"/>
        <v>116240</v>
      </c>
      <c r="H9" s="33"/>
    </row>
    <row r="10" spans="2:8" ht="15" customHeight="1">
      <c r="B10" s="28"/>
      <c r="C10" s="29" t="s">
        <v>53</v>
      </c>
      <c r="D10" s="30">
        <v>758070</v>
      </c>
      <c r="E10" s="30">
        <v>792055</v>
      </c>
      <c r="F10" s="31">
        <f t="shared" si="0"/>
        <v>4.4830952286728065E-2</v>
      </c>
      <c r="G10" s="32">
        <f t="shared" si="1"/>
        <v>33985</v>
      </c>
      <c r="H10" s="33"/>
    </row>
    <row r="11" spans="2:8" ht="15" customHeight="1">
      <c r="B11" s="34" t="s">
        <v>54</v>
      </c>
      <c r="C11" s="35" t="s">
        <v>55</v>
      </c>
      <c r="D11" s="36">
        <v>54.177104779124619</v>
      </c>
      <c r="E11" s="36">
        <v>61.739582341591429</v>
      </c>
      <c r="F11" s="37">
        <f t="shared" si="0"/>
        <v>0.13958807125811501</v>
      </c>
      <c r="G11" s="36">
        <f t="shared" si="1"/>
        <v>7.5624775624668104</v>
      </c>
    </row>
    <row r="12" spans="2:8" ht="15" customHeight="1">
      <c r="B12" s="34"/>
      <c r="C12" s="35" t="s">
        <v>56</v>
      </c>
      <c r="D12" s="36">
        <v>63.366596286979849</v>
      </c>
      <c r="E12" s="36">
        <v>74.155472454927192</v>
      </c>
      <c r="F12" s="37">
        <f t="shared" si="0"/>
        <v>0.17026125435372585</v>
      </c>
      <c r="G12" s="36">
        <f t="shared" si="1"/>
        <v>10.788876167947343</v>
      </c>
    </row>
    <row r="13" spans="2:8" ht="15" customHeight="1">
      <c r="B13" s="34"/>
      <c r="C13" s="35" t="s">
        <v>57</v>
      </c>
      <c r="D13" s="36">
        <v>45.54752249928066</v>
      </c>
      <c r="E13" s="36">
        <v>50.08018364483604</v>
      </c>
      <c r="F13" s="37">
        <f t="shared" si="0"/>
        <v>9.9514987793835941E-2</v>
      </c>
      <c r="G13" s="36">
        <f t="shared" si="1"/>
        <v>4.5326611455553802</v>
      </c>
    </row>
    <row r="14" spans="2:8" ht="15" customHeight="1">
      <c r="B14" s="28" t="s">
        <v>58</v>
      </c>
      <c r="C14" s="29" t="s">
        <v>59</v>
      </c>
      <c r="D14" s="30">
        <v>14618742</v>
      </c>
      <c r="E14" s="30">
        <v>16659344</v>
      </c>
      <c r="F14" s="31">
        <f t="shared" si="0"/>
        <v>0.13958807125811501</v>
      </c>
      <c r="G14" s="32">
        <f t="shared" si="1"/>
        <v>2040602</v>
      </c>
    </row>
    <row r="15" spans="2:8" ht="15" customHeight="1">
      <c r="B15" s="28"/>
      <c r="C15" s="29" t="s">
        <v>60</v>
      </c>
      <c r="D15" s="30">
        <v>8280551</v>
      </c>
      <c r="E15" s="30">
        <v>9690408</v>
      </c>
      <c r="F15" s="31">
        <f t="shared" si="0"/>
        <v>0.17026125435372608</v>
      </c>
      <c r="G15" s="32">
        <f t="shared" si="1"/>
        <v>1409857</v>
      </c>
    </row>
    <row r="16" spans="2:8" ht="15" customHeight="1">
      <c r="B16" s="28"/>
      <c r="C16" s="29" t="s">
        <v>61</v>
      </c>
      <c r="D16" s="30">
        <v>6338191</v>
      </c>
      <c r="E16" s="30">
        <v>6968936</v>
      </c>
      <c r="F16" s="31">
        <f t="shared" si="0"/>
        <v>9.9514987793835719E-2</v>
      </c>
      <c r="G16" s="32">
        <f t="shared" si="1"/>
        <v>630745</v>
      </c>
    </row>
    <row r="17" spans="2:10" ht="15" customHeight="1">
      <c r="B17" s="34" t="s">
        <v>62</v>
      </c>
      <c r="C17" s="35" t="s">
        <v>63</v>
      </c>
      <c r="D17" s="38">
        <v>7.5354689789797993</v>
      </c>
      <c r="E17" s="38">
        <v>7.9701542807059171</v>
      </c>
      <c r="F17" s="39" t="s">
        <v>64</v>
      </c>
      <c r="G17" s="40">
        <f t="shared" si="1"/>
        <v>0.43468530172611786</v>
      </c>
    </row>
    <row r="18" spans="2:10" ht="15" customHeight="1">
      <c r="B18" s="34"/>
      <c r="C18" s="35" t="s">
        <v>65</v>
      </c>
      <c r="D18" s="38">
        <v>7.0060105540048783</v>
      </c>
      <c r="E18" s="38">
        <v>7.464719707339845</v>
      </c>
      <c r="F18" s="39" t="s">
        <v>64</v>
      </c>
      <c r="G18" s="40">
        <f t="shared" si="1"/>
        <v>0.45870915333496676</v>
      </c>
    </row>
    <row r="19" spans="2:10" ht="15" customHeight="1">
      <c r="B19" s="34"/>
      <c r="C19" s="35" t="s">
        <v>66</v>
      </c>
      <c r="D19" s="38">
        <v>8.3609574313717729</v>
      </c>
      <c r="E19" s="38">
        <v>8.7985506057028875</v>
      </c>
      <c r="F19" s="39" t="s">
        <v>64</v>
      </c>
      <c r="G19" s="40">
        <f t="shared" si="1"/>
        <v>0.43759317433111455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acumulado mayo 2010</v>
      </c>
      <c r="E24" s="26" t="str">
        <f>actualizaciones!$A$2</f>
        <v xml:space="preserve">acumulado mayo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69523</v>
      </c>
      <c r="E25" s="30">
        <v>68000</v>
      </c>
      <c r="F25" s="31">
        <f t="shared" ref="F25:F32" si="2">E25/D25-1</f>
        <v>-2.1906419458308735E-2</v>
      </c>
      <c r="G25" s="32">
        <f t="shared" ref="G25:G35" si="3">E25-D25</f>
        <v>-1523</v>
      </c>
    </row>
    <row r="26" spans="2:10">
      <c r="B26" s="28"/>
      <c r="C26" s="29" t="s">
        <v>52</v>
      </c>
      <c r="D26" s="30">
        <v>69523</v>
      </c>
      <c r="E26" s="30">
        <v>68000</v>
      </c>
      <c r="F26" s="31">
        <f t="shared" si="2"/>
        <v>-2.1906419458308735E-2</v>
      </c>
      <c r="G26" s="32">
        <f t="shared" si="3"/>
        <v>-1523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38.245297590081037</v>
      </c>
      <c r="E28" s="36">
        <v>50.40765722099205</v>
      </c>
      <c r="F28" s="37">
        <f t="shared" ref="F28:F29" si="4">E28/D28-1</f>
        <v>0.31800928211538704</v>
      </c>
      <c r="G28" s="36">
        <f t="shared" si="3"/>
        <v>12.162359630911013</v>
      </c>
    </row>
    <row r="29" spans="2:10">
      <c r="B29" s="34"/>
      <c r="C29" s="35" t="s">
        <v>56</v>
      </c>
      <c r="D29" s="36">
        <v>38.245297590081037</v>
      </c>
      <c r="E29" s="36">
        <v>50.40765722099205</v>
      </c>
      <c r="F29" s="37">
        <f t="shared" si="4"/>
        <v>0.31800928211538704</v>
      </c>
      <c r="G29" s="36">
        <f t="shared" si="3"/>
        <v>12.162359630911013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144607</v>
      </c>
      <c r="E31" s="30">
        <v>148197</v>
      </c>
      <c r="F31" s="31">
        <f t="shared" si="2"/>
        <v>2.4825907459528285E-2</v>
      </c>
      <c r="G31" s="32">
        <f t="shared" si="3"/>
        <v>3590</v>
      </c>
      <c r="I31" s="43"/>
    </row>
    <row r="32" spans="2:10">
      <c r="B32" s="28"/>
      <c r="C32" s="29" t="s">
        <v>60</v>
      </c>
      <c r="D32" s="30">
        <v>144607</v>
      </c>
      <c r="E32" s="30">
        <v>148197</v>
      </c>
      <c r="F32" s="31">
        <f t="shared" si="2"/>
        <v>2.4825907459528285E-2</v>
      </c>
      <c r="G32" s="32">
        <f t="shared" si="3"/>
        <v>3590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2.0799879176675344</v>
      </c>
      <c r="E34" s="38">
        <v>2.1793676470588235</v>
      </c>
      <c r="F34" s="39" t="s">
        <v>64</v>
      </c>
      <c r="G34" s="40">
        <f t="shared" si="3"/>
        <v>9.9379729391289029E-2</v>
      </c>
    </row>
    <row r="35" spans="2:7" ht="18" customHeight="1">
      <c r="B35" s="34"/>
      <c r="C35" s="35" t="s">
        <v>65</v>
      </c>
      <c r="D35" s="38">
        <v>2.0799879176675344</v>
      </c>
      <c r="E35" s="38">
        <v>2.1793676470588235</v>
      </c>
      <c r="F35" s="39" t="s">
        <v>64</v>
      </c>
      <c r="G35" s="40">
        <f t="shared" si="3"/>
        <v>9.9379729391289029E-2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171</v>
      </c>
      <c r="C5" s="119"/>
      <c r="D5" s="119"/>
      <c r="E5" s="119"/>
      <c r="F5" s="119"/>
      <c r="G5" s="119"/>
    </row>
    <row r="6" spans="2:7">
      <c r="B6" s="168"/>
      <c r="C6" s="143" t="s">
        <v>165</v>
      </c>
      <c r="D6" s="143" t="s">
        <v>166</v>
      </c>
      <c r="E6" s="143" t="s">
        <v>167</v>
      </c>
      <c r="F6" s="143" t="s">
        <v>168</v>
      </c>
      <c r="G6" s="172" t="s">
        <v>81</v>
      </c>
    </row>
    <row r="7" spans="2:7">
      <c r="B7" s="66" t="s">
        <v>91</v>
      </c>
      <c r="C7" s="169">
        <f>IFERROR('tablas turistas por categorías '!C7/'tablas turistas por categorías '!C20-1,"-")</f>
        <v>0.18279569892473124</v>
      </c>
      <c r="D7" s="169">
        <f>IFERROR('tablas turistas por categorías '!E7/'tablas turistas por categorías '!E20-1,"-")</f>
        <v>8.1094284318514953E-2</v>
      </c>
      <c r="E7" s="169">
        <f>IFERROR('tablas turistas por categorías '!G7/'tablas turistas por categorías '!G20-1,"-")</f>
        <v>7.8803641092327625E-2</v>
      </c>
      <c r="F7" s="169">
        <f>IFERROR('tablas turistas por categorías '!I7/'tablas turistas por categorías '!I20-1,"-")</f>
        <v>3.5805626598466311E-3</v>
      </c>
      <c r="G7" s="127">
        <f>IFERROR('tablas turistas por categorías '!K7/'tablas turistas por categorías '!K20-1,"-")</f>
        <v>6.0530345772547678E-2</v>
      </c>
    </row>
    <row r="8" spans="2:7">
      <c r="B8" s="66" t="s">
        <v>92</v>
      </c>
      <c r="C8" s="169">
        <f>IFERROR('tablas turistas por categorías '!C8/'tablas turistas por categorías '!C21-1,"-")</f>
        <v>0.13735343383584597</v>
      </c>
      <c r="D8" s="169">
        <f>IFERROR('tablas turistas por categorías '!E8/'tablas turistas por categorías '!E21-1,"-")</f>
        <v>0.11356783919597979</v>
      </c>
      <c r="E8" s="169">
        <f>IFERROR('tablas turistas por categorías '!G8/'tablas turistas por categorías '!G21-1,"-")</f>
        <v>5.817028027498683E-2</v>
      </c>
      <c r="F8" s="169">
        <f>IFERROR('tablas turistas por categorías '!I8/'tablas turistas por categorías '!I21-1,"-")</f>
        <v>-0.17894239848914073</v>
      </c>
      <c r="G8" s="127">
        <f>IFERROR('tablas turistas por categorías '!K8/'tablas turistas por categorías '!K21-1,"-")</f>
        <v>-3.1758634378720174E-4</v>
      </c>
    </row>
    <row r="9" spans="2:7">
      <c r="B9" s="66" t="s">
        <v>93</v>
      </c>
      <c r="C9" s="169">
        <f>IFERROR('tablas turistas por categorías '!C9/'tablas turistas por categorías '!C22-1,"-")</f>
        <v>0.13477737665463296</v>
      </c>
      <c r="D9" s="169">
        <f>IFERROR('tablas turistas por categorías '!E9/'tablas turistas por categorías '!E22-1,"-")</f>
        <v>0.2739484695001102</v>
      </c>
      <c r="E9" s="169">
        <f>IFERROR('tablas turistas por categorías '!G9/'tablas turistas por categorías '!G22-1,"-")</f>
        <v>0.16634050880626217</v>
      </c>
      <c r="F9" s="169">
        <f>IFERROR('tablas turistas por categorías '!I9/'tablas turistas por categorías '!I22-1,"-")</f>
        <v>-0.13023073914743843</v>
      </c>
      <c r="G9" s="127">
        <f>IFERROR('tablas turistas por categorías '!K9/'tablas turistas por categorías '!K22-1,"-")</f>
        <v>9.4003019075065142E-2</v>
      </c>
    </row>
    <row r="10" spans="2:7">
      <c r="B10" s="66" t="s">
        <v>94</v>
      </c>
      <c r="C10" s="169">
        <f>IFERROR('tablas turistas por categorías '!C10/'tablas turistas por categorías '!C23-1,"-")</f>
        <v>-0.38178913738019171</v>
      </c>
      <c r="D10" s="169">
        <f>IFERROR('tablas turistas por categorías '!E10/'tablas turistas por categorías '!E23-1,"-")</f>
        <v>-0.1369606003752345</v>
      </c>
      <c r="E10" s="169">
        <f>IFERROR('tablas turistas por categorías '!G10/'tablas turistas por categorías '!G23-1,"-")</f>
        <v>-3.8163001293661014E-2</v>
      </c>
      <c r="F10" s="169">
        <f>IFERROR('tablas turistas por categorías '!I10/'tablas turistas por categorías '!I23-1,"-")</f>
        <v>-0.30240115544322077</v>
      </c>
      <c r="G10" s="127">
        <f>IFERROR('tablas turistas por categorías '!K10/'tablas turistas por categorías '!K23-1,"-")</f>
        <v>-0.18258845993197681</v>
      </c>
    </row>
    <row r="11" spans="2:7">
      <c r="B11" s="66" t="s">
        <v>95</v>
      </c>
      <c r="C11" s="169">
        <f>IFERROR('tablas turistas por categorías '!C11/'tablas turistas por categorías '!C24-1,"-")</f>
        <v>1.4577259475219151E-3</v>
      </c>
      <c r="D11" s="169">
        <f>IFERROR('tablas turistas por categorías '!E11/'tablas turistas por categorías '!E24-1,"-")</f>
        <v>-4.4750430292598953E-2</v>
      </c>
      <c r="E11" s="169">
        <f>IFERROR('tablas turistas por categorías '!G11/'tablas turistas por categorías '!G24-1,"-")</f>
        <v>-7.4175142644505088E-2</v>
      </c>
      <c r="F11" s="169">
        <f>IFERROR('tablas turistas por categorías '!I11/'tablas turistas por categorías '!I24-1,"-")</f>
        <v>-2.2706630336058131E-2</v>
      </c>
      <c r="G11" s="127">
        <f>IFERROR('tablas turistas por categorías '!K11/'tablas turistas por categorías '!K24-1,"-")</f>
        <v>-4.3979375189566294E-2</v>
      </c>
    </row>
    <row r="12" spans="2:7" ht="30" customHeight="1">
      <c r="B12" s="128" t="str">
        <f>actualizaciones!$A$2</f>
        <v xml:space="preserve">acumulado mayo 2011 </v>
      </c>
      <c r="C12" s="130">
        <v>-4.61264016309888E-2</v>
      </c>
      <c r="D12" s="130">
        <v>5.0699618389969059E-2</v>
      </c>
      <c r="E12" s="130">
        <v>3.5665227629513296E-2</v>
      </c>
      <c r="F12" s="130">
        <v>-0.13726673275007539</v>
      </c>
      <c r="G12" s="130">
        <v>-2.1906419458308735E-2</v>
      </c>
    </row>
    <row r="13" spans="2:7" outlineLevel="1">
      <c r="B13" s="66" t="s">
        <v>84</v>
      </c>
      <c r="C13" s="169">
        <f>IFERROR('tablas turistas por categorías '!C13/'tablas turistas por categorías '!C26-1,"-")</f>
        <v>0.16919191919191912</v>
      </c>
      <c r="D13" s="169">
        <f>IFERROR('tablas turistas por categorías '!E13/'tablas turistas por categorías '!E26-1,"-")</f>
        <v>-1.0488777008600847E-2</v>
      </c>
      <c r="E13" s="169">
        <f>IFERROR('tablas turistas por categorías '!G13/'tablas turistas por categorías '!G26-1,"-")</f>
        <v>4.1914618369987E-2</v>
      </c>
      <c r="F13" s="169">
        <f>IFERROR('tablas turistas por categorías '!I13/'tablas turistas por categorías '!I26-1,"-")</f>
        <v>3.1676679410158393E-2</v>
      </c>
      <c r="G13" s="127">
        <f>IFERROR('tablas turistas por categorías '!K13/'tablas turistas por categorías '!K26-1,"-")</f>
        <v>2.7663151459575097E-2</v>
      </c>
    </row>
    <row r="14" spans="2:7" outlineLevel="1">
      <c r="B14" s="66" t="s">
        <v>85</v>
      </c>
      <c r="C14" s="169">
        <f>IFERROR('tablas turistas por categorías '!C14/'tablas turistas por categorías '!C27-1,"-")</f>
        <v>-0.14973958333333337</v>
      </c>
      <c r="D14" s="169">
        <f>IFERROR('tablas turistas por categorías '!E14/'tablas turistas por categorías '!E27-1,"-")</f>
        <v>0.17202141900937074</v>
      </c>
      <c r="E14" s="169">
        <f>IFERROR('tablas turistas por categorías '!G14/'tablas turistas por categorías '!G27-1,"-")</f>
        <v>3.7954177273779255E-2</v>
      </c>
      <c r="F14" s="169">
        <f>IFERROR('tablas turistas por categorías '!I14/'tablas turistas por categorías '!I27-1,"-")</f>
        <v>5.9515727540167429E-2</v>
      </c>
      <c r="G14" s="127">
        <f>IFERROR('tablas turistas por categorías '!K14/'tablas turistas por categorías '!K27-1,"-")</f>
        <v>7.7412437455325334E-2</v>
      </c>
    </row>
    <row r="15" spans="2:7" outlineLevel="1">
      <c r="B15" s="66" t="s">
        <v>86</v>
      </c>
      <c r="C15" s="169">
        <f>IFERROR('tablas turistas por categorías '!C15/'tablas turistas por categorías '!C28-1,"-")</f>
        <v>-0.10094637223974767</v>
      </c>
      <c r="D15" s="169">
        <f>IFERROR('tablas turistas por categorías '!E15/'tablas turistas por categorías '!E28-1,"-")</f>
        <v>0.24096385542168686</v>
      </c>
      <c r="E15" s="169">
        <f>IFERROR('tablas turistas por categorías '!G15/'tablas turistas por categorías '!G28-1,"-")</f>
        <v>4.3706293706293753E-2</v>
      </c>
      <c r="F15" s="169">
        <f>IFERROR('tablas turistas por categorías '!I15/'tablas turistas por categorías '!I28-1,"-")</f>
        <v>5.8548009367680454E-3</v>
      </c>
      <c r="G15" s="127">
        <f>IFERROR('tablas turistas por categorías '!K15/'tablas turistas por categorías '!K28-1,"-")</f>
        <v>8.4003435084706091E-2</v>
      </c>
    </row>
    <row r="16" spans="2:7" outlineLevel="1">
      <c r="B16" s="66" t="s">
        <v>87</v>
      </c>
      <c r="C16" s="169">
        <f>IFERROR('tablas turistas por categorías '!C16/'tablas turistas por categorías '!C29-1,"-")</f>
        <v>-0.33536585365853655</v>
      </c>
      <c r="D16" s="169">
        <f>IFERROR('tablas turistas por categorías '!E16/'tablas turistas por categorías '!E29-1,"-")</f>
        <v>0.13198127925117009</v>
      </c>
      <c r="E16" s="169">
        <f>IFERROR('tablas turistas por categorías '!G16/'tablas turistas por categorías '!G29-1,"-")</f>
        <v>-0.10402781802376126</v>
      </c>
      <c r="F16" s="169">
        <f>IFERROR('tablas turistas por categorías '!I16/'tablas turistas por categorías '!I29-1,"-")</f>
        <v>-0.13408554185253219</v>
      </c>
      <c r="G16" s="127">
        <f>IFERROR('tablas turistas por categorías '!K16/'tablas turistas por categorías '!K29-1,"-")</f>
        <v>-5.9965836554886298E-2</v>
      </c>
    </row>
    <row r="17" spans="2:7" outlineLevel="1">
      <c r="B17" s="66" t="s">
        <v>88</v>
      </c>
      <c r="C17" s="169">
        <f>IFERROR('tablas turistas por categorías '!C17/'tablas turistas por categorías '!C30-1,"-")</f>
        <v>-0.29809358752166382</v>
      </c>
      <c r="D17" s="169">
        <f>IFERROR('tablas turistas por categorías '!E17/'tablas turistas por categorías '!E30-1,"-")</f>
        <v>0.20862422997946606</v>
      </c>
      <c r="E17" s="169">
        <f>IFERROR('tablas turistas por categorías '!G17/'tablas turistas por categorías '!G30-1,"-")</f>
        <v>0.17481609692773681</v>
      </c>
      <c r="F17" s="169">
        <f>IFERROR('tablas turistas por categorías '!I17/'tablas turistas por categorías '!I30-1,"-")</f>
        <v>0.51833740831295838</v>
      </c>
      <c r="G17" s="127">
        <f>IFERROR('tablas turistas por categorías '!K17/'tablas turistas por categorías '!K30-1,"-")</f>
        <v>0.25871158544425876</v>
      </c>
    </row>
    <row r="18" spans="2:7" outlineLevel="1">
      <c r="B18" s="66" t="s">
        <v>89</v>
      </c>
      <c r="C18" s="169">
        <f>IFERROR('tablas turistas por categorías '!C18/'tablas turistas por categorías '!C31-1,"-")</f>
        <v>-0.31393775372124488</v>
      </c>
      <c r="D18" s="169">
        <f>IFERROR('tablas turistas por categorías '!E18/'tablas turistas por categorías '!E31-1,"-")</f>
        <v>-5.9326563335114879E-2</v>
      </c>
      <c r="E18" s="169">
        <f>IFERROR('tablas turistas por categorías '!G18/'tablas turistas por categorías '!G31-1,"-")</f>
        <v>-0.12443693693693691</v>
      </c>
      <c r="F18" s="169">
        <f>IFERROR('tablas turistas por categorías '!I18/'tablas turistas por categorías '!I31-1,"-")</f>
        <v>-9.9299974073113861E-2</v>
      </c>
      <c r="G18" s="127">
        <f>IFERROR('tablas turistas por categorías '!K18/'tablas turistas por categorías '!K31-1,"-")</f>
        <v>-0.10756938603868793</v>
      </c>
    </row>
    <row r="19" spans="2:7" outlineLevel="1">
      <c r="B19" s="66" t="s">
        <v>90</v>
      </c>
      <c r="C19" s="169">
        <f>IFERROR('tablas turistas por categorías '!C19/'tablas turistas por categorías '!C32-1,"-")</f>
        <v>-0.35776397515527947</v>
      </c>
      <c r="D19" s="169">
        <f>IFERROR('tablas turistas por categorías '!E19/'tablas turistas por categorías '!E32-1,"-")</f>
        <v>0.11454545454545451</v>
      </c>
      <c r="E19" s="169">
        <f>IFERROR('tablas turistas por categorías '!G19/'tablas turistas por categorías '!G32-1,"-")</f>
        <v>0.19757365684575401</v>
      </c>
      <c r="F19" s="169">
        <f>IFERROR('tablas turistas por categorías '!I19/'tablas turistas por categorías '!I32-1,"-")</f>
        <v>-0.19533779408590546</v>
      </c>
      <c r="G19" s="127">
        <f>IFERROR('tablas turistas por categorías '!K19/'tablas turistas por categorías '!K32-1,"-")</f>
        <v>-5.3333333333333011E-3</v>
      </c>
    </row>
    <row r="20" spans="2:7" outlineLevel="1">
      <c r="B20" s="66" t="s">
        <v>91</v>
      </c>
      <c r="C20" s="169">
        <f>IFERROR('tablas turistas por categorías '!C20/'tablas turistas por categorías '!C33-1,"-")</f>
        <v>-0.36374002280501705</v>
      </c>
      <c r="D20" s="169">
        <f>IFERROR('tablas turistas por categorías '!E20/'tablas turistas por categorías '!E33-1,"-")</f>
        <v>-3.3065658951346277E-2</v>
      </c>
      <c r="E20" s="169">
        <f>IFERROR('tablas turistas por categorías '!G20/'tablas turistas por categorías '!G33-1,"-")</f>
        <v>-2.6828650974436874E-2</v>
      </c>
      <c r="F20" s="169">
        <f>IFERROR('tablas turistas por categorías '!I20/'tablas turistas por categorías '!I33-1,"-")</f>
        <v>-0.11378059836808707</v>
      </c>
      <c r="G20" s="127">
        <f>IFERROR('tablas turistas por categorías '!K20/'tablas turistas por categorías '!K33-1,"-")</f>
        <v>-7.918955024491614E-2</v>
      </c>
    </row>
    <row r="21" spans="2:7" outlineLevel="1">
      <c r="B21" s="66" t="s">
        <v>92</v>
      </c>
      <c r="C21" s="169">
        <f>IFERROR('tablas turistas por categorías '!C21/'tablas turistas por categorías '!C34-1,"-")</f>
        <v>-0.43358633776091082</v>
      </c>
      <c r="D21" s="169">
        <f>IFERROR('tablas turistas por categorías '!E21/'tablas turistas por categorías '!E34-1,"-")</f>
        <v>-8.799266727772681E-2</v>
      </c>
      <c r="E21" s="169">
        <f>IFERROR('tablas turistas por categorías '!G21/'tablas turistas por categorías '!G34-1,"-")</f>
        <v>4.0440165061898181E-2</v>
      </c>
      <c r="F21" s="169">
        <f>IFERROR('tablas turistas por categorías '!I21/'tablas turistas por categorías '!I34-1,"-")</f>
        <v>5.216095380029806E-2</v>
      </c>
      <c r="G21" s="127">
        <f>IFERROR('tablas turistas por categorías '!K21/'tablas turistas por categorías '!K34-1,"-")</f>
        <v>-3.7005887300252338E-2</v>
      </c>
    </row>
    <row r="22" spans="2:7" outlineLevel="1">
      <c r="B22" s="66" t="s">
        <v>93</v>
      </c>
      <c r="C22" s="169">
        <f>IFERROR('tablas turistas por categorías '!C22/'tablas turistas por categorías '!C35-1,"-")</f>
        <v>-0.22408963585434172</v>
      </c>
      <c r="D22" s="169">
        <f>IFERROR('tablas turistas por categorías '!E22/'tablas turistas por categorías '!E35-1,"-")</f>
        <v>-0.12454212454212454</v>
      </c>
      <c r="E22" s="169">
        <f>IFERROR('tablas turistas por categorías '!G22/'tablas turistas por categorías '!G35-1,"-")</f>
        <v>-6.9852104664391401E-2</v>
      </c>
      <c r="F22" s="169">
        <f>IFERROR('tablas turistas por categorías '!I22/'tablas turistas por categorías '!I35-1,"-")</f>
        <v>2.2799999999999931E-2</v>
      </c>
      <c r="G22" s="127">
        <f>IFERROR('tablas turistas por categorías '!K22/'tablas turistas por categorías '!K35-1,"-")</f>
        <v>-6.8932473008369022E-2</v>
      </c>
    </row>
    <row r="23" spans="2:7" outlineLevel="1">
      <c r="B23" s="66" t="s">
        <v>94</v>
      </c>
      <c r="C23" s="169">
        <f>IFERROR('tablas turistas por categorías '!C23/'tablas turistas por categorías '!C36-1,"-")</f>
        <v>-5.3665910808767925E-2</v>
      </c>
      <c r="D23" s="169">
        <f>IFERROR('tablas turistas por categorías '!E23/'tablas turistas por categorías '!E36-1,"-")</f>
        <v>0.14377682403433467</v>
      </c>
      <c r="E23" s="169">
        <f>IFERROR('tablas turistas por categorías '!G23/'tablas turistas por categorías '!G36-1,"-")</f>
        <v>0.17955239064089512</v>
      </c>
      <c r="F23" s="169">
        <f>IFERROR('tablas turistas por categorías '!I23/'tablas turistas por categorías '!I36-1,"-")</f>
        <v>5.3642762031576918E-2</v>
      </c>
      <c r="G23" s="127">
        <f>IFERROR('tablas turistas por categorías '!K23/'tablas turistas por categorías '!K36-1,"-")</f>
        <v>0.10460058001581851</v>
      </c>
    </row>
    <row r="24" spans="2:7" outlineLevel="1">
      <c r="B24" s="66" t="s">
        <v>95</v>
      </c>
      <c r="C24" s="169">
        <f>IFERROR('tablas turistas por categorías '!C24/'tablas turistas por categorías '!C37-1,"-")</f>
        <v>-0.33783783783783783</v>
      </c>
      <c r="D24" s="169">
        <f>IFERROR('tablas turistas por categorías '!E24/'tablas turistas por categorías '!E37-1,"-")</f>
        <v>7.6808721506442801E-3</v>
      </c>
      <c r="E24" s="169">
        <f>IFERROR('tablas turistas por categorías '!G24/'tablas turistas por categorías '!G37-1,"-")</f>
        <v>0.12976457399103136</v>
      </c>
      <c r="F24" s="169">
        <f>IFERROR('tablas turistas por categorías '!I24/'tablas turistas por categorías '!I37-1,"-")</f>
        <v>-0.10669371196754562</v>
      </c>
      <c r="G24" s="127">
        <f>IFERROR('tablas turistas por categorías '!K24/'tablas turistas por categorías '!K37-1,"-")</f>
        <v>-2.8150331613854052E-2</v>
      </c>
    </row>
    <row r="25" spans="2:7" ht="16.5" customHeight="1">
      <c r="B25" s="170">
        <v>2010</v>
      </c>
      <c r="C25" s="133">
        <f>IFERROR('tablas turistas por categorías '!C25/'tablas turistas por categorías '!C38-1,"-")</f>
        <v>-0.23170731707317072</v>
      </c>
      <c r="D25" s="133">
        <f>IFERROR('tablas turistas por categorías '!E25/'tablas turistas por categorías '!E38-1,"-")</f>
        <v>4.7929926529275635E-2</v>
      </c>
      <c r="E25" s="133">
        <f>IFERROR('tablas turistas por categorías '!G25/'tablas turistas por categorías '!G38-1,"-")</f>
        <v>3.8045312394537234E-2</v>
      </c>
      <c r="F25" s="133">
        <f>IFERROR('tablas turistas por categorías '!I25/'tablas turistas por categorías '!I38-1,"-")</f>
        <v>-1.0742938242888966E-2</v>
      </c>
      <c r="G25" s="133">
        <f>IFERROR('tablas turistas por categorías '!K25/'tablas turistas por categorías '!K38-1,"-")</f>
        <v>7.0867314880191934E-3</v>
      </c>
    </row>
    <row r="26" spans="2:7" ht="15" hidden="1" customHeight="1" outlineLevel="1">
      <c r="B26" s="66" t="s">
        <v>84</v>
      </c>
      <c r="C26" s="169">
        <f>IFERROR('tablas turistas por categorías '!C26/'tablas turistas por categorías '!C39-1,"-")</f>
        <v>-0.53191489361702127</v>
      </c>
      <c r="D26" s="169">
        <f>IFERROR('tablas turistas por categorías '!E26/'tablas turistas por categorías '!E39-1,"-")</f>
        <v>-0.20257611241217799</v>
      </c>
      <c r="E26" s="169">
        <f>IFERROR('tablas turistas por categorías '!G26/'tablas turistas por categorías '!G39-1,"-")</f>
        <v>5.2846635794061569E-2</v>
      </c>
      <c r="F26" s="169">
        <f>IFERROR('tablas turistas por categorías '!I26/'tablas turistas por categorías '!I39-1,"-")</f>
        <v>-0.23565017741598826</v>
      </c>
      <c r="G26" s="127">
        <f>IFERROR('tablas turistas por categorías '!K26/'tablas turistas por categorías '!K39-1,"-")</f>
        <v>-0.18881725762459711</v>
      </c>
    </row>
    <row r="27" spans="2:7" ht="15" hidden="1" customHeight="1" outlineLevel="1">
      <c r="B27" s="66" t="s">
        <v>85</v>
      </c>
      <c r="C27" s="169">
        <f>IFERROR('tablas turistas por categorías '!C27/'tablas turistas por categorías '!C40-1,"-")</f>
        <v>-0.50863723608445299</v>
      </c>
      <c r="D27" s="169">
        <f>IFERROR('tablas turistas por categorías '!E27/'tablas turistas por categorías '!E40-1,"-")</f>
        <v>-0.2942843646669816</v>
      </c>
      <c r="E27" s="169">
        <f>IFERROR('tablas turistas por categorías '!G27/'tablas turistas por categorías '!G40-1,"-")</f>
        <v>9.8153774246318992E-3</v>
      </c>
      <c r="F27" s="169">
        <f>IFERROR('tablas turistas por categorías '!I27/'tablas turistas por categorías '!I40-1,"-")</f>
        <v>-0.21787610619469022</v>
      </c>
      <c r="G27" s="127">
        <f>IFERROR('tablas turistas por categorías '!K27/'tablas turistas por categorías '!K40-1,"-")</f>
        <v>-0.21593902370677576</v>
      </c>
    </row>
    <row r="28" spans="2:7" ht="15" hidden="1" customHeight="1" outlineLevel="1">
      <c r="B28" s="66" t="s">
        <v>86</v>
      </c>
      <c r="C28" s="169">
        <f>IFERROR('tablas turistas por categorías '!C28/'tablas turistas por categorías '!C41-1,"-")</f>
        <v>-0.64738598442714124</v>
      </c>
      <c r="D28" s="169">
        <f>IFERROR('tablas turistas por categorías '!E28/'tablas turistas por categorías '!E41-1,"-")</f>
        <v>-0.43488338403592641</v>
      </c>
      <c r="E28" s="169">
        <f>IFERROR('tablas turistas por categorías '!G28/'tablas turistas por categorías '!G41-1,"-")</f>
        <v>-0.11883802816901412</v>
      </c>
      <c r="F28" s="169">
        <f>IFERROR('tablas turistas por categorías '!I28/'tablas turistas por categorías '!I41-1,"-")</f>
        <v>-0.21809192455594217</v>
      </c>
      <c r="G28" s="127">
        <f>IFERROR('tablas turistas por categorías '!K28/'tablas turistas por categorías '!K41-1,"-")</f>
        <v>-0.31524644499091203</v>
      </c>
    </row>
    <row r="29" spans="2:7" ht="15" hidden="1" customHeight="1" outlineLevel="1">
      <c r="B29" s="66" t="s">
        <v>87</v>
      </c>
      <c r="C29" s="169">
        <f>IFERROR('tablas turistas por categorías '!C29/'tablas turistas por categorías '!C42-1,"-")</f>
        <v>-0.5304223335719398</v>
      </c>
      <c r="D29" s="169">
        <f>IFERROR('tablas turistas por categorías '!E29/'tablas turistas por categorías '!E42-1,"-")</f>
        <v>-0.3973298232418202</v>
      </c>
      <c r="E29" s="169">
        <f>IFERROR('tablas turistas por categorías '!G29/'tablas turistas por categorías '!G42-1,"-")</f>
        <v>-0.12743362831858407</v>
      </c>
      <c r="F29" s="169">
        <f>IFERROR('tablas turistas por categorías '!I29/'tablas turistas por categorías '!I42-1,"-")</f>
        <v>-0.14628136200716846</v>
      </c>
      <c r="G29" s="127">
        <f>IFERROR('tablas turistas por categorías '!K29/'tablas turistas por categorías '!K42-1,"-")</f>
        <v>-0.2650323774283071</v>
      </c>
    </row>
    <row r="30" spans="2:7" ht="15" hidden="1" customHeight="1" outlineLevel="1">
      <c r="B30" s="66" t="s">
        <v>88</v>
      </c>
      <c r="C30" s="169">
        <f>IFERROR('tablas turistas por categorías '!C30/'tablas turistas por categorías '!C43-1,"-")</f>
        <v>-0.54815974941268597</v>
      </c>
      <c r="D30" s="169">
        <f>IFERROR('tablas turistas por categorías '!E30/'tablas turistas por categorías '!E43-1,"-")</f>
        <v>-0.33360700602079918</v>
      </c>
      <c r="E30" s="169">
        <f>IFERROR('tablas turistas por categorías '!G30/'tablas turistas por categorías '!G43-1,"-")</f>
        <v>-0.22319327731092442</v>
      </c>
      <c r="F30" s="169">
        <f>IFERROR('tablas turistas por categorías '!I30/'tablas turistas por categorías '!I43-1,"-")</f>
        <v>-0.44252612448886874</v>
      </c>
      <c r="G30" s="127">
        <f>IFERROR('tablas turistas por categorías '!K30/'tablas turistas por categorías '!K43-1,"-")</f>
        <v>-0.36813454663633405</v>
      </c>
    </row>
    <row r="31" spans="2:7" ht="15" hidden="1" customHeight="1" outlineLevel="1">
      <c r="B31" s="66" t="s">
        <v>89</v>
      </c>
      <c r="C31" s="169">
        <f>IFERROR('tablas turistas por categorías '!C31/'tablas turistas por categorías '!C44-1,"-")</f>
        <v>-0.3683760683760684</v>
      </c>
      <c r="D31" s="169">
        <f>IFERROR('tablas turistas por categorías '!E31/'tablas turistas por categorías '!E44-1,"-")</f>
        <v>-0.37319932998324956</v>
      </c>
      <c r="E31" s="169">
        <f>IFERROR('tablas turistas por categorías '!G31/'tablas turistas por categorías '!G44-1,"-")</f>
        <v>-1.442841287458374E-2</v>
      </c>
      <c r="F31" s="169">
        <f>IFERROR('tablas turistas por categorías '!I31/'tablas turistas por categorías '!I44-1,"-")</f>
        <v>-0.31038798498122655</v>
      </c>
      <c r="G31" s="127">
        <f>IFERROR('tablas turistas por categorías '!K31/'tablas turistas por categorías '!K44-1,"-")</f>
        <v>-0.27220419905735449</v>
      </c>
    </row>
    <row r="32" spans="2:7" ht="15" hidden="1" customHeight="1" outlineLevel="1">
      <c r="B32" s="66" t="s">
        <v>90</v>
      </c>
      <c r="C32" s="169">
        <f>IFERROR('tablas turistas por categorías '!C32/'tablas turistas por categorías '!C45-1,"-")</f>
        <v>-0.25874769797421726</v>
      </c>
      <c r="D32" s="169">
        <f>IFERROR('tablas turistas por categorías '!E32/'tablas turistas por categorías '!E45-1,"-")</f>
        <v>-0.32609837213373005</v>
      </c>
      <c r="E32" s="169">
        <f>IFERROR('tablas turistas por categorías '!G32/'tablas turistas por categorías '!G45-1,"-")</f>
        <v>-3.1066330814441656E-2</v>
      </c>
      <c r="F32" s="169">
        <f>IFERROR('tablas turistas por categorías '!I32/'tablas turistas por categorías '!I45-1,"-")</f>
        <v>-8.5832675611681175E-2</v>
      </c>
      <c r="G32" s="127">
        <f>IFERROR('tablas turistas por categorías '!K32/'tablas turistas por categorías '!K45-1,"-")</f>
        <v>-0.17422279792746109</v>
      </c>
    </row>
    <row r="33" spans="2:7" ht="15" hidden="1" customHeight="1" outlineLevel="1">
      <c r="B33" s="66" t="s">
        <v>91</v>
      </c>
      <c r="C33" s="169">
        <f>IFERROR('tablas turistas por categorías '!C33/'tablas turistas por categorías '!C46-1,"-")</f>
        <v>-0.36403190717911527</v>
      </c>
      <c r="D33" s="169">
        <f>IFERROR('tablas turistas por categorías '!E33/'tablas turistas por categorías '!E46-1,"-")</f>
        <v>-0.34121674187023499</v>
      </c>
      <c r="E33" s="169">
        <f>IFERROR('tablas turistas por categorías '!G33/'tablas turistas por categorías '!G46-1,"-")</f>
        <v>4.2480211081794117E-2</v>
      </c>
      <c r="F33" s="169">
        <f>IFERROR('tablas turistas por categorías '!I33/'tablas turistas por categorías '!I46-1,"-")</f>
        <v>-0.24464988871768534</v>
      </c>
      <c r="G33" s="127">
        <f>IFERROR('tablas turistas por categorías '!K33/'tablas turistas por categorías '!K46-1,"-")</f>
        <v>-0.22727533405975797</v>
      </c>
    </row>
    <row r="34" spans="2:7" ht="15" hidden="1" customHeight="1" outlineLevel="1">
      <c r="B34" s="66" t="s">
        <v>92</v>
      </c>
      <c r="C34" s="169">
        <f>IFERROR('tablas turistas por categorías '!C34/'tablas turistas por categorías '!C47-1,"-")</f>
        <v>-0.23678493845039827</v>
      </c>
      <c r="D34" s="169">
        <f>IFERROR('tablas turistas por categorías '!E34/'tablas turistas por categorías '!E47-1,"-")</f>
        <v>-0.33384216150206081</v>
      </c>
      <c r="E34" s="169">
        <f>IFERROR('tablas turistas por categorías '!G34/'tablas turistas por categorías '!G47-1,"-")</f>
        <v>-0.12493981704381318</v>
      </c>
      <c r="F34" s="169">
        <f>IFERROR('tablas turistas por categorías '!I34/'tablas turistas por categorías '!I47-1,"-")</f>
        <v>-0.26893045215180678</v>
      </c>
      <c r="G34" s="127">
        <f>IFERROR('tablas turistas por categorías '!K34/'tablas turistas por categorías '!K47-1,"-")</f>
        <v>-0.25657932132097994</v>
      </c>
    </row>
    <row r="35" spans="2:7" ht="15" hidden="1" customHeight="1" outlineLevel="1">
      <c r="B35" s="66" t="s">
        <v>93</v>
      </c>
      <c r="C35" s="169">
        <f>IFERROR('tablas turistas por categorías '!C35/'tablas turistas por categorías '!C48-1,"-")</f>
        <v>-0.2831325301204819</v>
      </c>
      <c r="D35" s="169">
        <f>IFERROR('tablas turistas por categorías '!E35/'tablas turistas por categorías '!E48-1,"-")</f>
        <v>-0.17272727272727273</v>
      </c>
      <c r="E35" s="169">
        <f>IFERROR('tablas turistas por categorías '!G35/'tablas turistas por categorías '!G48-1,"-")</f>
        <v>0.12808008213552369</v>
      </c>
      <c r="F35" s="169">
        <f>IFERROR('tablas turistas por categorías '!I35/'tablas turistas por categorías '!I48-1,"-")</f>
        <v>2.2285831118380672E-2</v>
      </c>
      <c r="G35" s="127">
        <f>IFERROR('tablas turistas por categorías '!K35/'tablas turistas por categorías '!K48-1,"-")</f>
        <v>-5.4256540390308694E-2</v>
      </c>
    </row>
    <row r="36" spans="2:7" ht="15" hidden="1" customHeight="1" outlineLevel="1">
      <c r="B36" s="66" t="s">
        <v>94</v>
      </c>
      <c r="C36" s="169">
        <f>IFERROR('tablas turistas por categorías '!C36/'tablas turistas por categorías '!C49-1,"-")</f>
        <v>-0.21343638525564801</v>
      </c>
      <c r="D36" s="169">
        <f>IFERROR('tablas turistas por categorías '!E36/'tablas turistas por categorías '!E49-1,"-")</f>
        <v>-0.35865675750068815</v>
      </c>
      <c r="E36" s="169">
        <f>IFERROR('tablas turistas por categorías '!G36/'tablas turistas por categorías '!G49-1,"-")</f>
        <v>-7.4823529411764733E-2</v>
      </c>
      <c r="F36" s="169">
        <f>IFERROR('tablas turistas por categorías '!I36/'tablas turistas por categorías '!I49-1,"-")</f>
        <v>-0.14617508526879974</v>
      </c>
      <c r="G36" s="127">
        <f>IFERROR('tablas turistas por categorías '!K36/'tablas turistas por categorías '!K49-1,"-")</f>
        <v>-0.21611986566778607</v>
      </c>
    </row>
    <row r="37" spans="2:7" ht="15" hidden="1" customHeight="1" outlineLevel="1">
      <c r="B37" s="66" t="s">
        <v>95</v>
      </c>
      <c r="C37" s="169">
        <f>IFERROR('tablas turistas por categorías '!C37/'tablas turistas por categorías '!C50-1,"-")</f>
        <v>-0.29857819905213268</v>
      </c>
      <c r="D37" s="169">
        <f>IFERROR('tablas turistas por categorías '!E37/'tablas turistas por categorías '!E50-1,"-")</f>
        <v>-0.35049887351142583</v>
      </c>
      <c r="E37" s="169">
        <f>IFERROR('tablas turistas por categorías '!G37/'tablas turistas por categorías '!G50-1,"-")</f>
        <v>-7.660455486542439E-2</v>
      </c>
      <c r="F37" s="169">
        <f>IFERROR('tablas turistas por categorías '!I37/'tablas turistas por categorías '!I50-1,"-")</f>
        <v>-9.1579141330385139E-2</v>
      </c>
      <c r="G37" s="127">
        <f>IFERROR('tablas turistas por categorías '!K37/'tablas turistas por categorías '!K50-1,"-")</f>
        <v>-0.20091861971499236</v>
      </c>
    </row>
    <row r="38" spans="2:7" collapsed="1">
      <c r="B38" s="171">
        <v>2009</v>
      </c>
      <c r="C38" s="136">
        <f>IFERROR('tablas turistas por categorías '!C38/'tablas turistas por categorías '!C51-1,"-")</f>
        <v>-0.40607036100252936</v>
      </c>
      <c r="D38" s="136">
        <f>IFERROR('tablas turistas por categorías '!E38/'tablas turistas por categorías '!E51-1,"-")</f>
        <v>-0.32709495283343659</v>
      </c>
      <c r="E38" s="136">
        <f>IFERROR('tablas turistas por categorías '!G38/'tablas turistas por categorías '!G51-1,"-")</f>
        <v>-4.5279776608312727E-2</v>
      </c>
      <c r="F38" s="136">
        <f>IFERROR('tablas turistas por categorías '!I38/'tablas turistas por categorías '!I51-1,"-")</f>
        <v>-0.19795421488648579</v>
      </c>
      <c r="G38" s="136">
        <f>IFERROR('tablas turistas por categorías '!K38/'tablas turistas por categorías '!K51-1,"-")</f>
        <v>-0.22743196308640867</v>
      </c>
    </row>
    <row r="39" spans="2:7" ht="15" hidden="1" customHeight="1" outlineLevel="1">
      <c r="B39" s="66" t="s">
        <v>84</v>
      </c>
      <c r="C39" s="169">
        <f>IFERROR('tablas turistas por categorías '!C39/'tablas turistas por categorías '!C52-1,"-")</f>
        <v>6.2814070351758788E-2</v>
      </c>
      <c r="D39" s="169">
        <f>IFERROR('tablas turistas por categorías '!E39/'tablas turistas por categorías '!E52-1,"-")</f>
        <v>-0.10522376889687168</v>
      </c>
      <c r="E39" s="169">
        <f>IFERROR('tablas turistas por categorías '!G39/'tablas turistas por categorías '!G52-1,"-")</f>
        <v>-0.14983788791106989</v>
      </c>
      <c r="F39" s="169">
        <f>IFERROR('tablas turistas por categorías '!I39/'tablas turistas por categorías '!I52-1,"-")</f>
        <v>0.1134092493609109</v>
      </c>
      <c r="G39" s="127">
        <f>IFERROR('tablas turistas por categorías '!K39/'tablas turistas por categorías '!K52-1,"-")</f>
        <v>-4.5104770924588644E-2</v>
      </c>
    </row>
    <row r="40" spans="2:7" ht="15" hidden="1" customHeight="1" outlineLevel="1">
      <c r="B40" s="66" t="s">
        <v>85</v>
      </c>
      <c r="C40" s="169">
        <f>IFERROR('tablas turistas por categorías '!C40/'tablas turistas por categorías '!C53-1,"-")</f>
        <v>-3.8153846153846205E-2</v>
      </c>
      <c r="D40" s="169">
        <f>IFERROR('tablas turistas por categorías '!E40/'tablas turistas por categorías '!E53-1,"-")</f>
        <v>-0.14024637877352109</v>
      </c>
      <c r="E40" s="169">
        <f>IFERROR('tablas turistas por categorías '!G40/'tablas turistas por categorías '!G53-1,"-")</f>
        <v>-0.17932489451476796</v>
      </c>
      <c r="F40" s="169">
        <f>IFERROR('tablas turistas por categorías '!I40/'tablas turistas por categorías '!I53-1,"-")</f>
        <v>0.2064915652359598</v>
      </c>
      <c r="G40" s="127">
        <f>IFERROR('tablas turistas por categorías '!K40/'tablas turistas por categorías '!K53-1,"-")</f>
        <v>-5.6375271034956875E-2</v>
      </c>
    </row>
    <row r="41" spans="2:7" ht="15" hidden="1" customHeight="1" outlineLevel="1">
      <c r="B41" s="66" t="s">
        <v>86</v>
      </c>
      <c r="C41" s="169">
        <f>IFERROR('tablas turistas por categorías '!C41/'tablas turistas por categorías '!C54-1,"-")</f>
        <v>0.17824377457404972</v>
      </c>
      <c r="D41" s="169">
        <f>IFERROR('tablas turistas por categorías '!E41/'tablas turistas por categorías '!E54-1,"-")</f>
        <v>9.8010532475132361E-3</v>
      </c>
      <c r="E41" s="169">
        <f>IFERROR('tablas turistas por categorías '!G41/'tablas turistas por categorías '!G54-1,"-")</f>
        <v>-4.2965459140690831E-2</v>
      </c>
      <c r="F41" s="169">
        <f>IFERROR('tablas turistas por categorías '!I41/'tablas turistas por categorías '!I54-1,"-")</f>
        <v>0.28918791312559011</v>
      </c>
      <c r="G41" s="127">
        <f>IFERROR('tablas turistas por categorías '!K41/'tablas turistas por categorías '!K54-1,"-")</f>
        <v>7.8404243053153522E-2</v>
      </c>
    </row>
    <row r="42" spans="2:7" ht="15" hidden="1" customHeight="1" outlineLevel="1">
      <c r="B42" s="66" t="s">
        <v>87</v>
      </c>
      <c r="C42" s="169">
        <f>IFERROR('tablas turistas por categorías '!C42/'tablas turistas por categorías '!C55-1,"-")</f>
        <v>4.8798798798798781E-2</v>
      </c>
      <c r="D42" s="169">
        <f>IFERROR('tablas turistas por categorías '!E42/'tablas turistas por categorías '!E55-1,"-")</f>
        <v>-5.5081734186211762E-2</v>
      </c>
      <c r="E42" s="169">
        <f>IFERROR('tablas turistas por categorías '!G42/'tablas turistas por categorías '!G55-1,"-")</f>
        <v>5.0464807436918946E-2</v>
      </c>
      <c r="F42" s="169">
        <f>IFERROR('tablas turistas por categorías '!I42/'tablas turistas por categorías '!I55-1,"-")</f>
        <v>0.33652694610778444</v>
      </c>
      <c r="G42" s="127">
        <f>IFERROR('tablas turistas por categorías '!K42/'tablas turistas por categorías '!K55-1,"-")</f>
        <v>7.6004265908282909E-2</v>
      </c>
    </row>
    <row r="43" spans="2:7" ht="15" hidden="1" customHeight="1" outlineLevel="1">
      <c r="B43" s="66" t="s">
        <v>88</v>
      </c>
      <c r="C43" s="169">
        <f>IFERROR('tablas turistas por categorías '!C43/'tablas turistas por categorías '!C56-1,"-")</f>
        <v>1.8341307814992103E-2</v>
      </c>
      <c r="D43" s="169">
        <f>IFERROR('tablas turistas por categorías '!E43/'tablas turistas por categorías '!E56-1,"-")</f>
        <v>9.139784946236551E-2</v>
      </c>
      <c r="E43" s="169">
        <f>IFERROR('tablas turistas por categorías '!G43/'tablas turistas por categorías '!G56-1,"-")</f>
        <v>5.2352316943756527E-2</v>
      </c>
      <c r="F43" s="169">
        <f>IFERROR('tablas turistas por categorías '!I43/'tablas turistas por categorías '!I56-1,"-")</f>
        <v>0.73443656422379822</v>
      </c>
      <c r="G43" s="127">
        <f>IFERROR('tablas turistas por categorías '!K43/'tablas turistas por categorías '!K56-1,"-")</f>
        <v>0.23487508778970612</v>
      </c>
    </row>
    <row r="44" spans="2:7" ht="15" hidden="1" customHeight="1" outlineLevel="1">
      <c r="B44" s="66" t="s">
        <v>89</v>
      </c>
      <c r="C44" s="169">
        <f>IFERROR('tablas turistas por categorías '!C44/'tablas turistas por categorías '!C57-1,"-")</f>
        <v>-0.20785375761679081</v>
      </c>
      <c r="D44" s="169">
        <f>IFERROR('tablas turistas por categorías '!E44/'tablas turistas por categorías '!E57-1,"-")</f>
        <v>0.32050431320504313</v>
      </c>
      <c r="E44" s="169">
        <f>IFERROR('tablas turistas por categorías '!G44/'tablas turistas por categorías '!G57-1,"-")</f>
        <v>-0.10836219693221183</v>
      </c>
      <c r="F44" s="169">
        <f>IFERROR('tablas turistas por categorías '!I44/'tablas turistas por categorías '!I57-1,"-")</f>
        <v>0.29467592592592595</v>
      </c>
      <c r="G44" s="127">
        <f>IFERROR('tablas turistas por categorías '!K44/'tablas turistas por categorías '!K57-1,"-")</f>
        <v>0.13767409470752079</v>
      </c>
    </row>
    <row r="45" spans="2:7" ht="15" hidden="1" customHeight="1" outlineLevel="1">
      <c r="B45" s="66" t="s">
        <v>90</v>
      </c>
      <c r="C45" s="169">
        <f>IFERROR('tablas turistas por categorías '!C45/'tablas turistas por categorías '!C58-1,"-")</f>
        <v>-0.22428571428571431</v>
      </c>
      <c r="D45" s="169">
        <f>IFERROR('tablas turistas por categorías '!E45/'tablas turistas por categorías '!E58-1,"-")</f>
        <v>0.96120837624442146</v>
      </c>
      <c r="E45" s="169">
        <f>IFERROR('tablas turistas por categorías '!G45/'tablas turistas por categorías '!G58-1,"-")</f>
        <v>-7.1465696465696449E-2</v>
      </c>
      <c r="F45" s="169">
        <f>IFERROR('tablas turistas por categorías '!I45/'tablas turistas por categorías '!I58-1,"-")</f>
        <v>1.1576846307385313E-2</v>
      </c>
      <c r="G45" s="127">
        <f>IFERROR('tablas turistas por categorías '!K45/'tablas turistas por categorías '!K58-1,"-")</f>
        <v>0.17227241667299364</v>
      </c>
    </row>
    <row r="46" spans="2:7" ht="15" hidden="1" customHeight="1" outlineLevel="1">
      <c r="B46" s="66" t="s">
        <v>91</v>
      </c>
      <c r="C46" s="169">
        <f>IFERROR('tablas turistas por categorías '!C46/'tablas turistas por categorías '!C59-1,"-")</f>
        <v>-3.0239099859353025E-2</v>
      </c>
      <c r="D46" s="169">
        <f>IFERROR('tablas turistas por categorías '!E46/'tablas turistas por categorías '!E59-1,"-")</f>
        <v>0.38782120492334271</v>
      </c>
      <c r="E46" s="169">
        <f>IFERROR('tablas turistas por categorías '!G46/'tablas turistas por categorías '!G59-1,"-")</f>
        <v>-1.0443864229765065E-2</v>
      </c>
      <c r="F46" s="169">
        <f>IFERROR('tablas turistas por categorías '!I46/'tablas turistas por categorías '!I59-1,"-")</f>
        <v>0.20607061738591792</v>
      </c>
      <c r="G46" s="127">
        <f>IFERROR('tablas turistas por categorías '!K46/'tablas turistas por categorías '!K59-1,"-")</f>
        <v>0.18409615645796551</v>
      </c>
    </row>
    <row r="47" spans="2:7" ht="15" hidden="1" customHeight="1" outlineLevel="1">
      <c r="B47" s="66" t="s">
        <v>92</v>
      </c>
      <c r="C47" s="169">
        <f>IFERROR('tablas turistas por categorías '!C47/'tablas turistas por categorías '!C60-1,"-")</f>
        <v>-8.8448844884488453E-2</v>
      </c>
      <c r="D47" s="169">
        <f>IFERROR('tablas turistas por categorías '!E47/'tablas turistas por categorías '!E60-1,"-")</f>
        <v>0.36110533970496572</v>
      </c>
      <c r="E47" s="169">
        <f>IFERROR('tablas turistas por categorías '!G47/'tablas turistas por categorías '!G60-1,"-")</f>
        <v>-1.0009532888465178E-2</v>
      </c>
      <c r="F47" s="169">
        <f>IFERROR('tablas turistas por categorías '!I47/'tablas turistas por categorías '!I60-1,"-")</f>
        <v>0.10849436392914646</v>
      </c>
      <c r="G47" s="127">
        <f>IFERROR('tablas turistas por categorías '!K47/'tablas turistas por categorías '!K60-1,"-")</f>
        <v>0.13561838368190027</v>
      </c>
    </row>
    <row r="48" spans="2:7" ht="15" hidden="1" customHeight="1" outlineLevel="1">
      <c r="B48" s="66" t="s">
        <v>93</v>
      </c>
      <c r="C48" s="169">
        <f>IFERROR('tablas turistas por categorías '!C48/'tablas turistas por categorías '!C61-1,"-")</f>
        <v>-0.19763694951664879</v>
      </c>
      <c r="D48" s="169">
        <f>IFERROR('tablas turistas por categorías '!E48/'tablas turistas por categorías '!E61-1,"-")</f>
        <v>-3.9816232771822335E-2</v>
      </c>
      <c r="E48" s="169">
        <f>IFERROR('tablas turistas por categorías '!G48/'tablas turistas por categorías '!G61-1,"-")</f>
        <v>-0.16412786955588932</v>
      </c>
      <c r="F48" s="169">
        <f>IFERROR('tablas turistas por categorías '!I48/'tablas turistas por categorías '!I61-1,"-")</f>
        <v>-0.1783974466655468</v>
      </c>
      <c r="G48" s="127">
        <f>IFERROR('tablas turistas por categorías '!K48/'tablas turistas por categorías '!K61-1,"-")</f>
        <v>-0.12916973587288227</v>
      </c>
    </row>
    <row r="49" spans="2:7" ht="15" hidden="1" customHeight="1" outlineLevel="1">
      <c r="B49" s="66" t="s">
        <v>94</v>
      </c>
      <c r="C49" s="169">
        <f>IFERROR('tablas turistas por categorías '!C49/'tablas turistas por categorías '!C62-1,"-")</f>
        <v>-2.1524141942990127E-2</v>
      </c>
      <c r="D49" s="169">
        <f>IFERROR('tablas turistas por categorías '!E49/'tablas turistas por categorías '!E62-1,"-")</f>
        <v>0.47144592952612396</v>
      </c>
      <c r="E49" s="169">
        <f>IFERROR('tablas turistas por categorías '!G49/'tablas turistas por categorías '!G62-1,"-")</f>
        <v>0.15144947168788936</v>
      </c>
      <c r="F49" s="169">
        <f>IFERROR('tablas turistas por categorías '!I49/'tablas turistas por categorías '!I62-1,"-")</f>
        <v>0.26323348379154687</v>
      </c>
      <c r="G49" s="127">
        <f>IFERROR('tablas turistas por categorías '!K49/'tablas turistas por categorías '!K62-1,"-")</f>
        <v>0.27151491262646177</v>
      </c>
    </row>
    <row r="50" spans="2:7" ht="15" hidden="1" customHeight="1" outlineLevel="1">
      <c r="B50" s="66" t="s">
        <v>95</v>
      </c>
      <c r="C50" s="169">
        <f>IFERROR('tablas turistas por categorías '!C50/'tablas turistas por categorías '!C63-1,"-")</f>
        <v>-5.6832694763729208E-2</v>
      </c>
      <c r="D50" s="169">
        <f>IFERROR('tablas turistas por categorías '!E50/'tablas turistas por categorías '!E63-1,"-")</f>
        <v>0.36811977102597981</v>
      </c>
      <c r="E50" s="169">
        <f>IFERROR('tablas turistas por categorías '!G50/'tablas turistas por categorías '!G63-1,"-")</f>
        <v>0.14015933903806443</v>
      </c>
      <c r="F50" s="169">
        <f>IFERROR('tablas turistas por categorías '!I50/'tablas turistas por categorías '!I63-1,"-")</f>
        <v>8.3233532934131826E-2</v>
      </c>
      <c r="G50" s="127">
        <f>IFERROR('tablas turistas por categorías '!K50/'tablas turistas por categorías '!K63-1,"-")</f>
        <v>0.17060729303095057</v>
      </c>
    </row>
    <row r="51" spans="2:7" collapsed="1">
      <c r="B51" s="171">
        <v>2008</v>
      </c>
      <c r="C51" s="136">
        <f>IFERROR('tablas turistas por categorías '!C51/'tablas turistas por categorías '!C64-1,"-")</f>
        <v>-4.8879168944778617E-2</v>
      </c>
      <c r="D51" s="136">
        <f>IFERROR('tablas turistas por categorías '!E51/'tablas turistas por categorías '!E64-1,"-")</f>
        <v>0.15687930155493235</v>
      </c>
      <c r="E51" s="136">
        <f>IFERROR('tablas turistas por categorías '!G51/'tablas turistas por categorías '!G64-1,"-")</f>
        <v>-4.067670877207441E-2</v>
      </c>
      <c r="F51" s="136">
        <f>IFERROR('tablas turistas por categorías '!I51/'tablas turistas por categorías '!I64-1,"-")</f>
        <v>0.1696438477754354</v>
      </c>
      <c r="G51" s="136">
        <f>IFERROR('tablas turistas por categorías '!K51/'tablas turistas por categorías '!K64-1,"-")</f>
        <v>8.7948166498788449E-2</v>
      </c>
    </row>
    <row r="52" spans="2:7" ht="15" hidden="1" customHeight="1" outlineLevel="1">
      <c r="B52" s="66" t="s">
        <v>84</v>
      </c>
      <c r="C52" s="169">
        <f>IFERROR('tablas turistas por categorías '!C52/'tablas turistas por categorías '!C65-1,"-")</f>
        <v>6.9892473118279508E-2</v>
      </c>
      <c r="D52" s="169">
        <f>IFERROR('tablas turistas por categorías '!E52/'tablas turistas por categorías '!E65-1,"-")</f>
        <v>7.0330022428708672E-2</v>
      </c>
      <c r="E52" s="169">
        <f>IFERROR('tablas turistas por categorías '!G52/'tablas turistas por categorías '!G65-1,"-")</f>
        <v>0.1601289629231597</v>
      </c>
      <c r="F52" s="169">
        <f>IFERROR('tablas turistas por categorías '!I52/'tablas turistas por categorías '!I65-1,"-")</f>
        <v>-0.19973963176492471</v>
      </c>
      <c r="G52" s="127">
        <f>IFERROR('tablas turistas por categorías '!K52/'tablas turistas por categorías '!K65-1,"-")</f>
        <v>3.8623804147601692E-3</v>
      </c>
    </row>
    <row r="53" spans="2:7" ht="15" hidden="1" customHeight="1" outlineLevel="1">
      <c r="B53" s="66" t="s">
        <v>85</v>
      </c>
      <c r="C53" s="169">
        <f>IFERROR('tablas turistas por categorías '!C53/'tablas turistas por categorías '!C66-1,"-")</f>
        <v>9.9458728010825448E-2</v>
      </c>
      <c r="D53" s="169">
        <f>IFERROR('tablas turistas por categorías '!E53/'tablas turistas por categorías '!E66-1,"-")</f>
        <v>0.13698630136986312</v>
      </c>
      <c r="E53" s="169">
        <f>IFERROR('tablas turistas por categorías '!G53/'tablas turistas por categorías '!G66-1,"-")</f>
        <v>0.34416086620262965</v>
      </c>
      <c r="F53" s="169">
        <f>IFERROR('tablas turistas por categorías '!I53/'tablas turistas por categorías '!I66-1,"-")</f>
        <v>-0.24867639980747636</v>
      </c>
      <c r="G53" s="127">
        <f>IFERROR('tablas turistas por categorías '!K53/'tablas turistas por categorías '!K66-1,"-")</f>
        <v>4.5447006137004475E-2</v>
      </c>
    </row>
    <row r="54" spans="2:7" ht="15" hidden="1" customHeight="1" outlineLevel="1">
      <c r="B54" s="66" t="s">
        <v>86</v>
      </c>
      <c r="C54" s="169">
        <f>IFERROR('tablas turistas por categorías '!C54/'tablas turistas por categorías '!C67-1,"-")</f>
        <v>-0.10182460270747495</v>
      </c>
      <c r="D54" s="169">
        <f>IFERROR('tablas turistas por categorías '!E54/'tablas turistas por categorías '!E67-1,"-")</f>
        <v>0.20436927413671602</v>
      </c>
      <c r="E54" s="169">
        <f>IFERROR('tablas turistas por categorías '!G54/'tablas turistas por categorías '!G67-1,"-")</f>
        <v>0.64632454923717053</v>
      </c>
      <c r="F54" s="169">
        <f>IFERROR('tablas turistas por categorías '!I54/'tablas turistas por categorías '!I67-1,"-")</f>
        <v>-0.22587719298245612</v>
      </c>
      <c r="G54" s="127">
        <f>IFERROR('tablas turistas por categorías '!K54/'tablas turistas por categorías '!K67-1,"-")</f>
        <v>0.10266353060835298</v>
      </c>
    </row>
    <row r="55" spans="2:7" ht="15" hidden="1" customHeight="1" outlineLevel="1">
      <c r="B55" s="66" t="s">
        <v>87</v>
      </c>
      <c r="C55" s="169">
        <f>IFERROR('tablas turistas por categorías '!C55/'tablas turistas por categorías '!C68-1,"-")</f>
        <v>-5.7991513437057995E-2</v>
      </c>
      <c r="D55" s="169">
        <f>IFERROR('tablas turistas por categorías '!E55/'tablas turistas por categorías '!E68-1,"-")</f>
        <v>0.12989359566352143</v>
      </c>
      <c r="E55" s="169">
        <f>IFERROR('tablas turistas por categorías '!G55/'tablas turistas por categorías '!G68-1,"-")</f>
        <v>0.27281947261663286</v>
      </c>
      <c r="F55" s="169">
        <f>IFERROR('tablas turistas por categorías '!I55/'tablas turistas por categorías '!I68-1,"-")</f>
        <v>-0.33861386138613858</v>
      </c>
      <c r="G55" s="127">
        <f>IFERROR('tablas turistas por categorías '!K55/'tablas turistas por categorías '!K68-1,"-")</f>
        <v>-2.3467333194473361E-2</v>
      </c>
    </row>
    <row r="56" spans="2:7" ht="15" hidden="1" customHeight="1" outlineLevel="1">
      <c r="B56" s="66" t="s">
        <v>88</v>
      </c>
      <c r="C56" s="169">
        <f>IFERROR('tablas turistas por categorías '!C56/'tablas turistas por categorías '!C69-1,"-")</f>
        <v>-8.7999999999999967E-2</v>
      </c>
      <c r="D56" s="169">
        <f>IFERROR('tablas turistas por categorías '!E56/'tablas turistas por categorías '!E69-1,"-")</f>
        <v>-0.23735763097949891</v>
      </c>
      <c r="E56" s="169">
        <f>IFERROR('tablas turistas por categorías '!G56/'tablas turistas por categorías '!G69-1,"-")</f>
        <v>0.4029776674937966</v>
      </c>
      <c r="F56" s="169">
        <f>IFERROR('tablas turistas por categorías '!I56/'tablas turistas por categorías '!I69-1,"-")</f>
        <v>-0.2645609968125181</v>
      </c>
      <c r="G56" s="127">
        <f>IFERROR('tablas turistas por categorías '!K56/'tablas turistas por categorías '!K69-1,"-")</f>
        <v>-0.1125456326239872</v>
      </c>
    </row>
    <row r="57" spans="2:7" ht="15" hidden="1" customHeight="1" outlineLevel="1">
      <c r="B57" s="66" t="s">
        <v>89</v>
      </c>
      <c r="C57" s="169">
        <f>IFERROR('tablas turistas por categorías '!C57/'tablas turistas por categorías '!C70-1,"-")</f>
        <v>4.761904761904745E-3</v>
      </c>
      <c r="D57" s="169">
        <f>IFERROR('tablas turistas por categorías '!E57/'tablas turistas por categorías '!E70-1,"-")</f>
        <v>-0.13622468475353455</v>
      </c>
      <c r="E57" s="169">
        <f>IFERROR('tablas turistas por categorías '!G57/'tablas turistas por categorías '!G70-1,"-")</f>
        <v>0.31191171697500808</v>
      </c>
      <c r="F57" s="169">
        <f>IFERROR('tablas turistas por categorías '!I57/'tablas turistas por categorías '!I70-1,"-")</f>
        <v>-0.1313090689724512</v>
      </c>
      <c r="G57" s="127">
        <f>IFERROR('tablas turistas por categorías '!K57/'tablas turistas por categorías '!K70-1,"-")</f>
        <v>-2.6968423905678329E-2</v>
      </c>
    </row>
    <row r="58" spans="2:7" ht="15" hidden="1" customHeight="1" outlineLevel="1">
      <c r="B58" s="66" t="s">
        <v>90</v>
      </c>
      <c r="C58" s="169">
        <f>IFERROR('tablas turistas por categorías '!C58/'tablas turistas por categorías '!C71-1,"-")</f>
        <v>3.5842293906809264E-3</v>
      </c>
      <c r="D58" s="169">
        <f>IFERROR('tablas turistas por categorías '!E58/'tablas turistas por categorías '!E71-1,"-")</f>
        <v>-0.40246153846153843</v>
      </c>
      <c r="E58" s="169">
        <f>IFERROR('tablas turistas por categorías '!G58/'tablas turistas por categorías '!G71-1,"-")</f>
        <v>-4.4924298833457388E-2</v>
      </c>
      <c r="F58" s="169">
        <f>IFERROR('tablas turistas por categorías '!I58/'tablas turistas por categorías '!I71-1,"-")</f>
        <v>-8.0396475770925124E-2</v>
      </c>
      <c r="G58" s="127">
        <f>IFERROR('tablas turistas por categorías '!K58/'tablas turistas por categorías '!K71-1,"-")</f>
        <v>-0.1635867149298279</v>
      </c>
    </row>
    <row r="59" spans="2:7" ht="15" hidden="1" customHeight="1" outlineLevel="1">
      <c r="B59" s="66" t="s">
        <v>91</v>
      </c>
      <c r="C59" s="169">
        <f>IFERROR('tablas turistas por categorías '!C59/'tablas turistas por categorías '!C72-1,"-")</f>
        <v>0.5</v>
      </c>
      <c r="D59" s="169">
        <f>IFERROR('tablas turistas por categorías '!E59/'tablas turistas por categorías '!E72-1,"-")</f>
        <v>-4.6727048167970353E-2</v>
      </c>
      <c r="E59" s="169">
        <f>IFERROR('tablas turistas por categorías '!G59/'tablas turistas por categorías '!G72-1,"-")</f>
        <v>-7.8267675450038876E-4</v>
      </c>
      <c r="F59" s="169">
        <f>IFERROR('tablas turistas por categorías '!I59/'tablas turistas por categorías '!I72-1,"-")</f>
        <v>-5.2621283255086082E-2</v>
      </c>
      <c r="G59" s="127">
        <f>IFERROR('tablas turistas por categorías '!K59/'tablas turistas por categorías '!K72-1,"-")</f>
        <v>-1.6948003525184552E-3</v>
      </c>
    </row>
    <row r="60" spans="2:7" ht="15" hidden="1" customHeight="1" outlineLevel="1">
      <c r="B60" s="66" t="s">
        <v>92</v>
      </c>
      <c r="C60" s="169">
        <f>IFERROR('tablas turistas por categorías '!C60/'tablas turistas por categorías '!C73-1,"-")</f>
        <v>1.1956521739130435</v>
      </c>
      <c r="D60" s="169">
        <f>IFERROR('tablas turistas por categorías '!E60/'tablas turistas por categorías '!E73-1,"-")</f>
        <v>5.966534566270365E-2</v>
      </c>
      <c r="E60" s="169">
        <f>IFERROR('tablas turistas por categorías '!G60/'tablas turistas por categorías '!G73-1,"-")</f>
        <v>0.12222519390211284</v>
      </c>
      <c r="F60" s="169">
        <f>IFERROR('tablas turistas por categorías '!I60/'tablas turistas por categorías '!I73-1,"-")</f>
        <v>1.8450184501844991E-2</v>
      </c>
      <c r="G60" s="127">
        <f>IFERROR('tablas turistas por categorías '!K60/'tablas turistas por categorías '!K73-1,"-")</f>
        <v>0.11863672467326158</v>
      </c>
    </row>
    <row r="61" spans="2:7" ht="15" hidden="1" customHeight="1" outlineLevel="1">
      <c r="B61" s="66" t="s">
        <v>93</v>
      </c>
      <c r="C61" s="169">
        <f>IFERROR('tablas turistas por categorías '!C61/'tablas turistas por categorías '!C74-1,"-")</f>
        <v>0.73532152842497678</v>
      </c>
      <c r="D61" s="169">
        <f>IFERROR('tablas turistas por categorías '!E61/'tablas turistas por categorías '!E74-1,"-")</f>
        <v>0.13683844011142066</v>
      </c>
      <c r="E61" s="169">
        <f>IFERROR('tablas turistas por categorías '!G61/'tablas turistas por categorías '!G74-1,"-")</f>
        <v>3.8084632516703687E-2</v>
      </c>
      <c r="F61" s="169">
        <f>IFERROR('tablas turistas por categorías '!I61/'tablas turistas por categorías '!I74-1,"-")</f>
        <v>-2.7605357726233293E-2</v>
      </c>
      <c r="G61" s="127">
        <f>IFERROR('tablas turistas por categorías '!K61/'tablas turistas por categorías '!K74-1,"-")</f>
        <v>9.0481381605370448E-2</v>
      </c>
    </row>
    <row r="62" spans="2:7" ht="15" hidden="1" customHeight="1" outlineLevel="1">
      <c r="B62" s="66" t="s">
        <v>94</v>
      </c>
      <c r="C62" s="169">
        <f>IFERROR('tablas turistas por categorías '!C62/'tablas turistas por categorías '!C75-1,"-")</f>
        <v>0.6721789883268483</v>
      </c>
      <c r="D62" s="169">
        <f>IFERROR('tablas turistas por categorías '!E62/'tablas turistas por categorías '!E75-1,"-")</f>
        <v>-6.4772727272727315E-2</v>
      </c>
      <c r="E62" s="169">
        <f>IFERROR('tablas turistas por categorías '!G62/'tablas turistas por categorías '!G75-1,"-")</f>
        <v>-3.9302446642373812E-2</v>
      </c>
      <c r="F62" s="169">
        <f>IFERROR('tablas turistas por categorías '!I62/'tablas turistas por categorías '!I75-1,"-")</f>
        <v>-0.12053410321183688</v>
      </c>
      <c r="G62" s="127">
        <f>IFERROR('tablas turistas por categorías '!K62/'tablas turistas por categorías '!K75-1,"-")</f>
        <v>-2.9951567677797608E-2</v>
      </c>
    </row>
    <row r="63" spans="2:7" ht="15" hidden="1" customHeight="1" outlineLevel="1">
      <c r="B63" s="66" t="s">
        <v>95</v>
      </c>
      <c r="C63" s="169">
        <f>IFERROR('tablas turistas por categorías '!C63/'tablas turistas por categorías '!C76-1,"-")</f>
        <v>0.55511420059582917</v>
      </c>
      <c r="D63" s="169">
        <f>IFERROR('tablas turistas por categorías '!E63/'tablas turistas por categorías '!E76-1,"-")</f>
        <v>-3.7507946598855701E-2</v>
      </c>
      <c r="E63" s="169">
        <f>IFERROR('tablas turistas por categorías '!G63/'tablas turistas por categorías '!G76-1,"-")</f>
        <v>-5.5725828921705189E-2</v>
      </c>
      <c r="F63" s="169">
        <f>IFERROR('tablas turistas por categorías '!I63/'tablas turistas por categorías '!I76-1,"-")</f>
        <v>1.1916784487982168E-2</v>
      </c>
      <c r="G63" s="127">
        <f>IFERROR('tablas turistas por categorías '!K63/'tablas turistas por categorías '!K76-1,"-")</f>
        <v>1.6893312771624869E-2</v>
      </c>
    </row>
    <row r="64" spans="2:7" collapsed="1">
      <c r="B64" s="171">
        <v>2007</v>
      </c>
      <c r="C64" s="136">
        <f>IFERROR('tablas turistas por categorías '!C64/'tablas turistas por categorías '!C77-1,"-")</f>
        <v>0.21407235313640882</v>
      </c>
      <c r="D64" s="136">
        <f>IFERROR('tablas turistas por categorías '!E64/'tablas turistas por categorías '!E77-1,"-")</f>
        <v>-4.2831308099876564E-3</v>
      </c>
      <c r="E64" s="136">
        <f>IFERROR('tablas turistas por categorías '!G64/'tablas turistas por categorías '!G77-1,"-")</f>
        <v>0.15377665771141924</v>
      </c>
      <c r="F64" s="136">
        <f>IFERROR('tablas turistas por categorías '!I64/'tablas turistas por categorías '!I77-1,"-")</f>
        <v>-0.13625836541072367</v>
      </c>
      <c r="G64" s="136">
        <f>IFERROR('tablas turistas por categorías '!K64/'tablas turistas por categorías '!K77-1,"-")</f>
        <v>4.8803707330951074E-3</v>
      </c>
    </row>
    <row r="65" spans="2:7" ht="15" customHeight="1">
      <c r="B65" s="173" t="s">
        <v>77</v>
      </c>
      <c r="C65" s="173"/>
      <c r="D65" s="173"/>
      <c r="E65" s="173"/>
      <c r="F65" s="173"/>
      <c r="G65" s="173"/>
    </row>
  </sheetData>
  <mergeCells count="2">
    <mergeCell ref="B5:G5"/>
    <mergeCell ref="B65:G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172</v>
      </c>
      <c r="C5" s="119"/>
      <c r="D5" s="119"/>
      <c r="E5" s="119"/>
      <c r="F5" s="119"/>
      <c r="G5" s="119"/>
    </row>
    <row r="6" spans="2:7" ht="18" customHeight="1">
      <c r="B6" s="174">
        <v>2010</v>
      </c>
      <c r="C6" s="174"/>
      <c r="D6" s="174"/>
      <c r="E6" s="174"/>
      <c r="F6" s="174"/>
      <c r="G6" s="174"/>
    </row>
    <row r="7" spans="2:7" ht="15" customHeight="1">
      <c r="B7" s="175" t="s">
        <v>173</v>
      </c>
      <c r="C7" s="143" t="s">
        <v>165</v>
      </c>
      <c r="D7" s="143" t="s">
        <v>166</v>
      </c>
      <c r="E7" s="143" t="s">
        <v>167</v>
      </c>
      <c r="F7" s="143" t="s">
        <v>168</v>
      </c>
      <c r="G7" s="172" t="s">
        <v>81</v>
      </c>
    </row>
    <row r="8" spans="2:7">
      <c r="B8" s="176" t="s">
        <v>105</v>
      </c>
      <c r="C8" s="126">
        <v>686</v>
      </c>
      <c r="D8" s="126">
        <v>4067</v>
      </c>
      <c r="E8" s="126">
        <v>4031</v>
      </c>
      <c r="F8" s="126">
        <v>4404</v>
      </c>
      <c r="G8" s="137">
        <v>13188</v>
      </c>
    </row>
    <row r="9" spans="2:7">
      <c r="B9" s="176" t="s">
        <v>106</v>
      </c>
      <c r="C9" s="126">
        <v>1252</v>
      </c>
      <c r="D9" s="126">
        <v>5330</v>
      </c>
      <c r="E9" s="126">
        <v>4638</v>
      </c>
      <c r="F9" s="126">
        <v>5539</v>
      </c>
      <c r="G9" s="137">
        <v>16759</v>
      </c>
    </row>
    <row r="10" spans="2:7">
      <c r="B10" s="176" t="s">
        <v>107</v>
      </c>
      <c r="C10" s="126">
        <v>831</v>
      </c>
      <c r="D10" s="126">
        <v>4541</v>
      </c>
      <c r="E10" s="126">
        <v>4088</v>
      </c>
      <c r="F10" s="126">
        <v>5114</v>
      </c>
      <c r="G10" s="137">
        <v>14574</v>
      </c>
    </row>
    <row r="11" spans="2:7">
      <c r="B11" s="176" t="s">
        <v>108</v>
      </c>
      <c r="C11" s="126">
        <v>597</v>
      </c>
      <c r="D11" s="126">
        <v>3980</v>
      </c>
      <c r="E11" s="126">
        <v>3782</v>
      </c>
      <c r="F11" s="126">
        <v>4236</v>
      </c>
      <c r="G11" s="137">
        <v>12595</v>
      </c>
    </row>
    <row r="12" spans="2:7">
      <c r="B12" s="176" t="s">
        <v>109</v>
      </c>
      <c r="C12" s="126">
        <v>558</v>
      </c>
      <c r="D12" s="126">
        <v>4094</v>
      </c>
      <c r="E12" s="126">
        <v>3845</v>
      </c>
      <c r="F12" s="126">
        <v>3910</v>
      </c>
      <c r="G12" s="137">
        <v>12407</v>
      </c>
    </row>
    <row r="13" spans="2:7">
      <c r="B13" s="176" t="s">
        <v>110</v>
      </c>
      <c r="C13" s="126">
        <v>517</v>
      </c>
      <c r="D13" s="126">
        <v>4291</v>
      </c>
      <c r="E13" s="126">
        <v>4146</v>
      </c>
      <c r="F13" s="126">
        <v>3728</v>
      </c>
      <c r="G13" s="137">
        <v>12682</v>
      </c>
    </row>
    <row r="14" spans="2:7">
      <c r="B14" s="176" t="s">
        <v>111</v>
      </c>
      <c r="C14" s="126">
        <v>507</v>
      </c>
      <c r="D14" s="126">
        <v>3520</v>
      </c>
      <c r="E14" s="126">
        <v>3110</v>
      </c>
      <c r="F14" s="126">
        <v>3474</v>
      </c>
      <c r="G14" s="137">
        <v>10611</v>
      </c>
    </row>
    <row r="15" spans="2:7">
      <c r="B15" s="176" t="s">
        <v>112</v>
      </c>
      <c r="C15" s="126">
        <v>405</v>
      </c>
      <c r="D15" s="126">
        <v>2943</v>
      </c>
      <c r="E15" s="126">
        <v>2715</v>
      </c>
      <c r="F15" s="126">
        <v>3726</v>
      </c>
      <c r="G15" s="137">
        <v>9789</v>
      </c>
    </row>
    <row r="16" spans="2:7" ht="15.75" customHeight="1">
      <c r="B16" s="176" t="s">
        <v>113</v>
      </c>
      <c r="C16" s="126">
        <v>436</v>
      </c>
      <c r="D16" s="126">
        <v>3628</v>
      </c>
      <c r="E16" s="126">
        <v>3092</v>
      </c>
      <c r="F16" s="126">
        <v>3300</v>
      </c>
      <c r="G16" s="137">
        <v>10456</v>
      </c>
    </row>
    <row r="17" spans="2:9">
      <c r="B17" s="176" t="s">
        <v>114</v>
      </c>
      <c r="C17" s="126">
        <v>570</v>
      </c>
      <c r="D17" s="126">
        <v>4841</v>
      </c>
      <c r="E17" s="126">
        <v>4179</v>
      </c>
      <c r="F17" s="126">
        <v>4295</v>
      </c>
      <c r="G17" s="137">
        <v>13885</v>
      </c>
    </row>
    <row r="18" spans="2:9">
      <c r="B18" s="176" t="s">
        <v>115</v>
      </c>
      <c r="C18" s="126">
        <v>653</v>
      </c>
      <c r="D18" s="126">
        <v>5253</v>
      </c>
      <c r="E18" s="126">
        <v>4485</v>
      </c>
      <c r="F18" s="126">
        <v>4682</v>
      </c>
      <c r="G18" s="137">
        <v>15073</v>
      </c>
    </row>
    <row r="19" spans="2:9">
      <c r="B19" s="176" t="s">
        <v>116</v>
      </c>
      <c r="C19" s="126">
        <v>926</v>
      </c>
      <c r="D19" s="126">
        <v>4717</v>
      </c>
      <c r="E19" s="126">
        <v>4027</v>
      </c>
      <c r="F19" s="126">
        <v>3778</v>
      </c>
      <c r="G19" s="137">
        <v>13448</v>
      </c>
    </row>
    <row r="20" spans="2:9" ht="15.75" thickBot="1">
      <c r="B20" s="177" t="s">
        <v>144</v>
      </c>
      <c r="C20" s="156">
        <v>7938</v>
      </c>
      <c r="D20" s="156">
        <v>51205</v>
      </c>
      <c r="E20" s="156">
        <v>46138</v>
      </c>
      <c r="F20" s="156">
        <v>50186</v>
      </c>
      <c r="G20" s="156">
        <v>155467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3" t="s">
        <v>96</v>
      </c>
    </row>
    <row r="25" spans="2:9" ht="18" customHeight="1">
      <c r="B25" s="119" t="s">
        <v>172</v>
      </c>
      <c r="C25" s="119"/>
      <c r="D25" s="119"/>
      <c r="E25" s="119"/>
      <c r="F25" s="119"/>
      <c r="G25" s="119"/>
    </row>
    <row r="26" spans="2:9" ht="18.75" customHeight="1">
      <c r="B26" s="174">
        <v>2011</v>
      </c>
      <c r="C26" s="174"/>
      <c r="D26" s="174"/>
      <c r="E26" s="174"/>
      <c r="F26" s="174"/>
      <c r="G26" s="174"/>
    </row>
    <row r="27" spans="2:9">
      <c r="B27" s="175" t="s">
        <v>173</v>
      </c>
      <c r="C27" s="143" t="s">
        <v>165</v>
      </c>
      <c r="D27" s="143" t="s">
        <v>166</v>
      </c>
      <c r="E27" s="143" t="s">
        <v>167</v>
      </c>
      <c r="F27" s="143" t="s">
        <v>168</v>
      </c>
      <c r="G27" s="172" t="s">
        <v>81</v>
      </c>
    </row>
    <row r="28" spans="2:9">
      <c r="B28" s="176" t="s">
        <v>105</v>
      </c>
      <c r="C28" s="126">
        <v>687</v>
      </c>
      <c r="D28" s="126">
        <v>3885</v>
      </c>
      <c r="E28" s="126">
        <v>3732</v>
      </c>
      <c r="F28" s="126">
        <v>4304</v>
      </c>
      <c r="G28" s="137">
        <v>12608</v>
      </c>
    </row>
    <row r="29" spans="2:9">
      <c r="B29" s="176" t="s">
        <v>106</v>
      </c>
      <c r="C29" s="126">
        <v>774</v>
      </c>
      <c r="D29" s="126">
        <v>4600</v>
      </c>
      <c r="E29" s="126">
        <v>4461</v>
      </c>
      <c r="F29" s="126">
        <v>3864</v>
      </c>
      <c r="G29" s="137">
        <v>13699</v>
      </c>
    </row>
    <row r="30" spans="2:9">
      <c r="B30" s="176" t="s">
        <v>107</v>
      </c>
      <c r="C30" s="126">
        <v>943</v>
      </c>
      <c r="D30" s="126">
        <v>5785</v>
      </c>
      <c r="E30" s="126">
        <v>4768</v>
      </c>
      <c r="F30" s="126">
        <v>4448</v>
      </c>
      <c r="G30" s="137">
        <v>15944</v>
      </c>
    </row>
    <row r="31" spans="2:9">
      <c r="B31" s="176" t="s">
        <v>108</v>
      </c>
      <c r="C31" s="126">
        <v>679</v>
      </c>
      <c r="D31" s="126">
        <v>4432</v>
      </c>
      <c r="E31" s="126">
        <v>4002</v>
      </c>
      <c r="F31" s="126">
        <v>3478</v>
      </c>
      <c r="G31" s="137">
        <v>12591</v>
      </c>
    </row>
    <row r="32" spans="2:9">
      <c r="B32" s="176" t="s">
        <v>109</v>
      </c>
      <c r="C32" s="126">
        <v>660</v>
      </c>
      <c r="D32" s="126">
        <v>4426</v>
      </c>
      <c r="E32" s="126">
        <v>4148</v>
      </c>
      <c r="F32" s="126">
        <v>3924</v>
      </c>
      <c r="G32" s="137">
        <v>13158</v>
      </c>
    </row>
    <row r="33" spans="2:7">
      <c r="B33" s="176" t="s">
        <v>110</v>
      </c>
      <c r="C33" s="126"/>
      <c r="D33" s="126"/>
      <c r="E33" s="126"/>
      <c r="F33" s="126"/>
      <c r="G33" s="137"/>
    </row>
    <row r="34" spans="2:7">
      <c r="B34" s="176" t="s">
        <v>111</v>
      </c>
      <c r="C34" s="126"/>
      <c r="D34" s="126"/>
      <c r="E34" s="126"/>
      <c r="F34" s="126"/>
      <c r="G34" s="137"/>
    </row>
    <row r="35" spans="2:7">
      <c r="B35" s="176" t="s">
        <v>112</v>
      </c>
      <c r="C35" s="126"/>
      <c r="D35" s="126"/>
      <c r="E35" s="126"/>
      <c r="F35" s="126"/>
      <c r="G35" s="137"/>
    </row>
    <row r="36" spans="2:7">
      <c r="B36" s="176" t="s">
        <v>113</v>
      </c>
      <c r="C36" s="126"/>
      <c r="D36" s="126"/>
      <c r="E36" s="126"/>
      <c r="F36" s="126"/>
      <c r="G36" s="137"/>
    </row>
    <row r="37" spans="2:7">
      <c r="B37" s="176" t="s">
        <v>114</v>
      </c>
      <c r="C37" s="126"/>
      <c r="D37" s="126"/>
      <c r="E37" s="126"/>
      <c r="F37" s="126"/>
      <c r="G37" s="137"/>
    </row>
    <row r="38" spans="2:7">
      <c r="B38" s="176" t="s">
        <v>115</v>
      </c>
      <c r="C38" s="126"/>
      <c r="D38" s="126"/>
      <c r="E38" s="126"/>
      <c r="F38" s="126"/>
      <c r="G38" s="137"/>
    </row>
    <row r="39" spans="2:7">
      <c r="B39" s="176" t="s">
        <v>116</v>
      </c>
      <c r="C39" s="126"/>
      <c r="D39" s="126"/>
      <c r="E39" s="126"/>
      <c r="F39" s="126"/>
      <c r="G39" s="137"/>
    </row>
    <row r="40" spans="2:7">
      <c r="B40" s="177" t="s">
        <v>144</v>
      </c>
      <c r="C40" s="156">
        <v>3743</v>
      </c>
      <c r="D40" s="156">
        <v>23128</v>
      </c>
      <c r="E40" s="156">
        <v>21111</v>
      </c>
      <c r="F40" s="156">
        <v>20018</v>
      </c>
      <c r="G40" s="156">
        <v>68000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174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2:14"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</row>
    <row r="7" spans="2:14" ht="36" customHeight="1">
      <c r="B7" s="180" t="s">
        <v>175</v>
      </c>
      <c r="C7" s="180"/>
      <c r="D7" s="180"/>
      <c r="E7" s="180"/>
      <c r="F7" s="180"/>
      <c r="G7" s="180"/>
      <c r="H7" s="179"/>
      <c r="I7" s="179"/>
      <c r="J7" s="179"/>
      <c r="K7" s="179"/>
      <c r="L7" s="179"/>
      <c r="M7" s="179"/>
      <c r="N7" s="179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176</v>
      </c>
      <c r="G8" s="183" t="s">
        <v>177</v>
      </c>
      <c r="H8" s="179"/>
      <c r="I8" s="179"/>
      <c r="J8" s="179"/>
      <c r="K8" s="179"/>
      <c r="L8" s="179"/>
      <c r="M8" s="179"/>
      <c r="N8" s="179"/>
    </row>
    <row r="9" spans="2:14">
      <c r="B9" s="184" t="s">
        <v>95</v>
      </c>
      <c r="C9" s="185">
        <v>13570</v>
      </c>
      <c r="D9" s="185">
        <v>13188</v>
      </c>
      <c r="E9" s="185">
        <v>12608</v>
      </c>
      <c r="F9" s="186">
        <v>-2.8150331613854052E-2</v>
      </c>
      <c r="G9" s="186">
        <v>-4.3979375189566294E-2</v>
      </c>
      <c r="H9" s="179"/>
      <c r="I9" s="179"/>
      <c r="J9" s="179"/>
      <c r="K9" s="179"/>
      <c r="L9" s="179"/>
      <c r="M9" s="179"/>
      <c r="N9" s="179"/>
    </row>
    <row r="10" spans="2:14">
      <c r="B10" s="184" t="s">
        <v>94</v>
      </c>
      <c r="C10" s="185">
        <v>15172</v>
      </c>
      <c r="D10" s="185">
        <v>16759</v>
      </c>
      <c r="E10" s="185">
        <v>13699</v>
      </c>
      <c r="F10" s="186">
        <v>0.10460058001581851</v>
      </c>
      <c r="G10" s="186">
        <v>-0.18258845993197681</v>
      </c>
      <c r="H10" s="179"/>
      <c r="I10" s="179"/>
      <c r="J10" s="179"/>
      <c r="K10" s="179"/>
      <c r="L10" s="179"/>
      <c r="M10" s="179"/>
      <c r="N10" s="179"/>
    </row>
    <row r="11" spans="2:14">
      <c r="B11" s="184" t="s">
        <v>93</v>
      </c>
      <c r="C11" s="185">
        <v>15653</v>
      </c>
      <c r="D11" s="185">
        <v>14574</v>
      </c>
      <c r="E11" s="185">
        <v>15944</v>
      </c>
      <c r="F11" s="186">
        <v>-6.8932473008369022E-2</v>
      </c>
      <c r="G11" s="186">
        <v>9.4003019075065142E-2</v>
      </c>
      <c r="H11" s="179"/>
      <c r="I11" s="179"/>
      <c r="J11" s="179"/>
      <c r="K11" s="179"/>
      <c r="L11" s="179"/>
      <c r="M11" s="179"/>
      <c r="N11" s="179"/>
    </row>
    <row r="12" spans="2:14">
      <c r="B12" s="184" t="s">
        <v>92</v>
      </c>
      <c r="C12" s="185">
        <v>13079</v>
      </c>
      <c r="D12" s="185">
        <v>12595</v>
      </c>
      <c r="E12" s="185">
        <v>12591</v>
      </c>
      <c r="F12" s="186">
        <v>-3.7005887300252338E-2</v>
      </c>
      <c r="G12" s="186">
        <v>-3.1758634378720174E-4</v>
      </c>
      <c r="H12" s="179"/>
      <c r="I12" s="179"/>
      <c r="J12" s="179"/>
      <c r="K12" s="179"/>
      <c r="L12" s="179"/>
      <c r="M12" s="179"/>
      <c r="N12" s="179"/>
    </row>
    <row r="13" spans="2:14">
      <c r="B13" s="184" t="s">
        <v>91</v>
      </c>
      <c r="C13" s="185">
        <v>13474</v>
      </c>
      <c r="D13" s="185">
        <v>12407</v>
      </c>
      <c r="E13" s="185">
        <v>13158</v>
      </c>
      <c r="F13" s="186">
        <v>-7.918955024491614E-2</v>
      </c>
      <c r="G13" s="186">
        <v>6.0530345772547678E-2</v>
      </c>
      <c r="H13" s="179"/>
      <c r="I13" s="179"/>
      <c r="J13" s="179"/>
      <c r="K13" s="179"/>
      <c r="L13" s="179"/>
      <c r="M13" s="179"/>
      <c r="N13" s="179"/>
    </row>
    <row r="14" spans="2:14">
      <c r="B14" s="184" t="s">
        <v>90</v>
      </c>
      <c r="C14" s="185">
        <v>12750</v>
      </c>
      <c r="D14" s="185">
        <v>12682</v>
      </c>
      <c r="E14" s="185"/>
      <c r="F14" s="186">
        <v>-5.3333333333333011E-3</v>
      </c>
      <c r="G14" s="186"/>
      <c r="H14" s="179"/>
      <c r="I14" s="179"/>
      <c r="J14" s="179"/>
      <c r="K14" s="179"/>
      <c r="L14" s="179"/>
      <c r="M14" s="179"/>
      <c r="N14" s="179"/>
    </row>
    <row r="15" spans="2:14">
      <c r="B15" s="184" t="s">
        <v>89</v>
      </c>
      <c r="C15" s="185">
        <v>11890</v>
      </c>
      <c r="D15" s="185">
        <v>10611</v>
      </c>
      <c r="E15" s="185"/>
      <c r="F15" s="186">
        <v>-0.10756938603868793</v>
      </c>
      <c r="G15" s="186"/>
      <c r="H15" s="179"/>
      <c r="I15" s="179"/>
      <c r="J15" s="179"/>
      <c r="K15" s="179"/>
      <c r="L15" s="179"/>
      <c r="M15" s="179"/>
      <c r="N15" s="179"/>
    </row>
    <row r="16" spans="2:14">
      <c r="B16" s="184" t="s">
        <v>88</v>
      </c>
      <c r="C16" s="185">
        <v>7777</v>
      </c>
      <c r="D16" s="185">
        <v>9789</v>
      </c>
      <c r="E16" s="185"/>
      <c r="F16" s="186">
        <v>0.25871158544425876</v>
      </c>
      <c r="G16" s="186"/>
      <c r="H16" s="179"/>
      <c r="I16" s="179"/>
      <c r="J16" s="179"/>
      <c r="K16" s="179"/>
      <c r="L16" s="179"/>
      <c r="M16" s="179"/>
      <c r="N16" s="179"/>
    </row>
    <row r="17" spans="2:14">
      <c r="B17" s="184" t="s">
        <v>87</v>
      </c>
      <c r="C17" s="185">
        <v>11123</v>
      </c>
      <c r="D17" s="185">
        <v>10456</v>
      </c>
      <c r="E17" s="185"/>
      <c r="F17" s="186">
        <v>-5.9965836554886298E-2</v>
      </c>
      <c r="G17" s="186"/>
      <c r="H17" s="179"/>
      <c r="I17" s="179"/>
      <c r="J17" s="179"/>
      <c r="K17" s="179"/>
      <c r="L17" s="179"/>
      <c r="M17" s="179"/>
      <c r="N17" s="179"/>
    </row>
    <row r="18" spans="2:14">
      <c r="B18" s="184" t="s">
        <v>86</v>
      </c>
      <c r="C18" s="185">
        <v>12809</v>
      </c>
      <c r="D18" s="185">
        <v>13885</v>
      </c>
      <c r="E18" s="185"/>
      <c r="F18" s="186">
        <v>8.4003435084706091E-2</v>
      </c>
      <c r="G18" s="186"/>
      <c r="H18" s="179"/>
      <c r="I18" s="179"/>
      <c r="J18" s="179"/>
      <c r="K18" s="179"/>
      <c r="L18" s="179"/>
      <c r="M18" s="179"/>
      <c r="N18" s="179"/>
    </row>
    <row r="19" spans="2:14">
      <c r="B19" s="184" t="s">
        <v>85</v>
      </c>
      <c r="C19" s="185">
        <v>13990</v>
      </c>
      <c r="D19" s="185">
        <v>15073</v>
      </c>
      <c r="E19" s="185"/>
      <c r="F19" s="186">
        <v>7.7412437455325334E-2</v>
      </c>
      <c r="G19" s="186"/>
      <c r="H19" s="179"/>
      <c r="I19" s="179"/>
      <c r="J19" s="179"/>
      <c r="K19" s="179"/>
      <c r="L19" s="179"/>
      <c r="M19" s="179"/>
      <c r="N19" s="179"/>
    </row>
    <row r="20" spans="2:14">
      <c r="B20" s="184" t="s">
        <v>84</v>
      </c>
      <c r="C20" s="185">
        <v>13086</v>
      </c>
      <c r="D20" s="185">
        <v>13448</v>
      </c>
      <c r="E20" s="185"/>
      <c r="F20" s="186">
        <v>2.7663151459575097E-2</v>
      </c>
      <c r="G20" s="186"/>
      <c r="H20" s="179"/>
      <c r="I20" s="179"/>
      <c r="J20" s="179"/>
      <c r="K20" s="179"/>
      <c r="L20" s="179"/>
      <c r="M20" s="179"/>
      <c r="N20" s="179"/>
    </row>
    <row r="21" spans="2:14">
      <c r="B21" s="187" t="s">
        <v>47</v>
      </c>
      <c r="C21" s="75">
        <v>154373</v>
      </c>
      <c r="D21" s="75">
        <v>155467</v>
      </c>
      <c r="E21" s="75">
        <v>68000</v>
      </c>
      <c r="F21" s="188">
        <v>7.0867314880191934E-3</v>
      </c>
      <c r="G21" s="188"/>
      <c r="H21" s="179"/>
      <c r="I21" s="179"/>
      <c r="J21" s="179"/>
      <c r="K21" s="179"/>
      <c r="L21" s="179"/>
      <c r="M21" s="179"/>
      <c r="N21" s="179"/>
    </row>
    <row r="22" spans="2:14" ht="15" customHeight="1">
      <c r="B22" s="189" t="s">
        <v>178</v>
      </c>
      <c r="C22" s="189"/>
      <c r="D22" s="189"/>
      <c r="E22" s="189"/>
      <c r="F22" s="189"/>
      <c r="G22" s="189"/>
      <c r="H22" s="179"/>
      <c r="I22" s="179"/>
      <c r="J22" s="179"/>
      <c r="K22" s="179"/>
      <c r="L22" s="179"/>
      <c r="M22" s="179"/>
      <c r="N22" s="179"/>
    </row>
    <row r="23" spans="2:14" ht="7.5" customHeight="1">
      <c r="B23" s="190"/>
      <c r="C23" s="190"/>
      <c r="D23" s="190"/>
      <c r="E23" s="190"/>
      <c r="F23" s="190"/>
      <c r="G23" s="190"/>
      <c r="H23" s="179"/>
      <c r="I23" s="179"/>
      <c r="J23" s="179"/>
      <c r="K23" s="179"/>
      <c r="L23" s="179"/>
      <c r="M23" s="179"/>
      <c r="N23" s="179"/>
    </row>
    <row r="24" spans="2:14" ht="7.5" customHeight="1">
      <c r="B24" s="190"/>
      <c r="C24" s="190"/>
      <c r="D24" s="190"/>
      <c r="E24" s="190"/>
      <c r="F24" s="190"/>
      <c r="G24" s="190"/>
      <c r="H24" s="179"/>
      <c r="I24" s="179"/>
      <c r="J24" s="179"/>
      <c r="K24" s="179"/>
      <c r="L24" s="179"/>
      <c r="M24" s="179"/>
      <c r="N24" s="179"/>
    </row>
    <row r="25" spans="2:14" ht="36" customHeight="1">
      <c r="B25" s="180" t="s">
        <v>179</v>
      </c>
      <c r="C25" s="180"/>
      <c r="D25" s="180"/>
      <c r="E25" s="180"/>
      <c r="F25" s="180"/>
      <c r="G25" s="180"/>
      <c r="H25" s="179"/>
      <c r="I25" s="179"/>
      <c r="J25" s="179"/>
      <c r="K25" s="179"/>
      <c r="L25" s="179"/>
      <c r="M25" s="179"/>
      <c r="N25" s="179"/>
    </row>
    <row r="26" spans="2:14">
      <c r="B26" s="181"/>
      <c r="C26" s="181">
        <v>2009</v>
      </c>
      <c r="D26" s="181">
        <v>2010</v>
      </c>
      <c r="E26" s="181">
        <v>2011</v>
      </c>
      <c r="F26" s="183" t="s">
        <v>176</v>
      </c>
      <c r="G26" s="183" t="s">
        <v>177</v>
      </c>
      <c r="H26" s="179"/>
      <c r="I26" s="179"/>
      <c r="J26" s="179"/>
      <c r="K26" s="179"/>
      <c r="L26" s="179"/>
      <c r="M26" s="179"/>
      <c r="N26" s="179"/>
    </row>
    <row r="27" spans="2:14">
      <c r="B27" s="184" t="s">
        <v>95</v>
      </c>
      <c r="C27" s="185">
        <v>355</v>
      </c>
      <c r="D27" s="185">
        <v>517</v>
      </c>
      <c r="E27" s="185">
        <v>444</v>
      </c>
      <c r="F27" s="186">
        <v>0.45633802816901414</v>
      </c>
      <c r="G27" s="186">
        <v>-0.14119922630560933</v>
      </c>
      <c r="H27" s="179"/>
      <c r="I27" s="179"/>
      <c r="J27" s="179"/>
      <c r="K27" s="179"/>
      <c r="L27" s="179"/>
      <c r="M27" s="179"/>
      <c r="N27" s="179"/>
    </row>
    <row r="28" spans="2:14">
      <c r="B28" s="184" t="s">
        <v>94</v>
      </c>
      <c r="C28" s="185">
        <v>322</v>
      </c>
      <c r="D28" s="185">
        <v>348</v>
      </c>
      <c r="E28" s="185">
        <v>458</v>
      </c>
      <c r="F28" s="186">
        <v>8.0745341614906874E-2</v>
      </c>
      <c r="G28" s="186">
        <v>0.31609195402298851</v>
      </c>
      <c r="H28" s="179"/>
      <c r="I28" s="179"/>
      <c r="J28" s="179"/>
      <c r="K28" s="179"/>
      <c r="L28" s="179"/>
      <c r="M28" s="179"/>
      <c r="N28" s="179"/>
    </row>
    <row r="29" spans="2:14">
      <c r="B29" s="184" t="s">
        <v>93</v>
      </c>
      <c r="C29" s="185">
        <v>271</v>
      </c>
      <c r="D29" s="185">
        <v>248</v>
      </c>
      <c r="E29" s="185">
        <v>458</v>
      </c>
      <c r="F29" s="186">
        <v>-8.4870848708487046E-2</v>
      </c>
      <c r="G29" s="186">
        <v>0.84677419354838701</v>
      </c>
      <c r="H29" s="179"/>
      <c r="I29" s="179"/>
      <c r="J29" s="179"/>
      <c r="K29" s="179"/>
      <c r="L29" s="179"/>
      <c r="M29" s="179"/>
      <c r="N29" s="179"/>
    </row>
    <row r="30" spans="2:14">
      <c r="B30" s="184" t="s">
        <v>92</v>
      </c>
      <c r="C30" s="185">
        <v>182</v>
      </c>
      <c r="D30" s="185">
        <v>172</v>
      </c>
      <c r="E30" s="185">
        <v>222</v>
      </c>
      <c r="F30" s="186">
        <v>-5.4945054945054972E-2</v>
      </c>
      <c r="G30" s="186">
        <v>0.29069767441860472</v>
      </c>
      <c r="H30" s="179"/>
      <c r="I30" s="179"/>
      <c r="J30" s="179"/>
      <c r="K30" s="179"/>
      <c r="L30" s="179"/>
      <c r="M30" s="179"/>
      <c r="N30" s="179"/>
    </row>
    <row r="31" spans="2:14">
      <c r="B31" s="184" t="s">
        <v>91</v>
      </c>
      <c r="C31" s="185">
        <v>200</v>
      </c>
      <c r="D31" s="185">
        <v>144</v>
      </c>
      <c r="E31" s="185">
        <v>195</v>
      </c>
      <c r="F31" s="186">
        <v>-0.28000000000000003</v>
      </c>
      <c r="G31" s="186">
        <v>0.35416666666666674</v>
      </c>
      <c r="H31" s="179"/>
      <c r="I31" s="179"/>
      <c r="J31" s="179"/>
      <c r="K31" s="179"/>
      <c r="L31" s="179"/>
      <c r="M31" s="179"/>
      <c r="N31" s="179"/>
    </row>
    <row r="32" spans="2:14">
      <c r="B32" s="184" t="s">
        <v>90</v>
      </c>
      <c r="C32" s="185">
        <v>141</v>
      </c>
      <c r="D32" s="185">
        <v>181</v>
      </c>
      <c r="E32" s="185"/>
      <c r="F32" s="186">
        <v>0.28368794326241131</v>
      </c>
      <c r="G32" s="186"/>
      <c r="H32" s="179"/>
      <c r="I32" s="179"/>
      <c r="J32" s="179"/>
      <c r="K32" s="179"/>
      <c r="L32" s="179"/>
      <c r="M32" s="179"/>
      <c r="N32" s="179"/>
    </row>
    <row r="33" spans="2:14">
      <c r="B33" s="184" t="s">
        <v>89</v>
      </c>
      <c r="C33" s="185">
        <v>156</v>
      </c>
      <c r="D33" s="185">
        <v>125</v>
      </c>
      <c r="E33" s="185"/>
      <c r="F33" s="186">
        <v>-0.19871794871794868</v>
      </c>
      <c r="G33" s="186"/>
      <c r="H33" s="179"/>
      <c r="I33" s="179"/>
      <c r="J33" s="179"/>
      <c r="K33" s="179"/>
      <c r="L33" s="179"/>
      <c r="M33" s="179"/>
      <c r="N33" s="179"/>
    </row>
    <row r="34" spans="2:14">
      <c r="B34" s="184" t="s">
        <v>88</v>
      </c>
      <c r="C34" s="185">
        <v>103</v>
      </c>
      <c r="D34" s="185">
        <v>135</v>
      </c>
      <c r="E34" s="185"/>
      <c r="F34" s="186">
        <v>0.31067961165048552</v>
      </c>
      <c r="G34" s="186"/>
      <c r="H34" s="179"/>
      <c r="I34" s="179"/>
      <c r="J34" s="179"/>
      <c r="K34" s="179"/>
      <c r="L34" s="179"/>
      <c r="M34" s="179"/>
      <c r="N34" s="179"/>
    </row>
    <row r="35" spans="2:14">
      <c r="B35" s="184" t="s">
        <v>87</v>
      </c>
      <c r="C35" s="185">
        <v>122</v>
      </c>
      <c r="D35" s="185">
        <v>121</v>
      </c>
      <c r="E35" s="185"/>
      <c r="F35" s="186">
        <v>-8.1967213114754189E-3</v>
      </c>
      <c r="G35" s="186"/>
      <c r="H35" s="179"/>
      <c r="I35" s="179"/>
      <c r="J35" s="179"/>
      <c r="K35" s="179"/>
      <c r="L35" s="179"/>
      <c r="M35" s="179"/>
      <c r="N35" s="179"/>
    </row>
    <row r="36" spans="2:14">
      <c r="B36" s="184" t="s">
        <v>86</v>
      </c>
      <c r="C36" s="185">
        <v>215</v>
      </c>
      <c r="D36" s="185">
        <v>193</v>
      </c>
      <c r="E36" s="185"/>
      <c r="F36" s="186">
        <v>-0.10232558139534886</v>
      </c>
      <c r="G36" s="186"/>
      <c r="H36" s="179"/>
      <c r="I36" s="179"/>
      <c r="J36" s="179"/>
      <c r="K36" s="179"/>
      <c r="L36" s="179"/>
      <c r="M36" s="179"/>
      <c r="N36" s="179"/>
    </row>
    <row r="37" spans="2:14">
      <c r="B37" s="184" t="s">
        <v>85</v>
      </c>
      <c r="C37" s="185">
        <v>258</v>
      </c>
      <c r="D37" s="185">
        <v>299</v>
      </c>
      <c r="E37" s="185"/>
      <c r="F37" s="186">
        <v>0.1589147286821706</v>
      </c>
      <c r="G37" s="186"/>
      <c r="H37" s="179"/>
      <c r="I37" s="179"/>
      <c r="J37" s="179"/>
      <c r="K37" s="179"/>
      <c r="L37" s="179"/>
      <c r="M37" s="179"/>
      <c r="N37" s="179"/>
    </row>
    <row r="38" spans="2:14">
      <c r="B38" s="184" t="s">
        <v>84</v>
      </c>
      <c r="C38" s="185">
        <v>385</v>
      </c>
      <c r="D38" s="185">
        <v>423</v>
      </c>
      <c r="E38" s="185"/>
      <c r="F38" s="186">
        <v>9.8701298701298734E-2</v>
      </c>
      <c r="G38" s="186"/>
      <c r="H38" s="179"/>
      <c r="I38" s="179"/>
      <c r="J38" s="179"/>
      <c r="K38" s="179"/>
      <c r="L38" s="179"/>
      <c r="M38" s="179"/>
      <c r="N38" s="179"/>
    </row>
    <row r="39" spans="2:14">
      <c r="B39" s="187" t="s">
        <v>47</v>
      </c>
      <c r="C39" s="75">
        <v>2710</v>
      </c>
      <c r="D39" s="75">
        <v>2906</v>
      </c>
      <c r="E39" s="75">
        <v>1777</v>
      </c>
      <c r="F39" s="188">
        <v>7.2324723247232381E-2</v>
      </c>
      <c r="G39" s="188"/>
      <c r="H39" s="179"/>
      <c r="I39" s="179"/>
      <c r="J39" s="179"/>
      <c r="K39" s="179"/>
      <c r="L39" s="179"/>
      <c r="M39" s="179"/>
      <c r="N39" s="179"/>
    </row>
    <row r="40" spans="2:14" ht="15" customHeight="1">
      <c r="B40" s="189" t="s">
        <v>178</v>
      </c>
      <c r="C40" s="189"/>
      <c r="D40" s="189"/>
      <c r="E40" s="189"/>
      <c r="F40" s="189"/>
      <c r="G40" s="189"/>
      <c r="H40" s="179"/>
      <c r="I40" s="179"/>
      <c r="J40" s="179"/>
      <c r="K40" s="179"/>
      <c r="L40" s="179"/>
      <c r="M40" s="179"/>
      <c r="N40" s="179"/>
    </row>
    <row r="41" spans="2:14" ht="7.5" customHeight="1">
      <c r="B41" s="191"/>
      <c r="C41" s="191"/>
      <c r="D41" s="191"/>
      <c r="E41" s="191"/>
      <c r="F41" s="191"/>
      <c r="G41" s="190"/>
      <c r="H41" s="179"/>
      <c r="I41" s="179"/>
      <c r="J41" s="179"/>
      <c r="K41" s="179"/>
      <c r="L41" s="179"/>
      <c r="M41" s="179"/>
      <c r="N41" s="179"/>
    </row>
    <row r="42" spans="2:14" ht="8.25" customHeight="1">
      <c r="B42" s="190"/>
      <c r="C42" s="190"/>
      <c r="D42" s="190"/>
      <c r="E42" s="190"/>
      <c r="F42" s="190"/>
      <c r="G42" s="190"/>
      <c r="H42" s="179"/>
      <c r="I42" s="179"/>
      <c r="J42" s="179"/>
      <c r="K42" s="179"/>
      <c r="L42" s="179"/>
      <c r="M42" s="179"/>
      <c r="N42" s="179"/>
    </row>
    <row r="43" spans="2:14" ht="36" customHeight="1">
      <c r="B43" s="180" t="s">
        <v>180</v>
      </c>
      <c r="C43" s="180"/>
      <c r="D43" s="180"/>
      <c r="E43" s="180"/>
      <c r="F43" s="180"/>
      <c r="G43" s="180"/>
      <c r="H43" s="179"/>
      <c r="I43" s="179"/>
      <c r="J43" s="179"/>
      <c r="K43" s="179"/>
      <c r="L43" s="179"/>
      <c r="M43" s="179"/>
      <c r="N43" s="179"/>
    </row>
    <row r="44" spans="2:14">
      <c r="B44" s="181"/>
      <c r="C44" s="181">
        <v>2009</v>
      </c>
      <c r="D44" s="181">
        <v>2010</v>
      </c>
      <c r="E44" s="181">
        <v>2011</v>
      </c>
      <c r="F44" s="183" t="s">
        <v>176</v>
      </c>
      <c r="G44" s="183" t="s">
        <v>177</v>
      </c>
      <c r="H44" s="179"/>
      <c r="I44" s="179"/>
      <c r="J44" s="179"/>
      <c r="K44" s="179"/>
      <c r="L44" s="179"/>
      <c r="M44" s="179"/>
      <c r="N44" s="179"/>
    </row>
    <row r="45" spans="2:14">
      <c r="B45" s="184" t="s">
        <v>95</v>
      </c>
      <c r="C45" s="185">
        <v>10846</v>
      </c>
      <c r="D45" s="185">
        <v>10110</v>
      </c>
      <c r="E45" s="185">
        <v>9623</v>
      </c>
      <c r="F45" s="186">
        <v>-6.7859118569057686E-2</v>
      </c>
      <c r="G45" s="186">
        <v>-4.8170128585558802E-2</v>
      </c>
      <c r="H45" s="179"/>
      <c r="I45" s="179"/>
      <c r="J45" s="179"/>
      <c r="K45" s="179"/>
      <c r="L45" s="179"/>
      <c r="M45" s="179"/>
      <c r="N45" s="179"/>
    </row>
    <row r="46" spans="2:14">
      <c r="B46" s="184" t="s">
        <v>94</v>
      </c>
      <c r="C46" s="185">
        <v>12703</v>
      </c>
      <c r="D46" s="185">
        <v>13462</v>
      </c>
      <c r="E46" s="185">
        <v>10361</v>
      </c>
      <c r="F46" s="186">
        <v>5.9749665433362242E-2</v>
      </c>
      <c r="G46" s="186">
        <v>-0.23035210221363844</v>
      </c>
      <c r="H46" s="179"/>
      <c r="I46" s="179"/>
      <c r="J46" s="179"/>
      <c r="K46" s="179"/>
      <c r="L46" s="179"/>
      <c r="M46" s="179"/>
      <c r="N46" s="179"/>
    </row>
    <row r="47" spans="2:14">
      <c r="B47" s="184" t="s">
        <v>93</v>
      </c>
      <c r="C47" s="185">
        <v>12934</v>
      </c>
      <c r="D47" s="185">
        <v>12149</v>
      </c>
      <c r="E47" s="185">
        <v>12184</v>
      </c>
      <c r="F47" s="186">
        <v>-6.0692747796505353E-2</v>
      </c>
      <c r="G47" s="186">
        <v>2.880895546958584E-3</v>
      </c>
      <c r="H47" s="179"/>
      <c r="I47" s="179"/>
      <c r="J47" s="179"/>
      <c r="K47" s="179"/>
      <c r="L47" s="179"/>
      <c r="M47" s="179"/>
      <c r="N47" s="179"/>
    </row>
    <row r="48" spans="2:14">
      <c r="B48" s="184" t="s">
        <v>92</v>
      </c>
      <c r="C48" s="185">
        <v>10795</v>
      </c>
      <c r="D48" s="185">
        <v>10416</v>
      </c>
      <c r="E48" s="185">
        <v>9590</v>
      </c>
      <c r="F48" s="186">
        <v>-3.5108846688281625E-2</v>
      </c>
      <c r="G48" s="186">
        <v>-7.9301075268817245E-2</v>
      </c>
      <c r="H48" s="179"/>
      <c r="I48" s="179"/>
      <c r="J48" s="179"/>
      <c r="K48" s="179"/>
      <c r="L48" s="179"/>
      <c r="M48" s="179"/>
      <c r="N48" s="179"/>
    </row>
    <row r="49" spans="2:14">
      <c r="B49" s="184" t="s">
        <v>91</v>
      </c>
      <c r="C49" s="185">
        <v>11456</v>
      </c>
      <c r="D49" s="185">
        <v>10629</v>
      </c>
      <c r="E49" s="185">
        <v>11118</v>
      </c>
      <c r="F49" s="186">
        <v>-7.2189245810055813E-2</v>
      </c>
      <c r="G49" s="186">
        <v>4.6006209427039257E-2</v>
      </c>
      <c r="H49" s="179"/>
      <c r="I49" s="179"/>
      <c r="J49" s="179"/>
      <c r="K49" s="179"/>
      <c r="L49" s="179"/>
      <c r="M49" s="179"/>
      <c r="N49" s="179"/>
    </row>
    <row r="50" spans="2:14">
      <c r="B50" s="184" t="s">
        <v>90</v>
      </c>
      <c r="C50" s="185">
        <v>11084</v>
      </c>
      <c r="D50" s="185">
        <v>10858</v>
      </c>
      <c r="E50" s="185"/>
      <c r="F50" s="186">
        <v>-2.0389750992421463E-2</v>
      </c>
      <c r="G50" s="186"/>
      <c r="H50" s="179"/>
      <c r="I50" s="179"/>
      <c r="J50" s="179"/>
      <c r="K50" s="179"/>
      <c r="L50" s="179"/>
      <c r="M50" s="179"/>
      <c r="N50" s="179"/>
    </row>
    <row r="51" spans="2:14">
      <c r="B51" s="184" t="s">
        <v>89</v>
      </c>
      <c r="C51" s="185">
        <v>9952</v>
      </c>
      <c r="D51" s="185">
        <v>8749</v>
      </c>
      <c r="E51" s="185"/>
      <c r="F51" s="186">
        <v>-0.12088022508038587</v>
      </c>
      <c r="G51" s="186"/>
      <c r="H51" s="179"/>
      <c r="I51" s="179"/>
      <c r="J51" s="179"/>
      <c r="K51" s="179"/>
      <c r="L51" s="179"/>
      <c r="M51" s="179"/>
      <c r="N51" s="179"/>
    </row>
    <row r="52" spans="2:14">
      <c r="B52" s="184" t="s">
        <v>88</v>
      </c>
      <c r="C52" s="185">
        <v>6016</v>
      </c>
      <c r="D52" s="185">
        <v>7495</v>
      </c>
      <c r="E52" s="185"/>
      <c r="F52" s="186">
        <v>0.24584441489361697</v>
      </c>
      <c r="G52" s="186"/>
      <c r="H52" s="179"/>
      <c r="I52" s="179"/>
      <c r="J52" s="179"/>
      <c r="K52" s="179"/>
      <c r="L52" s="179"/>
      <c r="M52" s="179"/>
      <c r="N52" s="179"/>
    </row>
    <row r="53" spans="2:14">
      <c r="B53" s="184" t="s">
        <v>87</v>
      </c>
      <c r="C53" s="185">
        <v>9249</v>
      </c>
      <c r="D53" s="185">
        <v>8742</v>
      </c>
      <c r="E53" s="185"/>
      <c r="F53" s="186">
        <v>-5.4816736944534594E-2</v>
      </c>
      <c r="G53" s="186"/>
      <c r="H53" s="179"/>
      <c r="I53" s="179"/>
      <c r="J53" s="179"/>
      <c r="K53" s="179"/>
      <c r="L53" s="179"/>
      <c r="M53" s="179"/>
      <c r="N53" s="179"/>
    </row>
    <row r="54" spans="2:14">
      <c r="B54" s="184" t="s">
        <v>86</v>
      </c>
      <c r="C54" s="185">
        <v>10689</v>
      </c>
      <c r="D54" s="185">
        <v>11295</v>
      </c>
      <c r="E54" s="185"/>
      <c r="F54" s="186">
        <v>5.6693797361773823E-2</v>
      </c>
      <c r="G54" s="186"/>
      <c r="H54" s="179"/>
      <c r="I54" s="179"/>
      <c r="J54" s="179"/>
      <c r="K54" s="179"/>
      <c r="L54" s="179"/>
      <c r="M54" s="179"/>
      <c r="N54" s="179"/>
    </row>
    <row r="55" spans="2:14">
      <c r="B55" s="184" t="s">
        <v>85</v>
      </c>
      <c r="C55" s="185">
        <v>11166</v>
      </c>
      <c r="D55" s="185">
        <v>11942</v>
      </c>
      <c r="E55" s="185"/>
      <c r="F55" s="186">
        <v>6.9496686369335592E-2</v>
      </c>
      <c r="G55" s="186"/>
      <c r="H55" s="179"/>
      <c r="I55" s="179"/>
      <c r="J55" s="179"/>
      <c r="K55" s="179"/>
      <c r="L55" s="179"/>
      <c r="M55" s="179"/>
      <c r="N55" s="179"/>
    </row>
    <row r="56" spans="2:14">
      <c r="B56" s="184" t="s">
        <v>84</v>
      </c>
      <c r="C56" s="185">
        <v>10029</v>
      </c>
      <c r="D56" s="185">
        <v>9957</v>
      </c>
      <c r="E56" s="185"/>
      <c r="F56" s="186">
        <v>-7.1791803769070128E-3</v>
      </c>
      <c r="G56" s="186"/>
      <c r="H56" s="179"/>
      <c r="I56" s="179"/>
      <c r="J56" s="179"/>
      <c r="K56" s="179"/>
      <c r="L56" s="179"/>
      <c r="M56" s="179"/>
      <c r="N56" s="179"/>
    </row>
    <row r="57" spans="2:14">
      <c r="B57" s="187" t="s">
        <v>47</v>
      </c>
      <c r="C57" s="75">
        <v>126919</v>
      </c>
      <c r="D57" s="75">
        <v>125804</v>
      </c>
      <c r="E57" s="75">
        <v>52876</v>
      </c>
      <c r="F57" s="188">
        <v>-8.7851306738944146E-3</v>
      </c>
      <c r="G57" s="188"/>
      <c r="H57" s="179"/>
      <c r="I57" s="179"/>
      <c r="J57" s="179"/>
      <c r="K57" s="179"/>
      <c r="L57" s="179"/>
      <c r="M57" s="179"/>
      <c r="N57" s="179"/>
    </row>
    <row r="58" spans="2:14" ht="15" customHeight="1">
      <c r="B58" s="189" t="s">
        <v>178</v>
      </c>
      <c r="C58" s="189"/>
      <c r="D58" s="189"/>
      <c r="E58" s="189"/>
      <c r="F58" s="189"/>
      <c r="G58" s="189"/>
      <c r="H58" s="179"/>
      <c r="I58" s="179"/>
      <c r="J58" s="179"/>
      <c r="K58" s="179"/>
      <c r="L58" s="179"/>
      <c r="M58" s="179"/>
      <c r="N58" s="179"/>
    </row>
    <row r="59" spans="2:14" ht="8.25" customHeight="1">
      <c r="B59" s="190"/>
      <c r="C59" s="190"/>
      <c r="D59" s="190"/>
      <c r="E59" s="190"/>
      <c r="F59" s="190"/>
      <c r="G59" s="190"/>
      <c r="H59" s="179"/>
      <c r="I59" s="179"/>
      <c r="J59" s="179"/>
      <c r="K59" s="179"/>
      <c r="L59" s="179"/>
      <c r="M59" s="179"/>
      <c r="N59" s="179"/>
    </row>
    <row r="60" spans="2:14" ht="7.5" customHeight="1">
      <c r="B60" s="190"/>
      <c r="C60" s="190"/>
      <c r="D60" s="190"/>
      <c r="E60" s="190"/>
      <c r="F60" s="190"/>
      <c r="G60" s="190"/>
      <c r="H60" s="179"/>
      <c r="I60" s="179"/>
      <c r="J60" s="179"/>
      <c r="K60" s="179"/>
      <c r="L60" s="179"/>
      <c r="M60" s="179"/>
      <c r="N60" s="179"/>
    </row>
    <row r="61" spans="2:14" ht="36" customHeight="1">
      <c r="B61" s="180" t="s">
        <v>181</v>
      </c>
      <c r="C61" s="180"/>
      <c r="D61" s="180"/>
      <c r="E61" s="180"/>
      <c r="F61" s="180"/>
      <c r="G61" s="180"/>
      <c r="H61" s="179"/>
      <c r="I61" s="179"/>
      <c r="J61" s="179"/>
      <c r="K61" s="179"/>
      <c r="L61" s="179"/>
      <c r="M61" s="179"/>
      <c r="N61" s="179"/>
    </row>
    <row r="62" spans="2:14">
      <c r="B62" s="181"/>
      <c r="C62" s="181">
        <v>2009</v>
      </c>
      <c r="D62" s="181">
        <v>2010</v>
      </c>
      <c r="E62" s="181">
        <v>2011</v>
      </c>
      <c r="F62" s="183" t="s">
        <v>176</v>
      </c>
      <c r="G62" s="183" t="s">
        <v>177</v>
      </c>
      <c r="H62" s="179"/>
      <c r="I62" s="179"/>
      <c r="J62" s="179"/>
      <c r="K62" s="179"/>
      <c r="L62" s="179"/>
      <c r="M62" s="179"/>
      <c r="N62" s="179"/>
    </row>
    <row r="63" spans="2:14">
      <c r="B63" s="184" t="s">
        <v>95</v>
      </c>
      <c r="C63" s="185">
        <v>415</v>
      </c>
      <c r="D63" s="185">
        <v>382</v>
      </c>
      <c r="E63" s="185">
        <v>476</v>
      </c>
      <c r="F63" s="186">
        <v>-7.9518072289156638E-2</v>
      </c>
      <c r="G63" s="186">
        <v>0.24607329842931946</v>
      </c>
      <c r="H63" s="179"/>
      <c r="I63" s="179"/>
      <c r="J63" s="179"/>
      <c r="K63" s="179"/>
      <c r="L63" s="179"/>
      <c r="M63" s="179"/>
      <c r="N63" s="179"/>
    </row>
    <row r="64" spans="2:14">
      <c r="B64" s="184" t="s">
        <v>94</v>
      </c>
      <c r="C64" s="185">
        <v>362</v>
      </c>
      <c r="D64" s="185">
        <v>407</v>
      </c>
      <c r="E64" s="185">
        <v>512</v>
      </c>
      <c r="F64" s="186">
        <v>0.12430939226519344</v>
      </c>
      <c r="G64" s="186">
        <v>0.25798525798525795</v>
      </c>
      <c r="H64" s="179"/>
      <c r="I64" s="179"/>
      <c r="J64" s="179"/>
      <c r="K64" s="179"/>
      <c r="L64" s="179"/>
      <c r="M64" s="179"/>
      <c r="N64" s="179"/>
    </row>
    <row r="65" spans="2:14">
      <c r="B65" s="184" t="s">
        <v>93</v>
      </c>
      <c r="C65" s="185">
        <v>366</v>
      </c>
      <c r="D65" s="185">
        <v>388</v>
      </c>
      <c r="E65" s="185">
        <v>517</v>
      </c>
      <c r="F65" s="186">
        <v>6.0109289617486406E-2</v>
      </c>
      <c r="G65" s="186">
        <v>0.33247422680412364</v>
      </c>
      <c r="H65" s="179"/>
      <c r="I65" s="179"/>
      <c r="J65" s="179"/>
      <c r="K65" s="179"/>
      <c r="L65" s="179"/>
      <c r="M65" s="179"/>
      <c r="N65" s="179"/>
    </row>
    <row r="66" spans="2:14">
      <c r="B66" s="184" t="s">
        <v>92</v>
      </c>
      <c r="C66" s="185">
        <v>218</v>
      </c>
      <c r="D66" s="185">
        <v>266</v>
      </c>
      <c r="E66" s="185">
        <v>487</v>
      </c>
      <c r="F66" s="186">
        <v>0.22018348623853212</v>
      </c>
      <c r="G66" s="186">
        <v>0.83082706766917291</v>
      </c>
      <c r="H66" s="179"/>
      <c r="I66" s="179"/>
      <c r="J66" s="179"/>
      <c r="K66" s="179"/>
      <c r="L66" s="179"/>
      <c r="M66" s="179"/>
      <c r="N66" s="179"/>
    </row>
    <row r="67" spans="2:14">
      <c r="B67" s="184" t="s">
        <v>91</v>
      </c>
      <c r="C67" s="185">
        <v>226</v>
      </c>
      <c r="D67" s="185">
        <v>192</v>
      </c>
      <c r="E67" s="185">
        <v>213</v>
      </c>
      <c r="F67" s="186">
        <v>-0.15044247787610621</v>
      </c>
      <c r="G67" s="186">
        <v>0.109375</v>
      </c>
      <c r="H67" s="179"/>
      <c r="I67" s="179"/>
      <c r="J67" s="179"/>
      <c r="K67" s="179"/>
      <c r="L67" s="179"/>
      <c r="M67" s="179"/>
      <c r="N67" s="179"/>
    </row>
    <row r="68" spans="2:14">
      <c r="B68" s="184" t="s">
        <v>90</v>
      </c>
      <c r="C68" s="185">
        <v>153</v>
      </c>
      <c r="D68" s="185">
        <v>149</v>
      </c>
      <c r="E68" s="185"/>
      <c r="F68" s="186">
        <v>-2.6143790849673221E-2</v>
      </c>
      <c r="G68" s="186"/>
      <c r="H68" s="179"/>
      <c r="I68" s="179"/>
      <c r="J68" s="179"/>
      <c r="K68" s="179"/>
      <c r="L68" s="179"/>
      <c r="M68" s="179"/>
      <c r="N68" s="179"/>
    </row>
    <row r="69" spans="2:14">
      <c r="B69" s="184" t="s">
        <v>89</v>
      </c>
      <c r="C69" s="185">
        <v>125</v>
      </c>
      <c r="D69" s="185">
        <v>166</v>
      </c>
      <c r="E69" s="185"/>
      <c r="F69" s="186">
        <v>0.32800000000000007</v>
      </c>
      <c r="G69" s="186"/>
      <c r="H69" s="179"/>
      <c r="I69" s="179"/>
      <c r="J69" s="179"/>
      <c r="K69" s="179"/>
      <c r="L69" s="179"/>
      <c r="M69" s="179"/>
      <c r="N69" s="179"/>
    </row>
    <row r="70" spans="2:14">
      <c r="B70" s="184" t="s">
        <v>88</v>
      </c>
      <c r="C70" s="185">
        <v>128</v>
      </c>
      <c r="D70" s="185">
        <v>176</v>
      </c>
      <c r="E70" s="185"/>
      <c r="F70" s="186">
        <v>0.375</v>
      </c>
      <c r="G70" s="186"/>
      <c r="H70" s="179"/>
      <c r="I70" s="179"/>
      <c r="J70" s="179"/>
      <c r="K70" s="179"/>
      <c r="L70" s="179"/>
      <c r="M70" s="179"/>
      <c r="N70" s="179"/>
    </row>
    <row r="71" spans="2:14">
      <c r="B71" s="184" t="s">
        <v>87</v>
      </c>
      <c r="C71" s="185">
        <v>198</v>
      </c>
      <c r="D71" s="185">
        <v>264</v>
      </c>
      <c r="E71" s="185"/>
      <c r="F71" s="186">
        <v>0.33333333333333326</v>
      </c>
      <c r="G71" s="186"/>
      <c r="H71" s="179"/>
      <c r="I71" s="179"/>
      <c r="J71" s="179"/>
      <c r="K71" s="179"/>
      <c r="L71" s="179"/>
      <c r="M71" s="179"/>
      <c r="N71" s="179"/>
    </row>
    <row r="72" spans="2:14">
      <c r="B72" s="184" t="s">
        <v>86</v>
      </c>
      <c r="C72" s="185">
        <v>319</v>
      </c>
      <c r="D72" s="185">
        <v>437</v>
      </c>
      <c r="E72" s="185"/>
      <c r="F72" s="186">
        <v>0.3699059561128526</v>
      </c>
      <c r="G72" s="186"/>
      <c r="H72" s="179"/>
      <c r="I72" s="179"/>
      <c r="J72" s="179"/>
      <c r="K72" s="179"/>
      <c r="L72" s="179"/>
      <c r="M72" s="179"/>
      <c r="N72" s="179"/>
    </row>
    <row r="73" spans="2:14">
      <c r="B73" s="184" t="s">
        <v>85</v>
      </c>
      <c r="C73" s="185">
        <v>564</v>
      </c>
      <c r="D73" s="185">
        <v>461</v>
      </c>
      <c r="E73" s="185"/>
      <c r="F73" s="186">
        <v>-0.18262411347517726</v>
      </c>
      <c r="G73" s="186"/>
      <c r="H73" s="179"/>
      <c r="I73" s="179"/>
      <c r="J73" s="179"/>
      <c r="K73" s="179"/>
      <c r="L73" s="179"/>
      <c r="M73" s="179"/>
      <c r="N73" s="179"/>
    </row>
    <row r="74" spans="2:14">
      <c r="B74" s="184" t="s">
        <v>84</v>
      </c>
      <c r="C74" s="185">
        <v>546</v>
      </c>
      <c r="D74" s="185">
        <v>618</v>
      </c>
      <c r="E74" s="185"/>
      <c r="F74" s="186">
        <v>0.13186813186813184</v>
      </c>
      <c r="G74" s="186"/>
      <c r="H74" s="179"/>
      <c r="I74" s="179"/>
      <c r="J74" s="179"/>
      <c r="K74" s="179"/>
      <c r="L74" s="179"/>
      <c r="M74" s="179"/>
      <c r="N74" s="179"/>
    </row>
    <row r="75" spans="2:14">
      <c r="B75" s="187" t="s">
        <v>47</v>
      </c>
      <c r="C75" s="75">
        <v>3620</v>
      </c>
      <c r="D75" s="75">
        <v>3906</v>
      </c>
      <c r="E75" s="75">
        <v>2205</v>
      </c>
      <c r="F75" s="188">
        <v>7.9005524861878396E-2</v>
      </c>
      <c r="G75" s="188"/>
      <c r="H75" s="179"/>
      <c r="I75" s="179"/>
      <c r="J75" s="179"/>
      <c r="K75" s="179"/>
      <c r="L75" s="179"/>
      <c r="M75" s="179"/>
      <c r="N75" s="179"/>
    </row>
    <row r="76" spans="2:14" ht="15" customHeight="1">
      <c r="B76" s="189" t="s">
        <v>178</v>
      </c>
      <c r="C76" s="189"/>
      <c r="D76" s="189"/>
      <c r="E76" s="189"/>
      <c r="F76" s="189"/>
      <c r="G76" s="189"/>
      <c r="H76" s="179"/>
      <c r="I76" s="179"/>
      <c r="J76" s="179"/>
      <c r="K76" s="179"/>
      <c r="L76" s="179"/>
      <c r="M76" s="179"/>
      <c r="N76" s="179"/>
    </row>
    <row r="77" spans="2:14" ht="9" customHeight="1">
      <c r="B77" s="190"/>
      <c r="C77" s="190"/>
      <c r="D77" s="190"/>
      <c r="E77" s="190"/>
      <c r="F77" s="190"/>
      <c r="G77" s="190"/>
      <c r="H77" s="179"/>
      <c r="I77" s="179"/>
      <c r="J77" s="179"/>
      <c r="K77" s="179"/>
      <c r="L77" s="179"/>
      <c r="M77" s="179"/>
      <c r="N77" s="179"/>
    </row>
    <row r="78" spans="2:14" ht="9.75" customHeight="1">
      <c r="B78" s="190"/>
      <c r="C78" s="190"/>
      <c r="D78" s="190"/>
      <c r="E78" s="190"/>
      <c r="F78" s="190"/>
      <c r="G78" s="190"/>
      <c r="H78" s="179"/>
      <c r="I78" s="179"/>
      <c r="J78" s="179"/>
      <c r="K78" s="179"/>
      <c r="L78" s="179"/>
      <c r="M78" s="179"/>
      <c r="N78" s="179"/>
    </row>
    <row r="79" spans="2:14" ht="36" customHeight="1">
      <c r="B79" s="180" t="s">
        <v>182</v>
      </c>
      <c r="C79" s="180"/>
      <c r="D79" s="180"/>
      <c r="E79" s="180"/>
      <c r="F79" s="180"/>
      <c r="G79" s="180"/>
      <c r="H79" s="179"/>
      <c r="I79" s="179"/>
      <c r="J79" s="179"/>
      <c r="K79" s="179"/>
      <c r="L79" s="179"/>
      <c r="M79" s="179"/>
      <c r="N79" s="179"/>
    </row>
    <row r="80" spans="2:14">
      <c r="B80" s="181"/>
      <c r="C80" s="181">
        <v>2009</v>
      </c>
      <c r="D80" s="181">
        <v>2010</v>
      </c>
      <c r="E80" s="181">
        <v>2011</v>
      </c>
      <c r="F80" s="183" t="s">
        <v>176</v>
      </c>
      <c r="G80" s="183" t="s">
        <v>177</v>
      </c>
      <c r="H80" s="179"/>
      <c r="I80" s="179"/>
      <c r="J80" s="179"/>
      <c r="K80" s="179"/>
      <c r="L80" s="179"/>
      <c r="M80" s="179"/>
      <c r="N80" s="179"/>
    </row>
    <row r="81" spans="2:14">
      <c r="B81" s="184" t="s">
        <v>95</v>
      </c>
      <c r="C81" s="185">
        <v>54</v>
      </c>
      <c r="D81" s="185">
        <v>38</v>
      </c>
      <c r="E81" s="185">
        <v>40</v>
      </c>
      <c r="F81" s="186">
        <v>-0.29629629629629628</v>
      </c>
      <c r="G81" s="186">
        <v>5.2631578947368363E-2</v>
      </c>
      <c r="H81" s="179"/>
      <c r="I81" s="179"/>
      <c r="J81" s="179"/>
      <c r="K81" s="179"/>
      <c r="L81" s="179"/>
      <c r="M81" s="179"/>
      <c r="N81" s="179"/>
    </row>
    <row r="82" spans="2:14">
      <c r="B82" s="184" t="s">
        <v>94</v>
      </c>
      <c r="C82" s="185">
        <v>66</v>
      </c>
      <c r="D82" s="185">
        <v>75</v>
      </c>
      <c r="E82" s="185">
        <v>75</v>
      </c>
      <c r="F82" s="186">
        <v>0.13636363636363646</v>
      </c>
      <c r="G82" s="186">
        <v>0</v>
      </c>
      <c r="H82" s="179"/>
      <c r="I82" s="179"/>
      <c r="J82" s="179"/>
      <c r="K82" s="179"/>
      <c r="L82" s="179"/>
      <c r="M82" s="179"/>
      <c r="N82" s="179"/>
    </row>
    <row r="83" spans="2:14">
      <c r="B83" s="184" t="s">
        <v>93</v>
      </c>
      <c r="C83" s="185">
        <v>51</v>
      </c>
      <c r="D83" s="185">
        <v>27</v>
      </c>
      <c r="E83" s="185">
        <v>90</v>
      </c>
      <c r="F83" s="186">
        <v>-0.47058823529411764</v>
      </c>
      <c r="G83" s="186">
        <v>2.3333333333333335</v>
      </c>
      <c r="H83" s="179"/>
      <c r="I83" s="179"/>
      <c r="J83" s="179"/>
      <c r="K83" s="179"/>
      <c r="L83" s="179"/>
      <c r="M83" s="179"/>
      <c r="N83" s="179"/>
    </row>
    <row r="84" spans="2:14">
      <c r="B84" s="184" t="s">
        <v>92</v>
      </c>
      <c r="C84" s="185">
        <v>29</v>
      </c>
      <c r="D84" s="185">
        <v>22</v>
      </c>
      <c r="E84" s="185">
        <v>68</v>
      </c>
      <c r="F84" s="186">
        <v>-0.24137931034482762</v>
      </c>
      <c r="G84" s="186">
        <v>2.0909090909090908</v>
      </c>
      <c r="H84" s="179"/>
      <c r="I84" s="179"/>
      <c r="J84" s="179"/>
      <c r="K84" s="179"/>
      <c r="L84" s="179"/>
      <c r="M84" s="179"/>
      <c r="N84" s="179"/>
    </row>
    <row r="85" spans="2:14">
      <c r="B85" s="184" t="s">
        <v>91</v>
      </c>
      <c r="C85" s="185">
        <v>13</v>
      </c>
      <c r="D85" s="185">
        <v>10</v>
      </c>
      <c r="E85" s="185">
        <v>14</v>
      </c>
      <c r="F85" s="186">
        <v>-0.23076923076923073</v>
      </c>
      <c r="G85" s="186">
        <v>0.39999999999999991</v>
      </c>
      <c r="H85" s="179"/>
      <c r="I85" s="179"/>
      <c r="J85" s="179"/>
      <c r="K85" s="179"/>
      <c r="L85" s="179"/>
      <c r="M85" s="179"/>
      <c r="N85" s="179"/>
    </row>
    <row r="86" spans="2:14">
      <c r="B86" s="184" t="s">
        <v>90</v>
      </c>
      <c r="C86" s="185">
        <v>6</v>
      </c>
      <c r="D86" s="185">
        <v>14</v>
      </c>
      <c r="E86" s="185"/>
      <c r="F86" s="186">
        <v>1.3333333333333335</v>
      </c>
      <c r="G86" s="186"/>
      <c r="H86" s="179"/>
      <c r="I86" s="179"/>
      <c r="J86" s="179"/>
      <c r="K86" s="179"/>
      <c r="L86" s="179"/>
      <c r="M86" s="179"/>
      <c r="N86" s="179"/>
    </row>
    <row r="87" spans="2:14">
      <c r="B87" s="184" t="s">
        <v>89</v>
      </c>
      <c r="C87" s="185">
        <v>19</v>
      </c>
      <c r="D87" s="185">
        <v>23</v>
      </c>
      <c r="E87" s="185"/>
      <c r="F87" s="186">
        <v>0.21052631578947367</v>
      </c>
      <c r="G87" s="186"/>
      <c r="H87" s="179"/>
      <c r="I87" s="179"/>
      <c r="J87" s="179"/>
      <c r="K87" s="179"/>
      <c r="L87" s="179"/>
      <c r="M87" s="179"/>
      <c r="N87" s="179"/>
    </row>
    <row r="88" spans="2:14">
      <c r="B88" s="184" t="s">
        <v>88</v>
      </c>
      <c r="C88" s="185">
        <v>7</v>
      </c>
      <c r="D88" s="185">
        <v>25</v>
      </c>
      <c r="E88" s="185"/>
      <c r="F88" s="186">
        <v>2.5714285714285716</v>
      </c>
      <c r="G88" s="186"/>
      <c r="H88" s="179"/>
      <c r="I88" s="179"/>
      <c r="J88" s="179"/>
      <c r="K88" s="179"/>
      <c r="L88" s="179"/>
      <c r="M88" s="179"/>
      <c r="N88" s="179"/>
    </row>
    <row r="89" spans="2:14">
      <c r="B89" s="184" t="s">
        <v>87</v>
      </c>
      <c r="C89" s="185">
        <v>15</v>
      </c>
      <c r="D89" s="185">
        <v>10</v>
      </c>
      <c r="E89" s="185"/>
      <c r="F89" s="186">
        <v>-0.33333333333333337</v>
      </c>
      <c r="G89" s="186"/>
      <c r="H89" s="179"/>
      <c r="I89" s="179"/>
      <c r="J89" s="179"/>
      <c r="K89" s="179"/>
      <c r="L89" s="179"/>
      <c r="M89" s="179"/>
      <c r="N89" s="179"/>
    </row>
    <row r="90" spans="2:14">
      <c r="B90" s="184" t="s">
        <v>86</v>
      </c>
      <c r="C90" s="185">
        <v>16</v>
      </c>
      <c r="D90" s="185">
        <v>37</v>
      </c>
      <c r="E90" s="185"/>
      <c r="F90" s="186">
        <v>1.3125</v>
      </c>
      <c r="G90" s="186"/>
      <c r="H90" s="179"/>
      <c r="I90" s="179"/>
      <c r="J90" s="179"/>
      <c r="K90" s="179"/>
      <c r="L90" s="179"/>
      <c r="M90" s="179"/>
      <c r="N90" s="179"/>
    </row>
    <row r="91" spans="2:14">
      <c r="B91" s="184" t="s">
        <v>85</v>
      </c>
      <c r="C91" s="185">
        <v>16</v>
      </c>
      <c r="D91" s="185">
        <v>45</v>
      </c>
      <c r="E91" s="185"/>
      <c r="F91" s="186">
        <v>1.8125</v>
      </c>
      <c r="G91" s="186"/>
      <c r="H91" s="179"/>
      <c r="I91" s="179"/>
      <c r="J91" s="179"/>
      <c r="K91" s="179"/>
      <c r="L91" s="179"/>
      <c r="M91" s="179"/>
      <c r="N91" s="179"/>
    </row>
    <row r="92" spans="2:14">
      <c r="B92" s="184" t="s">
        <v>84</v>
      </c>
      <c r="C92" s="185">
        <v>31</v>
      </c>
      <c r="D92" s="185">
        <v>50</v>
      </c>
      <c r="E92" s="185"/>
      <c r="F92" s="186">
        <v>0.61290322580645151</v>
      </c>
      <c r="G92" s="186"/>
      <c r="H92" s="179"/>
      <c r="I92" s="179"/>
      <c r="J92" s="179"/>
      <c r="K92" s="179"/>
      <c r="L92" s="179"/>
      <c r="M92" s="179"/>
      <c r="N92" s="179"/>
    </row>
    <row r="93" spans="2:14">
      <c r="B93" s="187" t="s">
        <v>47</v>
      </c>
      <c r="C93" s="75">
        <v>323</v>
      </c>
      <c r="D93" s="75">
        <v>376</v>
      </c>
      <c r="E93" s="75">
        <v>287</v>
      </c>
      <c r="F93" s="188">
        <v>0.16408668730650144</v>
      </c>
      <c r="G93" s="188"/>
      <c r="H93" s="179"/>
      <c r="I93" s="179"/>
      <c r="J93" s="179"/>
      <c r="K93" s="179"/>
      <c r="L93" s="179"/>
      <c r="M93" s="179"/>
      <c r="N93" s="179"/>
    </row>
    <row r="94" spans="2:14" ht="15" customHeight="1">
      <c r="B94" s="189" t="s">
        <v>178</v>
      </c>
      <c r="C94" s="189"/>
      <c r="D94" s="189"/>
      <c r="E94" s="189"/>
      <c r="F94" s="189"/>
      <c r="G94" s="189"/>
      <c r="H94" s="179"/>
      <c r="I94" s="179"/>
      <c r="J94" s="179"/>
      <c r="K94" s="179"/>
      <c r="L94" s="179"/>
      <c r="M94" s="179"/>
      <c r="N94" s="179"/>
    </row>
    <row r="95" spans="2:14" ht="6" customHeight="1">
      <c r="B95" s="190"/>
      <c r="C95" s="190"/>
      <c r="D95" s="190"/>
      <c r="E95" s="190"/>
      <c r="F95" s="190"/>
      <c r="G95" s="190"/>
      <c r="H95" s="179"/>
      <c r="I95" s="179"/>
      <c r="J95" s="179"/>
      <c r="K95" s="179"/>
      <c r="L95" s="179"/>
      <c r="M95" s="179"/>
      <c r="N95" s="179"/>
    </row>
    <row r="96" spans="2:14" ht="7.5" customHeight="1">
      <c r="B96" s="190"/>
      <c r="C96" s="190"/>
      <c r="D96" s="190"/>
      <c r="E96" s="190"/>
      <c r="F96" s="190"/>
      <c r="G96" s="190"/>
      <c r="H96" s="179"/>
      <c r="I96" s="179"/>
      <c r="J96" s="179"/>
      <c r="K96" s="179"/>
      <c r="L96" s="179"/>
      <c r="M96" s="179"/>
      <c r="N96" s="179"/>
    </row>
    <row r="97" spans="2:14" ht="36" customHeight="1">
      <c r="B97" s="180" t="s">
        <v>183</v>
      </c>
      <c r="C97" s="180"/>
      <c r="D97" s="180"/>
      <c r="E97" s="180"/>
      <c r="F97" s="180"/>
      <c r="G97" s="180"/>
      <c r="H97" s="179"/>
      <c r="I97" s="179"/>
      <c r="J97" s="179"/>
      <c r="K97" s="179"/>
      <c r="L97" s="179"/>
      <c r="M97" s="179"/>
      <c r="N97" s="179"/>
    </row>
    <row r="98" spans="2:14">
      <c r="B98" s="192"/>
      <c r="C98" s="181">
        <v>2009</v>
      </c>
      <c r="D98" s="181">
        <v>2010</v>
      </c>
      <c r="E98" s="181">
        <v>2011</v>
      </c>
      <c r="F98" s="183" t="s">
        <v>176</v>
      </c>
      <c r="G98" s="183" t="s">
        <v>177</v>
      </c>
      <c r="H98" s="179"/>
      <c r="I98" s="179"/>
      <c r="J98" s="179"/>
      <c r="K98" s="179"/>
      <c r="L98" s="179"/>
      <c r="M98" s="179"/>
      <c r="N98" s="179"/>
    </row>
    <row r="99" spans="2:14">
      <c r="B99" s="184" t="s">
        <v>95</v>
      </c>
      <c r="C99" s="185">
        <v>115</v>
      </c>
      <c r="D99" s="185">
        <v>77</v>
      </c>
      <c r="E99" s="185">
        <v>80</v>
      </c>
      <c r="F99" s="186">
        <v>-0.33043478260869563</v>
      </c>
      <c r="G99" s="186">
        <v>3.8961038961038863E-2</v>
      </c>
      <c r="H99" s="179"/>
      <c r="I99" s="179"/>
      <c r="J99" s="179"/>
      <c r="K99" s="179"/>
      <c r="L99" s="179"/>
      <c r="M99" s="179"/>
      <c r="N99" s="179"/>
    </row>
    <row r="100" spans="2:14">
      <c r="B100" s="184" t="s">
        <v>94</v>
      </c>
      <c r="C100" s="185">
        <v>50</v>
      </c>
      <c r="D100" s="185">
        <v>66</v>
      </c>
      <c r="E100" s="185">
        <v>76</v>
      </c>
      <c r="F100" s="186">
        <v>0.32000000000000006</v>
      </c>
      <c r="G100" s="186">
        <v>0.1515151515151516</v>
      </c>
      <c r="H100" s="179"/>
      <c r="I100" s="179"/>
      <c r="J100" s="179"/>
      <c r="K100" s="179"/>
      <c r="L100" s="179"/>
      <c r="M100" s="179"/>
      <c r="N100" s="179"/>
    </row>
    <row r="101" spans="2:14">
      <c r="B101" s="184" t="s">
        <v>93</v>
      </c>
      <c r="C101" s="185">
        <v>72</v>
      </c>
      <c r="D101" s="185">
        <v>48</v>
      </c>
      <c r="E101" s="185">
        <v>128</v>
      </c>
      <c r="F101" s="186">
        <v>-0.33333333333333337</v>
      </c>
      <c r="G101" s="186">
        <v>1.6666666666666665</v>
      </c>
      <c r="H101" s="179"/>
      <c r="I101" s="179"/>
      <c r="J101" s="179"/>
      <c r="K101" s="179"/>
      <c r="L101" s="179"/>
      <c r="M101" s="179"/>
      <c r="N101" s="179"/>
    </row>
    <row r="102" spans="2:14">
      <c r="B102" s="184" t="s">
        <v>92</v>
      </c>
      <c r="C102" s="185">
        <v>40</v>
      </c>
      <c r="D102" s="185">
        <v>25</v>
      </c>
      <c r="E102" s="185">
        <v>32</v>
      </c>
      <c r="F102" s="186">
        <v>-0.375</v>
      </c>
      <c r="G102" s="186">
        <v>0.28000000000000003</v>
      </c>
      <c r="H102" s="179"/>
      <c r="I102" s="179"/>
      <c r="J102" s="179"/>
      <c r="K102" s="179"/>
      <c r="L102" s="179"/>
      <c r="M102" s="179"/>
      <c r="N102" s="179"/>
    </row>
    <row r="103" spans="2:14">
      <c r="B103" s="184" t="s">
        <v>91</v>
      </c>
      <c r="C103" s="185">
        <v>22</v>
      </c>
      <c r="D103" s="185">
        <v>22</v>
      </c>
      <c r="E103" s="185">
        <v>28</v>
      </c>
      <c r="F103" s="186">
        <v>0</v>
      </c>
      <c r="G103" s="186">
        <v>0.27272727272727271</v>
      </c>
      <c r="H103" s="179"/>
      <c r="I103" s="179"/>
      <c r="J103" s="179"/>
      <c r="K103" s="179"/>
      <c r="L103" s="179"/>
      <c r="M103" s="179"/>
      <c r="N103" s="179"/>
    </row>
    <row r="104" spans="2:14">
      <c r="B104" s="184" t="s">
        <v>90</v>
      </c>
      <c r="C104" s="185">
        <v>5</v>
      </c>
      <c r="D104" s="185">
        <v>13</v>
      </c>
      <c r="E104" s="185"/>
      <c r="F104" s="186">
        <v>1.6</v>
      </c>
      <c r="G104" s="186"/>
      <c r="H104" s="179"/>
      <c r="I104" s="179"/>
      <c r="J104" s="179"/>
      <c r="K104" s="179"/>
      <c r="L104" s="179"/>
      <c r="M104" s="179"/>
      <c r="N104" s="179"/>
    </row>
    <row r="105" spans="2:14">
      <c r="B105" s="184" t="s">
        <v>89</v>
      </c>
      <c r="C105" s="185">
        <v>14</v>
      </c>
      <c r="D105" s="185">
        <v>32</v>
      </c>
      <c r="E105" s="185"/>
      <c r="F105" s="186">
        <v>1.2857142857142856</v>
      </c>
      <c r="G105" s="186"/>
      <c r="H105" s="179"/>
      <c r="I105" s="179"/>
      <c r="J105" s="179"/>
      <c r="K105" s="179"/>
      <c r="L105" s="179"/>
      <c r="M105" s="179"/>
      <c r="N105" s="179"/>
    </row>
    <row r="106" spans="2:14">
      <c r="B106" s="184" t="s">
        <v>88</v>
      </c>
      <c r="C106" s="185">
        <v>25</v>
      </c>
      <c r="D106" s="185">
        <v>57</v>
      </c>
      <c r="E106" s="185"/>
      <c r="F106" s="186">
        <v>1.2799999999999998</v>
      </c>
      <c r="G106" s="186"/>
      <c r="H106" s="179"/>
      <c r="I106" s="179"/>
      <c r="J106" s="179"/>
      <c r="K106" s="179"/>
      <c r="L106" s="179"/>
      <c r="M106" s="179"/>
      <c r="N106" s="179"/>
    </row>
    <row r="107" spans="2:14">
      <c r="B107" s="184" t="s">
        <v>87</v>
      </c>
      <c r="C107" s="185">
        <v>15</v>
      </c>
      <c r="D107" s="185">
        <v>29</v>
      </c>
      <c r="E107" s="185"/>
      <c r="F107" s="186">
        <v>0.93333333333333335</v>
      </c>
      <c r="G107" s="186"/>
      <c r="H107" s="179"/>
      <c r="I107" s="179"/>
      <c r="J107" s="179"/>
      <c r="K107" s="179"/>
      <c r="L107" s="179"/>
      <c r="M107" s="179"/>
      <c r="N107" s="179"/>
    </row>
    <row r="108" spans="2:14">
      <c r="B108" s="184" t="s">
        <v>86</v>
      </c>
      <c r="C108" s="185">
        <v>8</v>
      </c>
      <c r="D108" s="185">
        <v>23</v>
      </c>
      <c r="E108" s="185"/>
      <c r="F108" s="186">
        <v>1.875</v>
      </c>
      <c r="G108" s="186"/>
      <c r="H108" s="179"/>
      <c r="I108" s="179"/>
      <c r="J108" s="179"/>
      <c r="K108" s="179"/>
      <c r="L108" s="179"/>
      <c r="M108" s="179"/>
      <c r="N108" s="179"/>
    </row>
    <row r="109" spans="2:14">
      <c r="B109" s="184" t="s">
        <v>85</v>
      </c>
      <c r="C109" s="185">
        <v>50</v>
      </c>
      <c r="D109" s="185">
        <v>93</v>
      </c>
      <c r="E109" s="185"/>
      <c r="F109" s="186">
        <v>0.8600000000000001</v>
      </c>
      <c r="G109" s="186"/>
      <c r="H109" s="179"/>
      <c r="I109" s="179"/>
      <c r="J109" s="179"/>
      <c r="K109" s="179"/>
      <c r="L109" s="179"/>
      <c r="M109" s="179"/>
      <c r="N109" s="179"/>
    </row>
    <row r="110" spans="2:14">
      <c r="B110" s="184" t="s">
        <v>84</v>
      </c>
      <c r="C110" s="185">
        <v>50</v>
      </c>
      <c r="D110" s="185">
        <v>74</v>
      </c>
      <c r="E110" s="185"/>
      <c r="F110" s="186">
        <v>0.48</v>
      </c>
      <c r="G110" s="186"/>
      <c r="H110" s="179"/>
      <c r="I110" s="179"/>
      <c r="J110" s="179"/>
      <c r="K110" s="179"/>
      <c r="L110" s="179"/>
      <c r="M110" s="179"/>
      <c r="N110" s="179"/>
    </row>
    <row r="111" spans="2:14">
      <c r="B111" s="187" t="s">
        <v>47</v>
      </c>
      <c r="C111" s="75">
        <v>466</v>
      </c>
      <c r="D111" s="75">
        <v>559</v>
      </c>
      <c r="E111" s="75">
        <v>344</v>
      </c>
      <c r="F111" s="188">
        <v>0.1995708154506437</v>
      </c>
      <c r="G111" s="188"/>
      <c r="H111" s="179"/>
      <c r="I111" s="179"/>
      <c r="J111" s="179"/>
      <c r="K111" s="179"/>
      <c r="L111" s="179"/>
      <c r="M111" s="179"/>
      <c r="N111" s="179"/>
    </row>
    <row r="112" spans="2:14" ht="15" customHeight="1">
      <c r="B112" s="189" t="s">
        <v>178</v>
      </c>
      <c r="C112" s="189"/>
      <c r="D112" s="189"/>
      <c r="E112" s="189"/>
      <c r="F112" s="189"/>
      <c r="G112" s="189"/>
      <c r="H112" s="179"/>
      <c r="I112" s="179"/>
      <c r="J112" s="179"/>
      <c r="K112" s="179"/>
      <c r="L112" s="179"/>
      <c r="M112" s="179"/>
      <c r="N112" s="179"/>
    </row>
    <row r="113" spans="2:14" ht="7.5" customHeight="1">
      <c r="B113" s="190"/>
      <c r="C113" s="190"/>
      <c r="D113" s="190"/>
      <c r="E113" s="190"/>
      <c r="F113" s="190"/>
      <c r="G113" s="190"/>
      <c r="H113" s="179"/>
      <c r="I113" s="179"/>
      <c r="J113" s="179"/>
      <c r="K113" s="179"/>
      <c r="L113" s="179"/>
      <c r="M113" s="179"/>
      <c r="N113" s="179"/>
    </row>
    <row r="114" spans="2:14" ht="9" customHeight="1">
      <c r="B114" s="190"/>
      <c r="C114" s="190"/>
      <c r="D114" s="190"/>
      <c r="E114" s="190"/>
      <c r="F114" s="190"/>
      <c r="G114" s="190"/>
      <c r="H114" s="179"/>
      <c r="I114" s="179"/>
      <c r="J114" s="179"/>
      <c r="K114" s="179"/>
      <c r="L114" s="179"/>
      <c r="M114" s="179"/>
      <c r="N114" s="179"/>
    </row>
    <row r="115" spans="2:14" ht="36" customHeight="1">
      <c r="B115" s="180" t="s">
        <v>184</v>
      </c>
      <c r="C115" s="180"/>
      <c r="D115" s="180"/>
      <c r="E115" s="180"/>
      <c r="F115" s="180"/>
      <c r="G115" s="180"/>
      <c r="H115" s="179"/>
      <c r="I115" s="179"/>
      <c r="J115" s="179"/>
      <c r="K115" s="179"/>
      <c r="L115" s="179"/>
      <c r="M115" s="179"/>
      <c r="N115" s="179"/>
    </row>
    <row r="116" spans="2:14">
      <c r="B116" s="192"/>
      <c r="C116" s="181">
        <v>2009</v>
      </c>
      <c r="D116" s="181">
        <v>2010</v>
      </c>
      <c r="E116" s="181">
        <v>2011</v>
      </c>
      <c r="F116" s="183" t="s">
        <v>176</v>
      </c>
      <c r="G116" s="183" t="s">
        <v>177</v>
      </c>
      <c r="H116" s="179"/>
      <c r="I116" s="179"/>
      <c r="J116" s="179"/>
      <c r="K116" s="179"/>
      <c r="L116" s="179"/>
      <c r="M116" s="179"/>
      <c r="N116" s="179"/>
    </row>
    <row r="117" spans="2:14">
      <c r="B117" s="184" t="s">
        <v>95</v>
      </c>
      <c r="C117" s="185">
        <v>46</v>
      </c>
      <c r="D117" s="185">
        <v>24</v>
      </c>
      <c r="E117" s="185">
        <v>57</v>
      </c>
      <c r="F117" s="186">
        <v>-0.47826086956521741</v>
      </c>
      <c r="G117" s="186">
        <v>1.375</v>
      </c>
      <c r="H117" s="179"/>
      <c r="I117" s="179"/>
      <c r="J117" s="179"/>
      <c r="K117" s="179"/>
      <c r="L117" s="179"/>
      <c r="M117" s="179"/>
      <c r="N117" s="179"/>
    </row>
    <row r="118" spans="2:14">
      <c r="B118" s="184" t="s">
        <v>94</v>
      </c>
      <c r="C118" s="185">
        <v>54</v>
      </c>
      <c r="D118" s="185">
        <v>52</v>
      </c>
      <c r="E118" s="185">
        <v>75</v>
      </c>
      <c r="F118" s="186">
        <v>-3.703703703703709E-2</v>
      </c>
      <c r="G118" s="186">
        <v>0.44230769230769229</v>
      </c>
      <c r="H118" s="179"/>
      <c r="I118" s="179"/>
      <c r="J118" s="179"/>
      <c r="K118" s="179"/>
      <c r="L118" s="179"/>
      <c r="M118" s="179"/>
      <c r="N118" s="179"/>
    </row>
    <row r="119" spans="2:14">
      <c r="B119" s="184" t="s">
        <v>93</v>
      </c>
      <c r="C119" s="185">
        <v>40</v>
      </c>
      <c r="D119" s="185">
        <v>14</v>
      </c>
      <c r="E119" s="185">
        <v>52</v>
      </c>
      <c r="F119" s="186">
        <v>-0.65</v>
      </c>
      <c r="G119" s="186">
        <v>2.7142857142857144</v>
      </c>
      <c r="H119" s="179"/>
      <c r="I119" s="179"/>
      <c r="J119" s="179"/>
      <c r="K119" s="179"/>
      <c r="L119" s="179"/>
      <c r="M119" s="179"/>
      <c r="N119" s="179"/>
    </row>
    <row r="120" spans="2:14">
      <c r="B120" s="184" t="s">
        <v>92</v>
      </c>
      <c r="C120" s="185">
        <v>18</v>
      </c>
      <c r="D120" s="185">
        <v>24</v>
      </c>
      <c r="E120" s="185">
        <v>37</v>
      </c>
      <c r="F120" s="186">
        <v>0.33333333333333326</v>
      </c>
      <c r="G120" s="186">
        <v>0.54166666666666674</v>
      </c>
      <c r="H120" s="179"/>
      <c r="I120" s="179"/>
      <c r="J120" s="179"/>
      <c r="K120" s="179"/>
      <c r="L120" s="179"/>
      <c r="M120" s="179"/>
      <c r="N120" s="179"/>
    </row>
    <row r="121" spans="2:14">
      <c r="B121" s="184" t="s">
        <v>91</v>
      </c>
      <c r="C121" s="185">
        <v>21</v>
      </c>
      <c r="D121" s="185">
        <v>25</v>
      </c>
      <c r="E121" s="185">
        <v>11</v>
      </c>
      <c r="F121" s="186">
        <v>0.19047619047619047</v>
      </c>
      <c r="G121" s="186">
        <v>-0.56000000000000005</v>
      </c>
      <c r="H121" s="179"/>
      <c r="I121" s="179"/>
      <c r="J121" s="179"/>
      <c r="K121" s="179"/>
      <c r="L121" s="179"/>
      <c r="M121" s="179"/>
      <c r="N121" s="179"/>
    </row>
    <row r="122" spans="2:14">
      <c r="B122" s="184" t="s">
        <v>90</v>
      </c>
      <c r="C122" s="185">
        <v>11</v>
      </c>
      <c r="D122" s="185">
        <v>9</v>
      </c>
      <c r="E122" s="185"/>
      <c r="F122" s="186">
        <v>-0.18181818181818177</v>
      </c>
      <c r="G122" s="186"/>
      <c r="H122" s="179"/>
      <c r="I122" s="179"/>
      <c r="J122" s="179"/>
      <c r="K122" s="179"/>
      <c r="L122" s="179"/>
      <c r="M122" s="179"/>
      <c r="N122" s="179"/>
    </row>
    <row r="123" spans="2:14">
      <c r="B123" s="184" t="s">
        <v>89</v>
      </c>
      <c r="C123" s="185">
        <v>46</v>
      </c>
      <c r="D123" s="185">
        <v>23</v>
      </c>
      <c r="E123" s="185"/>
      <c r="F123" s="186">
        <v>-0.5</v>
      </c>
      <c r="G123" s="186"/>
      <c r="H123" s="179"/>
      <c r="I123" s="179"/>
      <c r="J123" s="179"/>
      <c r="K123" s="179"/>
      <c r="L123" s="179"/>
      <c r="M123" s="179"/>
      <c r="N123" s="179"/>
    </row>
    <row r="124" spans="2:14">
      <c r="B124" s="184" t="s">
        <v>88</v>
      </c>
      <c r="C124" s="185">
        <v>13</v>
      </c>
      <c r="D124" s="185">
        <v>20</v>
      </c>
      <c r="E124" s="185"/>
      <c r="F124" s="186">
        <v>0.53846153846153855</v>
      </c>
      <c r="G124" s="186"/>
      <c r="H124" s="179"/>
      <c r="I124" s="179"/>
      <c r="J124" s="179"/>
      <c r="K124" s="179"/>
      <c r="L124" s="179"/>
      <c r="M124" s="179"/>
      <c r="N124" s="179"/>
    </row>
    <row r="125" spans="2:14">
      <c r="B125" s="184" t="s">
        <v>87</v>
      </c>
      <c r="C125" s="185">
        <v>11</v>
      </c>
      <c r="D125" s="185">
        <v>5</v>
      </c>
      <c r="E125" s="185"/>
      <c r="F125" s="186">
        <v>-0.54545454545454541</v>
      </c>
      <c r="G125" s="186"/>
      <c r="H125" s="179"/>
      <c r="I125" s="179"/>
      <c r="J125" s="179"/>
      <c r="K125" s="179"/>
      <c r="L125" s="179"/>
      <c r="M125" s="179"/>
      <c r="N125" s="179"/>
    </row>
    <row r="126" spans="2:14">
      <c r="B126" s="184" t="s">
        <v>86</v>
      </c>
      <c r="C126" s="185">
        <v>22</v>
      </c>
      <c r="D126" s="185">
        <v>49</v>
      </c>
      <c r="E126" s="185"/>
      <c r="F126" s="186">
        <v>1.2272727272727271</v>
      </c>
      <c r="G126" s="186"/>
      <c r="H126" s="179"/>
      <c r="I126" s="179"/>
      <c r="J126" s="179"/>
      <c r="K126" s="179"/>
      <c r="L126" s="179"/>
      <c r="M126" s="179"/>
      <c r="N126" s="179"/>
    </row>
    <row r="127" spans="2:14">
      <c r="B127" s="184" t="s">
        <v>85</v>
      </c>
      <c r="C127" s="185">
        <v>45</v>
      </c>
      <c r="D127" s="185">
        <v>38</v>
      </c>
      <c r="E127" s="185"/>
      <c r="F127" s="186">
        <v>-0.15555555555555556</v>
      </c>
      <c r="G127" s="186"/>
      <c r="H127" s="179"/>
      <c r="I127" s="179"/>
      <c r="J127" s="179"/>
      <c r="K127" s="179"/>
      <c r="L127" s="179"/>
      <c r="M127" s="179"/>
      <c r="N127" s="179"/>
    </row>
    <row r="128" spans="2:14">
      <c r="B128" s="184" t="s">
        <v>84</v>
      </c>
      <c r="C128" s="185">
        <v>56</v>
      </c>
      <c r="D128" s="185">
        <v>58</v>
      </c>
      <c r="E128" s="185"/>
      <c r="F128" s="186">
        <v>3.5714285714285809E-2</v>
      </c>
      <c r="G128" s="186"/>
      <c r="H128" s="179"/>
      <c r="I128" s="179"/>
      <c r="J128" s="179"/>
      <c r="K128" s="179"/>
      <c r="L128" s="179"/>
      <c r="M128" s="179"/>
      <c r="N128" s="179"/>
    </row>
    <row r="129" spans="2:14">
      <c r="B129" s="187" t="s">
        <v>47</v>
      </c>
      <c r="C129" s="75">
        <v>383</v>
      </c>
      <c r="D129" s="75">
        <v>341</v>
      </c>
      <c r="E129" s="75">
        <v>232</v>
      </c>
      <c r="F129" s="188">
        <v>-0.10966057441253263</v>
      </c>
      <c r="G129" s="188"/>
      <c r="H129" s="179"/>
      <c r="I129" s="179"/>
      <c r="J129" s="179"/>
      <c r="K129" s="179"/>
      <c r="L129" s="179"/>
      <c r="M129" s="179"/>
      <c r="N129" s="179"/>
    </row>
    <row r="130" spans="2:14" ht="15" customHeight="1">
      <c r="B130" s="189" t="s">
        <v>178</v>
      </c>
      <c r="C130" s="189"/>
      <c r="D130" s="189"/>
      <c r="E130" s="189"/>
      <c r="F130" s="189"/>
      <c r="G130" s="189"/>
      <c r="H130" s="179"/>
      <c r="I130" s="179"/>
      <c r="J130" s="179"/>
      <c r="K130" s="179"/>
      <c r="L130" s="179"/>
      <c r="M130" s="179"/>
      <c r="N130" s="179"/>
    </row>
    <row r="131" spans="2:14" ht="7.5" customHeight="1">
      <c r="B131" s="190"/>
      <c r="C131" s="190"/>
      <c r="D131" s="190"/>
      <c r="E131" s="190"/>
      <c r="F131" s="190"/>
      <c r="G131" s="190"/>
      <c r="H131" s="179"/>
      <c r="I131" s="179"/>
      <c r="J131" s="179"/>
      <c r="K131" s="179"/>
      <c r="L131" s="179"/>
      <c r="M131" s="179"/>
      <c r="N131" s="179"/>
    </row>
    <row r="132" spans="2:14" ht="7.5" customHeight="1">
      <c r="B132" s="190"/>
      <c r="C132" s="190"/>
      <c r="D132" s="190"/>
      <c r="E132" s="190"/>
      <c r="F132" s="190"/>
      <c r="G132" s="190"/>
      <c r="H132" s="179"/>
      <c r="I132" s="179"/>
      <c r="J132" s="179"/>
      <c r="K132" s="179"/>
      <c r="L132" s="179"/>
      <c r="M132" s="179"/>
      <c r="N132" s="179"/>
    </row>
    <row r="133" spans="2:14" ht="36" customHeight="1">
      <c r="B133" s="180" t="s">
        <v>185</v>
      </c>
      <c r="C133" s="180"/>
      <c r="D133" s="180"/>
      <c r="E133" s="180"/>
      <c r="F133" s="180"/>
      <c r="G133" s="180"/>
      <c r="H133" s="179"/>
      <c r="I133" s="179"/>
      <c r="J133" s="179"/>
      <c r="K133" s="179"/>
      <c r="L133" s="179"/>
      <c r="M133" s="179"/>
      <c r="N133" s="179"/>
    </row>
    <row r="134" spans="2:14">
      <c r="B134" s="192"/>
      <c r="C134" s="181">
        <v>2009</v>
      </c>
      <c r="D134" s="181">
        <v>2010</v>
      </c>
      <c r="E134" s="181">
        <v>2011</v>
      </c>
      <c r="F134" s="183" t="s">
        <v>176</v>
      </c>
      <c r="G134" s="183" t="s">
        <v>177</v>
      </c>
      <c r="H134" s="179"/>
      <c r="I134" s="179"/>
      <c r="J134" s="179"/>
      <c r="K134" s="179"/>
      <c r="L134" s="179"/>
      <c r="M134" s="179"/>
      <c r="N134" s="179"/>
    </row>
    <row r="135" spans="2:14">
      <c r="B135" s="184" t="s">
        <v>95</v>
      </c>
      <c r="C135" s="185">
        <v>35</v>
      </c>
      <c r="D135" s="185">
        <v>47</v>
      </c>
      <c r="E135" s="185">
        <v>75</v>
      </c>
      <c r="F135" s="186">
        <v>0.34285714285714275</v>
      </c>
      <c r="G135" s="186">
        <v>0.5957446808510638</v>
      </c>
      <c r="H135" s="179"/>
      <c r="I135" s="179"/>
      <c r="J135" s="179"/>
      <c r="K135" s="179"/>
      <c r="L135" s="179"/>
      <c r="M135" s="179"/>
      <c r="N135" s="179"/>
    </row>
    <row r="136" spans="2:14">
      <c r="B136" s="184" t="s">
        <v>94</v>
      </c>
      <c r="C136" s="185">
        <v>68</v>
      </c>
      <c r="D136" s="185">
        <v>100</v>
      </c>
      <c r="E136" s="185">
        <v>110</v>
      </c>
      <c r="F136" s="186">
        <v>0.47058823529411775</v>
      </c>
      <c r="G136" s="186">
        <v>0.10000000000000009</v>
      </c>
      <c r="H136" s="179"/>
      <c r="I136" s="179"/>
      <c r="J136" s="179"/>
      <c r="K136" s="179"/>
      <c r="L136" s="179"/>
      <c r="M136" s="179"/>
      <c r="N136" s="179"/>
    </row>
    <row r="137" spans="2:14">
      <c r="B137" s="184" t="s">
        <v>93</v>
      </c>
      <c r="C137" s="185">
        <v>65</v>
      </c>
      <c r="D137" s="185">
        <v>39</v>
      </c>
      <c r="E137" s="185">
        <v>57</v>
      </c>
      <c r="F137" s="186">
        <v>-0.4</v>
      </c>
      <c r="G137" s="186">
        <v>0.46153846153846145</v>
      </c>
      <c r="H137" s="179"/>
      <c r="I137" s="179"/>
      <c r="J137" s="179"/>
      <c r="K137" s="179"/>
      <c r="L137" s="179"/>
      <c r="M137" s="179"/>
      <c r="N137" s="179"/>
    </row>
    <row r="138" spans="2:14">
      <c r="B138" s="184" t="s">
        <v>92</v>
      </c>
      <c r="C138" s="185">
        <v>23</v>
      </c>
      <c r="D138" s="185">
        <v>20</v>
      </c>
      <c r="E138" s="185">
        <v>23</v>
      </c>
      <c r="F138" s="186">
        <v>-0.13043478260869568</v>
      </c>
      <c r="G138" s="186">
        <v>0.14999999999999991</v>
      </c>
      <c r="H138" s="179"/>
      <c r="I138" s="179"/>
      <c r="J138" s="179"/>
      <c r="K138" s="179"/>
      <c r="L138" s="179"/>
      <c r="M138" s="179"/>
      <c r="N138" s="179"/>
    </row>
    <row r="139" spans="2:14">
      <c r="B139" s="184" t="s">
        <v>91</v>
      </c>
      <c r="C139" s="185">
        <v>15</v>
      </c>
      <c r="D139" s="185">
        <v>29</v>
      </c>
      <c r="E139" s="185">
        <v>13</v>
      </c>
      <c r="F139" s="186">
        <v>0.93333333333333335</v>
      </c>
      <c r="G139" s="186">
        <v>-0.55172413793103448</v>
      </c>
      <c r="H139" s="179"/>
      <c r="I139" s="179"/>
      <c r="J139" s="179"/>
      <c r="K139" s="179"/>
      <c r="L139" s="179"/>
      <c r="M139" s="179"/>
      <c r="N139" s="179"/>
    </row>
    <row r="140" spans="2:14">
      <c r="B140" s="184" t="s">
        <v>90</v>
      </c>
      <c r="C140" s="185">
        <v>13</v>
      </c>
      <c r="D140" s="185">
        <v>7</v>
      </c>
      <c r="E140" s="185"/>
      <c r="F140" s="186">
        <v>-0.46153846153846156</v>
      </c>
      <c r="G140" s="186"/>
      <c r="H140" s="179"/>
      <c r="I140" s="179"/>
      <c r="J140" s="179"/>
      <c r="K140" s="179"/>
      <c r="L140" s="179"/>
      <c r="M140" s="179"/>
      <c r="N140" s="179"/>
    </row>
    <row r="141" spans="2:14">
      <c r="B141" s="184" t="s">
        <v>89</v>
      </c>
      <c r="C141" s="185">
        <v>18</v>
      </c>
      <c r="D141" s="185">
        <v>12</v>
      </c>
      <c r="E141" s="185"/>
      <c r="F141" s="186">
        <v>-0.33333333333333337</v>
      </c>
      <c r="G141" s="186"/>
      <c r="H141" s="179"/>
      <c r="I141" s="179"/>
      <c r="J141" s="179"/>
      <c r="K141" s="179"/>
      <c r="L141" s="179"/>
      <c r="M141" s="179"/>
      <c r="N141" s="179"/>
    </row>
    <row r="142" spans="2:14">
      <c r="B142" s="184" t="s">
        <v>88</v>
      </c>
      <c r="C142" s="185">
        <v>2</v>
      </c>
      <c r="D142" s="185">
        <v>28</v>
      </c>
      <c r="E142" s="185"/>
      <c r="F142" s="186">
        <v>13</v>
      </c>
      <c r="G142" s="186"/>
      <c r="H142" s="179"/>
      <c r="I142" s="179"/>
      <c r="J142" s="179"/>
      <c r="K142" s="179"/>
      <c r="L142" s="179"/>
      <c r="M142" s="179"/>
      <c r="N142" s="179"/>
    </row>
    <row r="143" spans="2:14">
      <c r="B143" s="184" t="s">
        <v>87</v>
      </c>
      <c r="C143" s="185">
        <v>22</v>
      </c>
      <c r="D143" s="185">
        <v>29</v>
      </c>
      <c r="E143" s="185"/>
      <c r="F143" s="186">
        <v>0.31818181818181812</v>
      </c>
      <c r="G143" s="186"/>
      <c r="H143" s="179"/>
      <c r="I143" s="179"/>
      <c r="J143" s="179"/>
      <c r="K143" s="179"/>
      <c r="L143" s="179"/>
      <c r="M143" s="179"/>
      <c r="N143" s="179"/>
    </row>
    <row r="144" spans="2:14">
      <c r="B144" s="184" t="s">
        <v>86</v>
      </c>
      <c r="C144" s="185">
        <v>41</v>
      </c>
      <c r="D144" s="185">
        <v>39</v>
      </c>
      <c r="E144" s="185"/>
      <c r="F144" s="186">
        <v>-4.8780487804878092E-2</v>
      </c>
      <c r="G144" s="186"/>
      <c r="H144" s="179"/>
      <c r="I144" s="179"/>
      <c r="J144" s="179"/>
      <c r="K144" s="179"/>
      <c r="L144" s="179"/>
      <c r="M144" s="179"/>
      <c r="N144" s="179"/>
    </row>
    <row r="145" spans="2:14">
      <c r="B145" s="184" t="s">
        <v>85</v>
      </c>
      <c r="C145" s="185">
        <v>42</v>
      </c>
      <c r="D145" s="185">
        <v>61</v>
      </c>
      <c r="E145" s="185"/>
      <c r="F145" s="186">
        <v>0.45238095238095233</v>
      </c>
      <c r="G145" s="186"/>
      <c r="H145" s="179"/>
      <c r="I145" s="179"/>
      <c r="J145" s="179"/>
      <c r="K145" s="179"/>
      <c r="L145" s="179"/>
      <c r="M145" s="179"/>
      <c r="N145" s="179"/>
    </row>
    <row r="146" spans="2:14">
      <c r="B146" s="184" t="s">
        <v>84</v>
      </c>
      <c r="C146" s="185">
        <v>21</v>
      </c>
      <c r="D146" s="185">
        <v>50</v>
      </c>
      <c r="E146" s="185"/>
      <c r="F146" s="186">
        <v>1.3809523809523809</v>
      </c>
      <c r="G146" s="186"/>
      <c r="H146" s="179"/>
      <c r="I146" s="179"/>
      <c r="J146" s="179"/>
      <c r="K146" s="179"/>
      <c r="L146" s="179"/>
      <c r="M146" s="179"/>
      <c r="N146" s="179"/>
    </row>
    <row r="147" spans="2:14">
      <c r="B147" s="187" t="s">
        <v>47</v>
      </c>
      <c r="C147" s="75">
        <v>365</v>
      </c>
      <c r="D147" s="75">
        <v>461</v>
      </c>
      <c r="E147" s="75">
        <v>278</v>
      </c>
      <c r="F147" s="188">
        <v>0.26301369863013702</v>
      </c>
      <c r="G147" s="188"/>
      <c r="H147" s="179"/>
      <c r="I147" s="179"/>
      <c r="J147" s="179"/>
      <c r="K147" s="179"/>
      <c r="L147" s="179"/>
      <c r="M147" s="179"/>
      <c r="N147" s="179"/>
    </row>
    <row r="148" spans="2:14" ht="15" customHeight="1">
      <c r="B148" s="189" t="s">
        <v>178</v>
      </c>
      <c r="C148" s="189"/>
      <c r="D148" s="189"/>
      <c r="E148" s="189"/>
      <c r="F148" s="189"/>
      <c r="G148" s="189"/>
      <c r="H148" s="179"/>
      <c r="I148" s="179"/>
      <c r="J148" s="179"/>
      <c r="K148" s="179"/>
      <c r="L148" s="179"/>
      <c r="M148" s="179"/>
      <c r="N148" s="179"/>
    </row>
    <row r="149" spans="2:14" ht="8.25" customHeight="1">
      <c r="B149" s="190"/>
      <c r="C149" s="190"/>
      <c r="D149" s="190"/>
      <c r="E149" s="190"/>
      <c r="F149" s="190"/>
      <c r="G149" s="190"/>
      <c r="H149" s="179"/>
      <c r="I149" s="179"/>
      <c r="J149" s="179"/>
      <c r="K149" s="179"/>
      <c r="L149" s="179"/>
      <c r="M149" s="179"/>
      <c r="N149" s="179"/>
    </row>
    <row r="150" spans="2:14" ht="9.75" customHeight="1">
      <c r="B150" s="190"/>
      <c r="C150" s="190"/>
      <c r="D150" s="190"/>
      <c r="E150" s="190"/>
      <c r="F150" s="190"/>
      <c r="G150" s="190"/>
      <c r="H150" s="179"/>
      <c r="I150" s="179"/>
      <c r="J150" s="179"/>
      <c r="K150" s="179"/>
      <c r="L150" s="179"/>
      <c r="M150" s="179"/>
      <c r="N150" s="179"/>
    </row>
    <row r="151" spans="2:14" ht="36" customHeight="1">
      <c r="B151" s="180" t="s">
        <v>186</v>
      </c>
      <c r="C151" s="180"/>
      <c r="D151" s="180"/>
      <c r="E151" s="180"/>
      <c r="F151" s="180"/>
      <c r="G151" s="180"/>
      <c r="H151" s="179"/>
      <c r="I151" s="179"/>
      <c r="J151" s="179"/>
      <c r="K151" s="179"/>
      <c r="L151" s="179"/>
      <c r="M151" s="179"/>
      <c r="N151" s="179"/>
    </row>
    <row r="152" spans="2:14">
      <c r="B152" s="192"/>
      <c r="C152" s="181">
        <v>2009</v>
      </c>
      <c r="D152" s="181">
        <v>2010</v>
      </c>
      <c r="E152" s="181">
        <v>2011</v>
      </c>
      <c r="F152" s="183" t="s">
        <v>176</v>
      </c>
      <c r="G152" s="183" t="s">
        <v>177</v>
      </c>
      <c r="H152" s="179"/>
      <c r="I152" s="179"/>
      <c r="J152" s="179"/>
      <c r="K152" s="179"/>
      <c r="L152" s="179"/>
      <c r="M152" s="179"/>
      <c r="N152" s="179"/>
    </row>
    <row r="153" spans="2:14">
      <c r="B153" s="184" t="s">
        <v>95</v>
      </c>
      <c r="C153" s="185">
        <v>178</v>
      </c>
      <c r="D153" s="185">
        <v>228</v>
      </c>
      <c r="E153" s="185">
        <v>266</v>
      </c>
      <c r="F153" s="186">
        <v>0.2808988764044944</v>
      </c>
      <c r="G153" s="186">
        <v>0.16666666666666674</v>
      </c>
      <c r="H153" s="179"/>
      <c r="I153" s="179"/>
      <c r="J153" s="179"/>
      <c r="K153" s="179"/>
      <c r="L153" s="179"/>
      <c r="M153" s="179"/>
      <c r="N153" s="179"/>
    </row>
    <row r="154" spans="2:14">
      <c r="B154" s="184" t="s">
        <v>94</v>
      </c>
      <c r="C154" s="185">
        <v>228</v>
      </c>
      <c r="D154" s="185">
        <v>300</v>
      </c>
      <c r="E154" s="185">
        <v>442</v>
      </c>
      <c r="F154" s="186">
        <v>0.31578947368421062</v>
      </c>
      <c r="G154" s="186">
        <v>0.47333333333333338</v>
      </c>
      <c r="H154" s="179"/>
      <c r="I154" s="179"/>
      <c r="J154" s="179"/>
      <c r="K154" s="179"/>
      <c r="L154" s="179"/>
      <c r="M154" s="179"/>
      <c r="N154" s="179"/>
    </row>
    <row r="155" spans="2:14">
      <c r="B155" s="184" t="s">
        <v>93</v>
      </c>
      <c r="C155" s="185">
        <v>302</v>
      </c>
      <c r="D155" s="185">
        <v>208</v>
      </c>
      <c r="E155" s="185">
        <v>421</v>
      </c>
      <c r="F155" s="186">
        <v>-0.3112582781456954</v>
      </c>
      <c r="G155" s="186">
        <v>1.0240384615384617</v>
      </c>
      <c r="H155" s="179"/>
      <c r="I155" s="179"/>
      <c r="J155" s="179"/>
      <c r="K155" s="179"/>
      <c r="L155" s="179"/>
      <c r="M155" s="179"/>
      <c r="N155" s="179"/>
    </row>
    <row r="156" spans="2:14">
      <c r="B156" s="184" t="s">
        <v>92</v>
      </c>
      <c r="C156" s="185">
        <v>313</v>
      </c>
      <c r="D156" s="185">
        <v>238</v>
      </c>
      <c r="E156" s="185">
        <v>248</v>
      </c>
      <c r="F156" s="186">
        <v>-0.23961661341853036</v>
      </c>
      <c r="G156" s="186">
        <v>4.2016806722689148E-2</v>
      </c>
      <c r="H156" s="179"/>
      <c r="I156" s="179"/>
      <c r="J156" s="179"/>
      <c r="K156" s="179"/>
      <c r="L156" s="179"/>
      <c r="M156" s="179"/>
      <c r="N156" s="179"/>
    </row>
    <row r="157" spans="2:14">
      <c r="B157" s="184" t="s">
        <v>91</v>
      </c>
      <c r="C157" s="185">
        <v>177</v>
      </c>
      <c r="D157" s="185">
        <v>142</v>
      </c>
      <c r="E157" s="185">
        <v>189</v>
      </c>
      <c r="F157" s="186">
        <v>-0.19774011299435024</v>
      </c>
      <c r="G157" s="186">
        <v>0.33098591549295775</v>
      </c>
      <c r="H157" s="179"/>
      <c r="I157" s="179"/>
      <c r="J157" s="179"/>
      <c r="K157" s="179"/>
      <c r="L157" s="179"/>
      <c r="M157" s="179"/>
      <c r="N157" s="179"/>
    </row>
    <row r="158" spans="2:14">
      <c r="B158" s="184" t="s">
        <v>90</v>
      </c>
      <c r="C158" s="185">
        <v>146</v>
      </c>
      <c r="D158" s="185">
        <v>114</v>
      </c>
      <c r="E158" s="185"/>
      <c r="F158" s="186">
        <v>-0.21917808219178081</v>
      </c>
      <c r="G158" s="186"/>
      <c r="H158" s="179"/>
      <c r="I158" s="179"/>
      <c r="J158" s="179"/>
      <c r="K158" s="179"/>
      <c r="L158" s="179"/>
      <c r="M158" s="179"/>
      <c r="N158" s="179"/>
    </row>
    <row r="159" spans="2:14">
      <c r="B159" s="184" t="s">
        <v>89</v>
      </c>
      <c r="C159" s="185">
        <v>193</v>
      </c>
      <c r="D159" s="185">
        <v>145</v>
      </c>
      <c r="E159" s="185"/>
      <c r="F159" s="186">
        <v>-0.24870466321243523</v>
      </c>
      <c r="G159" s="186"/>
      <c r="H159" s="179"/>
      <c r="I159" s="179"/>
      <c r="J159" s="179"/>
      <c r="K159" s="179"/>
      <c r="L159" s="179"/>
      <c r="M159" s="179"/>
      <c r="N159" s="179"/>
    </row>
    <row r="160" spans="2:14">
      <c r="B160" s="184" t="s">
        <v>88</v>
      </c>
      <c r="C160" s="185">
        <v>236</v>
      </c>
      <c r="D160" s="185">
        <v>215</v>
      </c>
      <c r="E160" s="185"/>
      <c r="F160" s="186">
        <v>-8.8983050847457612E-2</v>
      </c>
      <c r="G160" s="186"/>
      <c r="H160" s="179"/>
      <c r="I160" s="179"/>
      <c r="J160" s="179"/>
      <c r="K160" s="179"/>
      <c r="L160" s="179"/>
      <c r="M160" s="179"/>
      <c r="N160" s="179"/>
    </row>
    <row r="161" spans="2:14">
      <c r="B161" s="184" t="s">
        <v>87</v>
      </c>
      <c r="C161" s="185">
        <v>166</v>
      </c>
      <c r="D161" s="185">
        <v>110</v>
      </c>
      <c r="E161" s="185"/>
      <c r="F161" s="186">
        <v>-0.33734939759036142</v>
      </c>
      <c r="G161" s="186"/>
      <c r="H161" s="179"/>
      <c r="I161" s="179"/>
      <c r="J161" s="179"/>
      <c r="K161" s="179"/>
      <c r="L161" s="179"/>
      <c r="M161" s="179"/>
      <c r="N161" s="179"/>
    </row>
    <row r="162" spans="2:14">
      <c r="B162" s="184" t="s">
        <v>86</v>
      </c>
      <c r="C162" s="185">
        <v>169</v>
      </c>
      <c r="D162" s="185">
        <v>171</v>
      </c>
      <c r="E162" s="185"/>
      <c r="F162" s="186">
        <v>1.1834319526627279E-2</v>
      </c>
      <c r="G162" s="186"/>
      <c r="H162" s="179"/>
      <c r="I162" s="179"/>
      <c r="J162" s="179"/>
      <c r="K162" s="179"/>
      <c r="L162" s="179"/>
      <c r="M162" s="179"/>
      <c r="N162" s="179"/>
    </row>
    <row r="163" spans="2:14">
      <c r="B163" s="184" t="s">
        <v>85</v>
      </c>
      <c r="C163" s="185">
        <v>194</v>
      </c>
      <c r="D163" s="185">
        <v>266</v>
      </c>
      <c r="E163" s="185"/>
      <c r="F163" s="186">
        <v>0.37113402061855671</v>
      </c>
      <c r="G163" s="186"/>
      <c r="H163" s="179"/>
      <c r="I163" s="179"/>
      <c r="J163" s="179"/>
      <c r="K163" s="179"/>
      <c r="L163" s="179"/>
      <c r="M163" s="179"/>
      <c r="N163" s="179"/>
    </row>
    <row r="164" spans="2:14">
      <c r="B164" s="184" t="s">
        <v>84</v>
      </c>
      <c r="C164" s="185">
        <v>227</v>
      </c>
      <c r="D164" s="185">
        <v>341</v>
      </c>
      <c r="E164" s="185"/>
      <c r="F164" s="186">
        <v>0.50220264317180607</v>
      </c>
      <c r="G164" s="186"/>
      <c r="H164" s="179"/>
      <c r="I164" s="179"/>
      <c r="J164" s="179"/>
      <c r="K164" s="179"/>
      <c r="L164" s="179"/>
      <c r="M164" s="179"/>
      <c r="N164" s="179"/>
    </row>
    <row r="165" spans="2:14">
      <c r="B165" s="187" t="s">
        <v>47</v>
      </c>
      <c r="C165" s="75">
        <v>2529</v>
      </c>
      <c r="D165" s="75">
        <v>2478</v>
      </c>
      <c r="E165" s="75">
        <v>1566</v>
      </c>
      <c r="F165" s="188">
        <v>-2.0166073546856511E-2</v>
      </c>
      <c r="G165" s="188"/>
      <c r="H165" s="179"/>
      <c r="I165" s="179"/>
      <c r="J165" s="179"/>
      <c r="K165" s="179"/>
      <c r="L165" s="179"/>
      <c r="M165" s="179"/>
      <c r="N165" s="179"/>
    </row>
    <row r="166" spans="2:14" ht="15" customHeight="1">
      <c r="B166" s="189" t="s">
        <v>178</v>
      </c>
      <c r="C166" s="189"/>
      <c r="D166" s="189"/>
      <c r="E166" s="189"/>
      <c r="F166" s="189"/>
      <c r="G166" s="189"/>
      <c r="H166" s="179"/>
      <c r="I166" s="179"/>
      <c r="J166" s="179"/>
      <c r="K166" s="179"/>
      <c r="L166" s="179"/>
      <c r="M166" s="179"/>
      <c r="N166" s="179"/>
    </row>
    <row r="167" spans="2:14" ht="10.5" customHeight="1">
      <c r="B167" s="190"/>
      <c r="C167" s="190"/>
      <c r="D167" s="190"/>
      <c r="E167" s="190"/>
      <c r="F167" s="190"/>
      <c r="G167" s="190"/>
      <c r="H167" s="179"/>
      <c r="I167" s="179"/>
      <c r="J167" s="179"/>
      <c r="K167" s="179"/>
      <c r="L167" s="179"/>
      <c r="M167" s="179"/>
      <c r="N167" s="179"/>
    </row>
    <row r="168" spans="2:14" ht="7.5" customHeight="1">
      <c r="B168" s="190"/>
      <c r="C168" s="190"/>
      <c r="D168" s="190"/>
      <c r="E168" s="190"/>
      <c r="F168" s="190"/>
      <c r="G168" s="190"/>
      <c r="H168" s="179"/>
      <c r="I168" s="179"/>
      <c r="J168" s="179"/>
      <c r="K168" s="179"/>
      <c r="L168" s="179"/>
      <c r="M168" s="179"/>
      <c r="N168" s="179"/>
    </row>
    <row r="169" spans="2:14" ht="36" customHeight="1">
      <c r="B169" s="180" t="s">
        <v>187</v>
      </c>
      <c r="C169" s="180"/>
      <c r="D169" s="180"/>
      <c r="E169" s="180"/>
      <c r="F169" s="180"/>
      <c r="G169" s="180"/>
      <c r="H169" s="179"/>
      <c r="I169" s="179"/>
      <c r="J169" s="179"/>
      <c r="K169" s="179"/>
      <c r="L169" s="179"/>
      <c r="M169" s="179"/>
      <c r="N169" s="179"/>
    </row>
    <row r="170" spans="2:14">
      <c r="B170" s="192"/>
      <c r="C170" s="181">
        <v>2009</v>
      </c>
      <c r="D170" s="181">
        <v>2010</v>
      </c>
      <c r="E170" s="181">
        <v>2011</v>
      </c>
      <c r="F170" s="183" t="s">
        <v>176</v>
      </c>
      <c r="G170" s="183" t="s">
        <v>177</v>
      </c>
      <c r="H170" s="179"/>
      <c r="I170" s="179"/>
      <c r="J170" s="179"/>
      <c r="K170" s="179"/>
      <c r="L170" s="179"/>
      <c r="M170" s="179"/>
      <c r="N170" s="179"/>
    </row>
    <row r="171" spans="2:14">
      <c r="B171" s="184" t="s">
        <v>95</v>
      </c>
      <c r="C171" s="185">
        <v>107</v>
      </c>
      <c r="D171" s="185">
        <v>98</v>
      </c>
      <c r="E171" s="185">
        <v>82</v>
      </c>
      <c r="F171" s="186">
        <v>-8.411214953271029E-2</v>
      </c>
      <c r="G171" s="186">
        <v>-0.16326530612244894</v>
      </c>
      <c r="H171" s="179"/>
      <c r="I171" s="179"/>
      <c r="J171" s="179"/>
      <c r="K171" s="179"/>
      <c r="L171" s="179"/>
      <c r="M171" s="179"/>
      <c r="N171" s="179"/>
    </row>
    <row r="172" spans="2:14">
      <c r="B172" s="184" t="s">
        <v>94</v>
      </c>
      <c r="C172" s="185">
        <v>67</v>
      </c>
      <c r="D172" s="185">
        <v>153</v>
      </c>
      <c r="E172" s="185">
        <v>74</v>
      </c>
      <c r="F172" s="186">
        <v>1.283582089552239</v>
      </c>
      <c r="G172" s="186">
        <v>-0.51633986928104569</v>
      </c>
      <c r="H172" s="179"/>
      <c r="I172" s="179"/>
      <c r="J172" s="179"/>
      <c r="K172" s="179"/>
      <c r="L172" s="179"/>
      <c r="M172" s="179"/>
      <c r="N172" s="179"/>
    </row>
    <row r="173" spans="2:14">
      <c r="B173" s="184" t="s">
        <v>93</v>
      </c>
      <c r="C173" s="185">
        <v>50</v>
      </c>
      <c r="D173" s="185">
        <v>42</v>
      </c>
      <c r="E173" s="185">
        <v>75</v>
      </c>
      <c r="F173" s="186">
        <v>-0.16000000000000003</v>
      </c>
      <c r="G173" s="186">
        <v>0.78571428571428581</v>
      </c>
      <c r="H173" s="179"/>
      <c r="I173" s="179"/>
      <c r="J173" s="179"/>
      <c r="K173" s="179"/>
      <c r="L173" s="179"/>
      <c r="M173" s="179"/>
      <c r="N173" s="179"/>
    </row>
    <row r="174" spans="2:14">
      <c r="B174" s="184" t="s">
        <v>92</v>
      </c>
      <c r="C174" s="185">
        <v>37</v>
      </c>
      <c r="D174" s="185">
        <v>71</v>
      </c>
      <c r="E174" s="185">
        <v>83</v>
      </c>
      <c r="F174" s="186">
        <v>0.91891891891891886</v>
      </c>
      <c r="G174" s="186">
        <v>0.16901408450704225</v>
      </c>
      <c r="H174" s="179"/>
      <c r="I174" s="179"/>
      <c r="J174" s="179"/>
      <c r="K174" s="179"/>
      <c r="L174" s="179"/>
      <c r="M174" s="179"/>
      <c r="N174" s="179"/>
    </row>
    <row r="175" spans="2:14">
      <c r="B175" s="184" t="s">
        <v>91</v>
      </c>
      <c r="C175" s="185">
        <v>50</v>
      </c>
      <c r="D175" s="185">
        <v>53</v>
      </c>
      <c r="E175" s="185">
        <v>40</v>
      </c>
      <c r="F175" s="186">
        <v>6.0000000000000053E-2</v>
      </c>
      <c r="G175" s="186">
        <v>-0.24528301886792447</v>
      </c>
      <c r="H175" s="179"/>
      <c r="I175" s="179"/>
      <c r="J175" s="179"/>
      <c r="K175" s="179"/>
      <c r="L175" s="179"/>
      <c r="M175" s="179"/>
      <c r="N175" s="179"/>
    </row>
    <row r="176" spans="2:14">
      <c r="B176" s="184" t="s">
        <v>90</v>
      </c>
      <c r="C176" s="185">
        <v>30</v>
      </c>
      <c r="D176" s="185">
        <v>35</v>
      </c>
      <c r="E176" s="185"/>
      <c r="F176" s="186">
        <v>0.16666666666666674</v>
      </c>
      <c r="G176" s="186"/>
      <c r="H176" s="179"/>
      <c r="I176" s="179"/>
      <c r="J176" s="179"/>
      <c r="K176" s="179"/>
      <c r="L176" s="179"/>
      <c r="M176" s="179"/>
      <c r="N176" s="179"/>
    </row>
    <row r="177" spans="2:14">
      <c r="B177" s="184" t="s">
        <v>89</v>
      </c>
      <c r="C177" s="185">
        <v>55</v>
      </c>
      <c r="D177" s="185">
        <v>54</v>
      </c>
      <c r="E177" s="185"/>
      <c r="F177" s="186">
        <v>-1.8181818181818188E-2</v>
      </c>
      <c r="G177" s="186"/>
      <c r="H177" s="179"/>
      <c r="I177" s="179"/>
      <c r="J177" s="179"/>
      <c r="K177" s="179"/>
      <c r="L177" s="179"/>
      <c r="M177" s="179"/>
      <c r="N177" s="179"/>
    </row>
    <row r="178" spans="2:14">
      <c r="B178" s="184" t="s">
        <v>88</v>
      </c>
      <c r="C178" s="185">
        <v>39</v>
      </c>
      <c r="D178" s="185">
        <v>15</v>
      </c>
      <c r="E178" s="185"/>
      <c r="F178" s="186">
        <v>-0.61538461538461542</v>
      </c>
      <c r="G178" s="186"/>
      <c r="H178" s="179"/>
      <c r="I178" s="179"/>
      <c r="J178" s="179"/>
      <c r="K178" s="179"/>
      <c r="L178" s="179"/>
      <c r="M178" s="179"/>
      <c r="N178" s="179"/>
    </row>
    <row r="179" spans="2:14">
      <c r="B179" s="184" t="s">
        <v>87</v>
      </c>
      <c r="C179" s="185">
        <v>36</v>
      </c>
      <c r="D179" s="185">
        <v>45</v>
      </c>
      <c r="E179" s="185"/>
      <c r="F179" s="186">
        <v>0.25</v>
      </c>
      <c r="G179" s="186"/>
      <c r="H179" s="179"/>
      <c r="I179" s="179"/>
      <c r="J179" s="179"/>
      <c r="K179" s="179"/>
      <c r="L179" s="179"/>
      <c r="M179" s="179"/>
      <c r="N179" s="179"/>
    </row>
    <row r="180" spans="2:14">
      <c r="B180" s="184" t="s">
        <v>86</v>
      </c>
      <c r="C180" s="185">
        <v>54</v>
      </c>
      <c r="D180" s="185">
        <v>54</v>
      </c>
      <c r="E180" s="185"/>
      <c r="F180" s="186">
        <v>0</v>
      </c>
      <c r="G180" s="186"/>
      <c r="H180" s="179"/>
      <c r="I180" s="179"/>
      <c r="J180" s="179"/>
      <c r="K180" s="179"/>
      <c r="L180" s="179"/>
      <c r="M180" s="179"/>
      <c r="N180" s="179"/>
    </row>
    <row r="181" spans="2:14">
      <c r="B181" s="184" t="s">
        <v>85</v>
      </c>
      <c r="C181" s="185">
        <v>50</v>
      </c>
      <c r="D181" s="185">
        <v>81</v>
      </c>
      <c r="E181" s="185"/>
      <c r="F181" s="186">
        <v>0.62000000000000011</v>
      </c>
      <c r="G181" s="186"/>
      <c r="H181" s="179"/>
      <c r="I181" s="179"/>
      <c r="J181" s="179"/>
      <c r="K181" s="179"/>
      <c r="L181" s="179"/>
      <c r="M181" s="179"/>
      <c r="N181" s="179"/>
    </row>
    <row r="182" spans="2:14">
      <c r="B182" s="184" t="s">
        <v>84</v>
      </c>
      <c r="C182" s="185">
        <v>99</v>
      </c>
      <c r="D182" s="185">
        <v>107</v>
      </c>
      <c r="E182" s="185"/>
      <c r="F182" s="186">
        <v>8.0808080808080884E-2</v>
      </c>
      <c r="G182" s="186"/>
      <c r="H182" s="179"/>
      <c r="I182" s="179"/>
      <c r="J182" s="179"/>
      <c r="K182" s="179"/>
      <c r="L182" s="179"/>
      <c r="M182" s="179"/>
      <c r="N182" s="179"/>
    </row>
    <row r="183" spans="2:14">
      <c r="B183" s="187" t="s">
        <v>47</v>
      </c>
      <c r="C183" s="75">
        <v>674</v>
      </c>
      <c r="D183" s="75">
        <v>808</v>
      </c>
      <c r="E183" s="75">
        <v>354</v>
      </c>
      <c r="F183" s="188">
        <v>0.19881305637982205</v>
      </c>
      <c r="G183" s="188"/>
      <c r="H183" s="179"/>
      <c r="I183" s="179"/>
      <c r="J183" s="179"/>
      <c r="K183" s="179"/>
      <c r="L183" s="179"/>
      <c r="M183" s="179"/>
      <c r="N183" s="179"/>
    </row>
    <row r="184" spans="2:14" ht="15" customHeight="1">
      <c r="B184" s="189" t="s">
        <v>178</v>
      </c>
      <c r="C184" s="189"/>
      <c r="D184" s="189"/>
      <c r="E184" s="189"/>
      <c r="F184" s="189"/>
      <c r="G184" s="189"/>
      <c r="H184" s="179"/>
      <c r="I184" s="179"/>
      <c r="J184" s="179"/>
      <c r="K184" s="179"/>
      <c r="L184" s="179"/>
      <c r="M184" s="179"/>
      <c r="N184" s="179"/>
    </row>
    <row r="185" spans="2:14" ht="9.75" customHeight="1">
      <c r="B185" s="190"/>
      <c r="C185" s="190"/>
      <c r="D185" s="190"/>
      <c r="E185" s="190"/>
      <c r="F185" s="190"/>
      <c r="G185" s="190"/>
      <c r="H185" s="179"/>
      <c r="I185" s="179"/>
      <c r="J185" s="179"/>
      <c r="K185" s="179"/>
      <c r="L185" s="179"/>
      <c r="M185" s="179"/>
      <c r="N185" s="179"/>
    </row>
    <row r="186" spans="2:14" ht="7.5" customHeight="1">
      <c r="B186" s="190"/>
      <c r="C186" s="190"/>
      <c r="D186" s="190"/>
      <c r="E186" s="190"/>
      <c r="F186" s="190"/>
      <c r="G186" s="190"/>
      <c r="H186" s="179"/>
      <c r="I186" s="179"/>
      <c r="J186" s="179"/>
      <c r="K186" s="179"/>
      <c r="L186" s="179"/>
      <c r="M186" s="179"/>
      <c r="N186" s="179"/>
    </row>
    <row r="187" spans="2:14" ht="36" customHeight="1">
      <c r="B187" s="180" t="s">
        <v>188</v>
      </c>
      <c r="C187" s="180"/>
      <c r="D187" s="180"/>
      <c r="E187" s="180"/>
      <c r="F187" s="180"/>
      <c r="G187" s="180"/>
      <c r="H187" s="179"/>
      <c r="I187" s="179"/>
      <c r="J187" s="179"/>
      <c r="K187" s="179"/>
      <c r="L187" s="179"/>
      <c r="M187" s="179"/>
      <c r="N187" s="179"/>
    </row>
    <row r="188" spans="2:14">
      <c r="B188" s="192"/>
      <c r="C188" s="181">
        <v>2009</v>
      </c>
      <c r="D188" s="181">
        <v>2010</v>
      </c>
      <c r="E188" s="181">
        <v>2011</v>
      </c>
      <c r="F188" s="183" t="s">
        <v>176</v>
      </c>
      <c r="G188" s="183" t="s">
        <v>177</v>
      </c>
      <c r="H188" s="179"/>
      <c r="I188" s="179"/>
      <c r="J188" s="179"/>
      <c r="K188" s="179"/>
      <c r="L188" s="179"/>
      <c r="M188" s="179"/>
      <c r="N188" s="179"/>
    </row>
    <row r="189" spans="2:14">
      <c r="B189" s="184" t="s">
        <v>95</v>
      </c>
      <c r="C189" s="185">
        <v>71</v>
      </c>
      <c r="D189" s="185">
        <v>57</v>
      </c>
      <c r="E189" s="185">
        <v>80</v>
      </c>
      <c r="F189" s="186">
        <v>-0.19718309859154926</v>
      </c>
      <c r="G189" s="186">
        <v>0.40350877192982448</v>
      </c>
      <c r="H189" s="179"/>
      <c r="I189" s="179"/>
      <c r="J189" s="179"/>
      <c r="K189" s="179"/>
      <c r="L189" s="179"/>
      <c r="M189" s="179"/>
      <c r="N189" s="179"/>
    </row>
    <row r="190" spans="2:14">
      <c r="B190" s="184" t="s">
        <v>94</v>
      </c>
      <c r="C190" s="185">
        <v>37</v>
      </c>
      <c r="D190" s="185">
        <v>45</v>
      </c>
      <c r="E190" s="185">
        <v>61</v>
      </c>
      <c r="F190" s="186">
        <v>0.21621621621621623</v>
      </c>
      <c r="G190" s="186">
        <v>0.35555555555555562</v>
      </c>
      <c r="H190" s="179"/>
      <c r="I190" s="179"/>
      <c r="J190" s="179"/>
      <c r="K190" s="179"/>
      <c r="L190" s="179"/>
      <c r="M190" s="179"/>
      <c r="N190" s="179"/>
    </row>
    <row r="191" spans="2:14">
      <c r="B191" s="184" t="s">
        <v>93</v>
      </c>
      <c r="C191" s="185">
        <v>63</v>
      </c>
      <c r="D191" s="185">
        <v>47</v>
      </c>
      <c r="E191" s="185">
        <v>81</v>
      </c>
      <c r="F191" s="186">
        <v>-0.25396825396825395</v>
      </c>
      <c r="G191" s="186">
        <v>0.72340425531914887</v>
      </c>
      <c r="H191" s="179"/>
      <c r="I191" s="179"/>
      <c r="J191" s="179"/>
      <c r="K191" s="179"/>
      <c r="L191" s="179"/>
      <c r="M191" s="179"/>
      <c r="N191" s="179"/>
    </row>
    <row r="192" spans="2:14">
      <c r="B192" s="184" t="s">
        <v>92</v>
      </c>
      <c r="C192" s="185">
        <v>62</v>
      </c>
      <c r="D192" s="185">
        <v>52</v>
      </c>
      <c r="E192" s="185">
        <v>80</v>
      </c>
      <c r="F192" s="186">
        <v>-0.16129032258064513</v>
      </c>
      <c r="G192" s="186">
        <v>0.53846153846153855</v>
      </c>
      <c r="H192" s="179"/>
      <c r="I192" s="179"/>
      <c r="J192" s="179"/>
      <c r="K192" s="179"/>
      <c r="L192" s="179"/>
      <c r="M192" s="179"/>
      <c r="N192" s="179"/>
    </row>
    <row r="193" spans="2:14">
      <c r="B193" s="184" t="s">
        <v>91</v>
      </c>
      <c r="C193" s="185">
        <v>49</v>
      </c>
      <c r="D193" s="185">
        <v>62</v>
      </c>
      <c r="E193" s="185">
        <v>56</v>
      </c>
      <c r="F193" s="186">
        <v>0.26530612244897966</v>
      </c>
      <c r="G193" s="186">
        <v>-9.6774193548387122E-2</v>
      </c>
      <c r="H193" s="179"/>
      <c r="I193" s="179"/>
      <c r="J193" s="179"/>
      <c r="K193" s="179"/>
      <c r="L193" s="179"/>
      <c r="M193" s="179"/>
      <c r="N193" s="179"/>
    </row>
    <row r="194" spans="2:14">
      <c r="B194" s="184" t="s">
        <v>90</v>
      </c>
      <c r="C194" s="185">
        <v>22</v>
      </c>
      <c r="D194" s="185">
        <v>39</v>
      </c>
      <c r="E194" s="185"/>
      <c r="F194" s="186">
        <v>0.77272727272727271</v>
      </c>
      <c r="G194" s="186"/>
      <c r="H194" s="179"/>
      <c r="I194" s="179"/>
      <c r="J194" s="179"/>
      <c r="K194" s="179"/>
      <c r="L194" s="179"/>
      <c r="M194" s="179"/>
      <c r="N194" s="179"/>
    </row>
    <row r="195" spans="2:14">
      <c r="B195" s="184" t="s">
        <v>89</v>
      </c>
      <c r="C195" s="185">
        <v>22</v>
      </c>
      <c r="D195" s="185">
        <v>38</v>
      </c>
      <c r="E195" s="185"/>
      <c r="F195" s="186">
        <v>0.72727272727272729</v>
      </c>
      <c r="G195" s="186"/>
      <c r="H195" s="179"/>
      <c r="I195" s="179"/>
      <c r="J195" s="179"/>
      <c r="K195" s="179"/>
      <c r="L195" s="179"/>
      <c r="M195" s="179"/>
      <c r="N195" s="179"/>
    </row>
    <row r="196" spans="2:14">
      <c r="B196" s="184" t="s">
        <v>88</v>
      </c>
      <c r="C196" s="185">
        <v>41</v>
      </c>
      <c r="D196" s="185">
        <v>49</v>
      </c>
      <c r="E196" s="185"/>
      <c r="F196" s="186">
        <v>0.19512195121951215</v>
      </c>
      <c r="G196" s="186"/>
      <c r="H196" s="179"/>
      <c r="I196" s="179"/>
      <c r="J196" s="179"/>
      <c r="K196" s="179"/>
      <c r="L196" s="179"/>
      <c r="M196" s="179"/>
      <c r="N196" s="179"/>
    </row>
    <row r="197" spans="2:14">
      <c r="B197" s="184" t="s">
        <v>87</v>
      </c>
      <c r="C197" s="185">
        <v>31</v>
      </c>
      <c r="D197" s="185">
        <v>44</v>
      </c>
      <c r="E197" s="185"/>
      <c r="F197" s="186">
        <v>0.41935483870967749</v>
      </c>
      <c r="G197" s="186"/>
      <c r="H197" s="179"/>
      <c r="I197" s="179"/>
      <c r="J197" s="179"/>
      <c r="K197" s="179"/>
      <c r="L197" s="179"/>
      <c r="M197" s="179"/>
      <c r="N197" s="179"/>
    </row>
    <row r="198" spans="2:14">
      <c r="B198" s="184" t="s">
        <v>86</v>
      </c>
      <c r="C198" s="185">
        <v>24</v>
      </c>
      <c r="D198" s="185">
        <v>73</v>
      </c>
      <c r="E198" s="185"/>
      <c r="F198" s="186">
        <v>2.0416666666666665</v>
      </c>
      <c r="G198" s="186"/>
      <c r="H198" s="179"/>
      <c r="I198" s="179"/>
      <c r="J198" s="179"/>
      <c r="K198" s="179"/>
      <c r="L198" s="179"/>
      <c r="M198" s="179"/>
      <c r="N198" s="179"/>
    </row>
    <row r="199" spans="2:14">
      <c r="B199" s="184" t="s">
        <v>85</v>
      </c>
      <c r="C199" s="185">
        <v>56</v>
      </c>
      <c r="D199" s="185">
        <v>105</v>
      </c>
      <c r="E199" s="185"/>
      <c r="F199" s="186">
        <v>0.875</v>
      </c>
      <c r="G199" s="186"/>
      <c r="H199" s="179"/>
      <c r="I199" s="179"/>
      <c r="J199" s="179"/>
      <c r="K199" s="179"/>
      <c r="L199" s="179"/>
      <c r="M199" s="179"/>
      <c r="N199" s="179"/>
    </row>
    <row r="200" spans="2:14">
      <c r="B200" s="184" t="s">
        <v>84</v>
      </c>
      <c r="C200" s="185">
        <v>96</v>
      </c>
      <c r="D200" s="185">
        <v>74</v>
      </c>
      <c r="E200" s="185"/>
      <c r="F200" s="186">
        <v>-0.22916666666666663</v>
      </c>
      <c r="G200" s="186"/>
      <c r="H200" s="179"/>
      <c r="I200" s="179"/>
      <c r="J200" s="179"/>
      <c r="K200" s="179"/>
      <c r="L200" s="179"/>
      <c r="M200" s="179"/>
      <c r="N200" s="179"/>
    </row>
    <row r="201" spans="2:14">
      <c r="B201" s="187" t="s">
        <v>47</v>
      </c>
      <c r="C201" s="75">
        <v>574</v>
      </c>
      <c r="D201" s="75">
        <v>685</v>
      </c>
      <c r="E201" s="75">
        <v>358</v>
      </c>
      <c r="F201" s="188">
        <v>0.19337979094076663</v>
      </c>
      <c r="G201" s="188"/>
      <c r="H201" s="179"/>
      <c r="I201" s="179"/>
      <c r="J201" s="179"/>
      <c r="K201" s="179"/>
      <c r="L201" s="179"/>
      <c r="M201" s="179"/>
      <c r="N201" s="179"/>
    </row>
    <row r="202" spans="2:14" ht="15" customHeight="1">
      <c r="B202" s="189" t="s">
        <v>178</v>
      </c>
      <c r="C202" s="189"/>
      <c r="D202" s="189"/>
      <c r="E202" s="189"/>
      <c r="F202" s="189"/>
      <c r="G202" s="189"/>
      <c r="H202" s="179"/>
      <c r="I202" s="179"/>
      <c r="J202" s="179"/>
      <c r="K202" s="179"/>
      <c r="L202" s="179"/>
      <c r="M202" s="179"/>
      <c r="N202" s="179"/>
    </row>
    <row r="203" spans="2:14" ht="7.5" customHeight="1">
      <c r="B203" s="190"/>
      <c r="C203" s="190"/>
      <c r="D203" s="190"/>
      <c r="E203" s="190"/>
      <c r="F203" s="190"/>
      <c r="G203" s="190"/>
      <c r="H203" s="179"/>
      <c r="I203" s="179"/>
      <c r="J203" s="179"/>
      <c r="K203" s="179"/>
      <c r="L203" s="179"/>
      <c r="M203" s="179"/>
      <c r="N203" s="179"/>
    </row>
    <row r="204" spans="2:14" ht="7.5" customHeight="1">
      <c r="B204" s="190"/>
      <c r="C204" s="190"/>
      <c r="D204" s="190"/>
      <c r="E204" s="190"/>
      <c r="F204" s="190"/>
      <c r="G204" s="190"/>
      <c r="H204" s="179"/>
      <c r="I204" s="179"/>
      <c r="J204" s="179"/>
      <c r="K204" s="179"/>
      <c r="L204" s="179"/>
      <c r="M204" s="179"/>
      <c r="N204" s="179"/>
    </row>
    <row r="205" spans="2:14" ht="36" customHeight="1">
      <c r="B205" s="180" t="s">
        <v>189</v>
      </c>
      <c r="C205" s="180"/>
      <c r="D205" s="180"/>
      <c r="E205" s="180"/>
      <c r="F205" s="180"/>
      <c r="G205" s="180"/>
      <c r="H205" s="179"/>
      <c r="I205" s="179"/>
      <c r="J205" s="179"/>
      <c r="K205" s="179"/>
      <c r="L205" s="179"/>
      <c r="M205" s="179"/>
      <c r="N205" s="179"/>
    </row>
    <row r="206" spans="2:14">
      <c r="B206" s="192"/>
      <c r="C206" s="181">
        <v>2009</v>
      </c>
      <c r="D206" s="181">
        <v>2010</v>
      </c>
      <c r="E206" s="181">
        <v>2011</v>
      </c>
      <c r="F206" s="183" t="s">
        <v>176</v>
      </c>
      <c r="G206" s="183" t="s">
        <v>177</v>
      </c>
      <c r="H206" s="179"/>
      <c r="I206" s="179"/>
      <c r="J206" s="179"/>
      <c r="K206" s="179"/>
      <c r="L206" s="179"/>
      <c r="M206" s="179"/>
      <c r="N206" s="179"/>
    </row>
    <row r="207" spans="2:14">
      <c r="B207" s="184" t="s">
        <v>95</v>
      </c>
      <c r="C207" s="185">
        <v>294</v>
      </c>
      <c r="D207" s="185">
        <v>282</v>
      </c>
      <c r="E207" s="185">
        <v>381</v>
      </c>
      <c r="F207" s="186">
        <v>-4.081632653061229E-2</v>
      </c>
      <c r="G207" s="186">
        <v>0.35106382978723394</v>
      </c>
      <c r="H207" s="179"/>
      <c r="I207" s="179"/>
      <c r="J207" s="179"/>
      <c r="K207" s="179"/>
      <c r="L207" s="179"/>
      <c r="M207" s="179"/>
      <c r="N207" s="179"/>
    </row>
    <row r="208" spans="2:14">
      <c r="B208" s="184" t="s">
        <v>94</v>
      </c>
      <c r="C208" s="185">
        <v>223</v>
      </c>
      <c r="D208" s="185">
        <v>318</v>
      </c>
      <c r="E208" s="185">
        <v>314</v>
      </c>
      <c r="F208" s="186">
        <v>0.42600896860986537</v>
      </c>
      <c r="G208" s="186">
        <v>-1.2578616352201255E-2</v>
      </c>
      <c r="H208" s="179"/>
      <c r="I208" s="179"/>
      <c r="J208" s="179"/>
      <c r="K208" s="179"/>
      <c r="L208" s="179"/>
      <c r="M208" s="179"/>
      <c r="N208" s="179"/>
    </row>
    <row r="209" spans="2:14">
      <c r="B209" s="184" t="s">
        <v>93</v>
      </c>
      <c r="C209" s="185">
        <v>309</v>
      </c>
      <c r="D209" s="185">
        <v>203</v>
      </c>
      <c r="E209" s="185">
        <v>506</v>
      </c>
      <c r="F209" s="186">
        <v>-0.34304207119741104</v>
      </c>
      <c r="G209" s="186">
        <v>1.4926108374384235</v>
      </c>
      <c r="H209" s="179"/>
      <c r="I209" s="179"/>
      <c r="J209" s="179"/>
      <c r="K209" s="179"/>
      <c r="L209" s="179"/>
      <c r="M209" s="179"/>
      <c r="N209" s="179"/>
    </row>
    <row r="210" spans="2:14">
      <c r="B210" s="184" t="s">
        <v>92</v>
      </c>
      <c r="C210" s="185">
        <v>164</v>
      </c>
      <c r="D210" s="185">
        <v>179</v>
      </c>
      <c r="E210" s="185">
        <v>283</v>
      </c>
      <c r="F210" s="186">
        <v>9.1463414634146423E-2</v>
      </c>
      <c r="G210" s="186">
        <v>0.58100558659217882</v>
      </c>
      <c r="H210" s="179"/>
      <c r="I210" s="179"/>
      <c r="J210" s="179"/>
      <c r="K210" s="179"/>
      <c r="L210" s="179"/>
      <c r="M210" s="179"/>
      <c r="N210" s="179"/>
    </row>
    <row r="211" spans="2:14">
      <c r="B211" s="184" t="s">
        <v>91</v>
      </c>
      <c r="C211" s="185">
        <v>134</v>
      </c>
      <c r="D211" s="185">
        <v>150</v>
      </c>
      <c r="E211" s="185">
        <v>183</v>
      </c>
      <c r="F211" s="186">
        <v>0.11940298507462677</v>
      </c>
      <c r="G211" s="186">
        <v>0.21999999999999997</v>
      </c>
      <c r="H211" s="179"/>
      <c r="I211" s="179"/>
      <c r="J211" s="179"/>
      <c r="K211" s="179"/>
      <c r="L211" s="179"/>
      <c r="M211" s="179"/>
      <c r="N211" s="179"/>
    </row>
    <row r="212" spans="2:14">
      <c r="B212" s="184" t="s">
        <v>90</v>
      </c>
      <c r="C212" s="185">
        <v>197</v>
      </c>
      <c r="D212" s="185">
        <v>168</v>
      </c>
      <c r="E212" s="185"/>
      <c r="F212" s="186">
        <v>-0.14720812182741116</v>
      </c>
      <c r="G212" s="186"/>
      <c r="H212" s="179"/>
      <c r="I212" s="179"/>
      <c r="J212" s="179"/>
      <c r="K212" s="179"/>
      <c r="L212" s="179"/>
      <c r="M212" s="179"/>
      <c r="N212" s="179"/>
    </row>
    <row r="213" spans="2:14">
      <c r="B213" s="184" t="s">
        <v>89</v>
      </c>
      <c r="C213" s="185">
        <v>218</v>
      </c>
      <c r="D213" s="185">
        <v>193</v>
      </c>
      <c r="E213" s="185"/>
      <c r="F213" s="186">
        <v>-0.11467889908256879</v>
      </c>
      <c r="G213" s="186"/>
      <c r="H213" s="179"/>
      <c r="I213" s="179"/>
      <c r="J213" s="179"/>
      <c r="K213" s="179"/>
      <c r="L213" s="179"/>
      <c r="M213" s="179"/>
      <c r="N213" s="179"/>
    </row>
    <row r="214" spans="2:14">
      <c r="B214" s="184" t="s">
        <v>88</v>
      </c>
      <c r="C214" s="185">
        <v>279</v>
      </c>
      <c r="D214" s="185">
        <v>422</v>
      </c>
      <c r="E214" s="185"/>
      <c r="F214" s="186">
        <v>0.51254480286738358</v>
      </c>
      <c r="G214" s="186"/>
      <c r="H214" s="179"/>
      <c r="I214" s="179"/>
      <c r="J214" s="179"/>
      <c r="K214" s="179"/>
      <c r="L214" s="179"/>
      <c r="M214" s="179"/>
      <c r="N214" s="179"/>
    </row>
    <row r="215" spans="2:14">
      <c r="B215" s="184" t="s">
        <v>87</v>
      </c>
      <c r="C215" s="185">
        <v>195</v>
      </c>
      <c r="D215" s="185">
        <v>193</v>
      </c>
      <c r="E215" s="185"/>
      <c r="F215" s="186">
        <v>-1.025641025641022E-2</v>
      </c>
      <c r="G215" s="186"/>
      <c r="H215" s="179"/>
      <c r="I215" s="179"/>
      <c r="J215" s="179"/>
      <c r="K215" s="179"/>
      <c r="L215" s="179"/>
      <c r="M215" s="179"/>
      <c r="N215" s="179"/>
    </row>
    <row r="216" spans="2:14">
      <c r="B216" s="184" t="s">
        <v>86</v>
      </c>
      <c r="C216" s="185">
        <v>176</v>
      </c>
      <c r="D216" s="185">
        <v>205</v>
      </c>
      <c r="E216" s="185"/>
      <c r="F216" s="186">
        <v>0.16477272727272729</v>
      </c>
      <c r="G216" s="186"/>
      <c r="H216" s="179"/>
      <c r="I216" s="179"/>
      <c r="J216" s="179"/>
      <c r="K216" s="179"/>
      <c r="L216" s="179"/>
      <c r="M216" s="179"/>
      <c r="N216" s="179"/>
    </row>
    <row r="217" spans="2:14">
      <c r="B217" s="184" t="s">
        <v>85</v>
      </c>
      <c r="C217" s="185">
        <v>205</v>
      </c>
      <c r="D217" s="185">
        <v>293</v>
      </c>
      <c r="E217" s="185"/>
      <c r="F217" s="186">
        <v>0.42926829268292677</v>
      </c>
      <c r="G217" s="186"/>
      <c r="H217" s="179"/>
      <c r="I217" s="179"/>
      <c r="J217" s="179"/>
      <c r="K217" s="179"/>
      <c r="L217" s="179"/>
      <c r="M217" s="179"/>
      <c r="N217" s="179"/>
    </row>
    <row r="218" spans="2:14">
      <c r="B218" s="184" t="s">
        <v>84</v>
      </c>
      <c r="C218" s="185">
        <v>272</v>
      </c>
      <c r="D218" s="185">
        <v>290</v>
      </c>
      <c r="E218" s="185"/>
      <c r="F218" s="186">
        <v>6.6176470588235281E-2</v>
      </c>
      <c r="G218" s="186"/>
      <c r="H218" s="179"/>
      <c r="I218" s="179"/>
      <c r="J218" s="179"/>
      <c r="K218" s="179"/>
      <c r="L218" s="179"/>
      <c r="M218" s="179"/>
      <c r="N218" s="179"/>
    </row>
    <row r="219" spans="2:14">
      <c r="B219" s="187" t="s">
        <v>47</v>
      </c>
      <c r="C219" s="75">
        <v>2666</v>
      </c>
      <c r="D219" s="75">
        <v>2896</v>
      </c>
      <c r="E219" s="75">
        <v>1667</v>
      </c>
      <c r="F219" s="188">
        <v>8.6271567891972989E-2</v>
      </c>
      <c r="G219" s="188"/>
      <c r="H219" s="179"/>
      <c r="I219" s="179"/>
      <c r="J219" s="179"/>
      <c r="K219" s="179"/>
      <c r="L219" s="179"/>
      <c r="M219" s="179"/>
      <c r="N219" s="179"/>
    </row>
    <row r="220" spans="2:14" ht="15" customHeight="1">
      <c r="B220" s="189" t="s">
        <v>178</v>
      </c>
      <c r="C220" s="189"/>
      <c r="D220" s="189"/>
      <c r="E220" s="189"/>
      <c r="F220" s="189"/>
      <c r="G220" s="189"/>
      <c r="H220" s="179"/>
      <c r="I220" s="179"/>
      <c r="J220" s="179"/>
      <c r="K220" s="179"/>
      <c r="L220" s="179"/>
      <c r="M220" s="179"/>
      <c r="N220" s="179"/>
    </row>
    <row r="221" spans="2:14" ht="8.25" customHeight="1">
      <c r="B221" s="190"/>
      <c r="C221" s="190"/>
      <c r="D221" s="190"/>
      <c r="E221" s="190"/>
      <c r="F221" s="190"/>
      <c r="G221" s="190"/>
      <c r="H221" s="179"/>
      <c r="I221" s="179"/>
      <c r="J221" s="179"/>
      <c r="K221" s="179"/>
      <c r="L221" s="179"/>
      <c r="M221" s="179"/>
      <c r="N221" s="179"/>
    </row>
    <row r="222" spans="2:14" ht="6.75" customHeight="1">
      <c r="B222" s="190"/>
      <c r="C222" s="190"/>
      <c r="D222" s="190"/>
      <c r="E222" s="190"/>
      <c r="F222" s="190"/>
      <c r="G222" s="190"/>
      <c r="H222" s="179"/>
      <c r="I222" s="179"/>
      <c r="J222" s="179"/>
      <c r="K222" s="179"/>
      <c r="L222" s="179"/>
      <c r="M222" s="179"/>
      <c r="N222" s="179"/>
    </row>
    <row r="223" spans="2:14" ht="36" customHeight="1">
      <c r="B223" s="180" t="s">
        <v>190</v>
      </c>
      <c r="C223" s="180"/>
      <c r="D223" s="180"/>
      <c r="E223" s="180"/>
      <c r="F223" s="180"/>
      <c r="G223" s="180"/>
      <c r="H223" s="179"/>
      <c r="I223" s="179"/>
      <c r="J223" s="179"/>
      <c r="K223" s="179"/>
      <c r="L223" s="179"/>
      <c r="M223" s="179"/>
      <c r="N223" s="179"/>
    </row>
    <row r="224" spans="2:14">
      <c r="B224" s="192"/>
      <c r="C224" s="181">
        <v>2009</v>
      </c>
      <c r="D224" s="181">
        <v>2010</v>
      </c>
      <c r="E224" s="181">
        <v>2011</v>
      </c>
      <c r="F224" s="183" t="s">
        <v>176</v>
      </c>
      <c r="G224" s="183" t="s">
        <v>177</v>
      </c>
      <c r="H224" s="179"/>
      <c r="I224" s="179"/>
      <c r="J224" s="179"/>
      <c r="K224" s="179"/>
      <c r="L224" s="179"/>
      <c r="M224" s="179"/>
      <c r="N224" s="179"/>
    </row>
    <row r="225" spans="2:14">
      <c r="B225" s="184" t="s">
        <v>95</v>
      </c>
      <c r="C225" s="185">
        <v>67</v>
      </c>
      <c r="D225" s="185">
        <v>38</v>
      </c>
      <c r="E225" s="185">
        <v>43</v>
      </c>
      <c r="F225" s="186">
        <v>-0.43283582089552242</v>
      </c>
      <c r="G225" s="186">
        <v>0.13157894736842102</v>
      </c>
      <c r="H225" s="179"/>
      <c r="I225" s="179"/>
      <c r="J225" s="179"/>
      <c r="K225" s="179"/>
      <c r="L225" s="179"/>
      <c r="M225" s="179"/>
      <c r="N225" s="179"/>
    </row>
    <row r="226" spans="2:14">
      <c r="B226" s="184" t="s">
        <v>94</v>
      </c>
      <c r="C226" s="185">
        <v>22</v>
      </c>
      <c r="D226" s="185">
        <v>73</v>
      </c>
      <c r="E226" s="185">
        <v>46</v>
      </c>
      <c r="F226" s="186">
        <v>2.3181818181818183</v>
      </c>
      <c r="G226" s="186">
        <v>-0.36986301369863017</v>
      </c>
      <c r="H226" s="179"/>
      <c r="I226" s="179"/>
      <c r="J226" s="179"/>
      <c r="K226" s="179"/>
      <c r="L226" s="179"/>
      <c r="M226" s="179"/>
      <c r="N226" s="179"/>
    </row>
    <row r="227" spans="2:14">
      <c r="B227" s="184" t="s">
        <v>93</v>
      </c>
      <c r="C227" s="185">
        <v>36</v>
      </c>
      <c r="D227" s="185">
        <v>41</v>
      </c>
      <c r="E227" s="185">
        <v>100</v>
      </c>
      <c r="F227" s="186">
        <v>0.13888888888888884</v>
      </c>
      <c r="G227" s="186">
        <v>1.4390243902439024</v>
      </c>
      <c r="H227" s="179"/>
      <c r="I227" s="179"/>
      <c r="J227" s="179"/>
      <c r="K227" s="179"/>
      <c r="L227" s="179"/>
      <c r="M227" s="179"/>
      <c r="N227" s="179"/>
    </row>
    <row r="228" spans="2:14">
      <c r="B228" s="184" t="s">
        <v>92</v>
      </c>
      <c r="C228" s="185">
        <v>48</v>
      </c>
      <c r="D228" s="185">
        <v>32</v>
      </c>
      <c r="E228" s="185">
        <v>128</v>
      </c>
      <c r="F228" s="186">
        <v>-0.33333333333333337</v>
      </c>
      <c r="G228" s="186">
        <v>3</v>
      </c>
      <c r="H228" s="179"/>
      <c r="I228" s="179"/>
      <c r="J228" s="179"/>
      <c r="K228" s="179"/>
      <c r="L228" s="179"/>
      <c r="M228" s="179"/>
      <c r="N228" s="179"/>
    </row>
    <row r="229" spans="2:14">
      <c r="B229" s="184" t="s">
        <v>91</v>
      </c>
      <c r="C229" s="185">
        <v>38</v>
      </c>
      <c r="D229" s="185">
        <v>33</v>
      </c>
      <c r="E229" s="185">
        <v>30</v>
      </c>
      <c r="F229" s="186">
        <v>-0.13157894736842102</v>
      </c>
      <c r="G229" s="186">
        <v>-9.0909090909090939E-2</v>
      </c>
      <c r="H229" s="179"/>
      <c r="I229" s="179"/>
      <c r="J229" s="179"/>
      <c r="K229" s="179"/>
      <c r="L229" s="179"/>
      <c r="M229" s="179"/>
      <c r="N229" s="179"/>
    </row>
    <row r="230" spans="2:14">
      <c r="B230" s="184" t="s">
        <v>90</v>
      </c>
      <c r="C230" s="185">
        <v>25</v>
      </c>
      <c r="D230" s="185">
        <v>16</v>
      </c>
      <c r="E230" s="185"/>
      <c r="F230" s="186">
        <v>-0.36</v>
      </c>
      <c r="G230" s="186"/>
      <c r="H230" s="179"/>
      <c r="I230" s="179"/>
      <c r="J230" s="179"/>
      <c r="K230" s="179"/>
      <c r="L230" s="179"/>
      <c r="M230" s="179"/>
      <c r="N230" s="179"/>
    </row>
    <row r="231" spans="2:14">
      <c r="B231" s="184" t="s">
        <v>89</v>
      </c>
      <c r="C231" s="185">
        <v>20</v>
      </c>
      <c r="D231" s="185">
        <v>14</v>
      </c>
      <c r="E231" s="185"/>
      <c r="F231" s="186">
        <v>-0.30000000000000004</v>
      </c>
      <c r="G231" s="186"/>
      <c r="H231" s="179"/>
      <c r="I231" s="179"/>
      <c r="J231" s="179"/>
      <c r="K231" s="179"/>
      <c r="L231" s="179"/>
      <c r="M231" s="179"/>
      <c r="N231" s="179"/>
    </row>
    <row r="232" spans="2:14">
      <c r="B232" s="184" t="s">
        <v>88</v>
      </c>
      <c r="C232" s="185">
        <v>29</v>
      </c>
      <c r="D232" s="185">
        <v>32</v>
      </c>
      <c r="E232" s="185"/>
      <c r="F232" s="186">
        <v>0.10344827586206895</v>
      </c>
      <c r="G232" s="186"/>
      <c r="H232" s="179"/>
      <c r="I232" s="179"/>
      <c r="J232" s="179"/>
      <c r="K232" s="179"/>
      <c r="L232" s="179"/>
      <c r="M232" s="179"/>
      <c r="N232" s="179"/>
    </row>
    <row r="233" spans="2:14">
      <c r="B233" s="184" t="s">
        <v>87</v>
      </c>
      <c r="C233" s="185">
        <v>22</v>
      </c>
      <c r="D233" s="185">
        <v>8</v>
      </c>
      <c r="E233" s="185"/>
      <c r="F233" s="186">
        <v>-0.63636363636363635</v>
      </c>
      <c r="G233" s="186"/>
      <c r="H233" s="179"/>
      <c r="I233" s="179"/>
      <c r="J233" s="179"/>
      <c r="K233" s="179"/>
      <c r="L233" s="179"/>
      <c r="M233" s="179"/>
      <c r="N233" s="179"/>
    </row>
    <row r="234" spans="2:14">
      <c r="B234" s="184" t="s">
        <v>86</v>
      </c>
      <c r="C234" s="185">
        <v>43</v>
      </c>
      <c r="D234" s="185">
        <v>56</v>
      </c>
      <c r="E234" s="185"/>
      <c r="F234" s="186">
        <v>0.30232558139534893</v>
      </c>
      <c r="G234" s="186"/>
      <c r="H234" s="179"/>
      <c r="I234" s="179"/>
      <c r="J234" s="179"/>
      <c r="K234" s="179"/>
      <c r="L234" s="179"/>
      <c r="M234" s="179"/>
      <c r="N234" s="179"/>
    </row>
    <row r="235" spans="2:14">
      <c r="B235" s="184" t="s">
        <v>85</v>
      </c>
      <c r="C235" s="185">
        <v>34</v>
      </c>
      <c r="D235" s="185">
        <v>42</v>
      </c>
      <c r="E235" s="185"/>
      <c r="F235" s="186">
        <v>0.23529411764705888</v>
      </c>
      <c r="G235" s="186"/>
      <c r="H235" s="179"/>
      <c r="I235" s="179"/>
      <c r="J235" s="179"/>
      <c r="K235" s="179"/>
      <c r="L235" s="179"/>
      <c r="M235" s="179"/>
      <c r="N235" s="179"/>
    </row>
    <row r="236" spans="2:14">
      <c r="B236" s="184" t="s">
        <v>84</v>
      </c>
      <c r="C236" s="185">
        <v>21</v>
      </c>
      <c r="D236" s="185">
        <v>38</v>
      </c>
      <c r="E236" s="185"/>
      <c r="F236" s="186">
        <v>0.80952380952380953</v>
      </c>
      <c r="G236" s="186"/>
      <c r="H236" s="179"/>
      <c r="I236" s="179"/>
      <c r="J236" s="179"/>
      <c r="K236" s="179"/>
      <c r="L236" s="179"/>
      <c r="M236" s="179"/>
      <c r="N236" s="179"/>
    </row>
    <row r="237" spans="2:14">
      <c r="B237" s="187" t="s">
        <v>47</v>
      </c>
      <c r="C237" s="75">
        <v>405</v>
      </c>
      <c r="D237" s="75">
        <v>423</v>
      </c>
      <c r="E237" s="75">
        <v>347</v>
      </c>
      <c r="F237" s="188">
        <v>4.4444444444444509E-2</v>
      </c>
      <c r="G237" s="188"/>
      <c r="H237" s="179"/>
      <c r="I237" s="179"/>
      <c r="J237" s="179"/>
      <c r="K237" s="179"/>
      <c r="L237" s="179"/>
      <c r="M237" s="179"/>
      <c r="N237" s="179"/>
    </row>
    <row r="238" spans="2:14" ht="15" customHeight="1">
      <c r="B238" s="189" t="s">
        <v>178</v>
      </c>
      <c r="C238" s="189"/>
      <c r="D238" s="189"/>
      <c r="E238" s="189"/>
      <c r="F238" s="189"/>
      <c r="G238" s="189"/>
      <c r="H238" s="179"/>
      <c r="I238" s="179"/>
      <c r="J238" s="179"/>
      <c r="K238" s="179"/>
      <c r="L238" s="179"/>
      <c r="M238" s="179"/>
      <c r="N238" s="179"/>
    </row>
    <row r="239" spans="2:14" ht="7.5" customHeight="1">
      <c r="B239" s="190"/>
      <c r="C239" s="190"/>
      <c r="D239" s="190"/>
      <c r="E239" s="190"/>
      <c r="F239" s="190"/>
      <c r="G239" s="190"/>
      <c r="H239" s="179"/>
      <c r="I239" s="179"/>
      <c r="J239" s="179"/>
      <c r="K239" s="179"/>
      <c r="L239" s="179"/>
      <c r="M239" s="179"/>
      <c r="N239" s="179"/>
    </row>
    <row r="240" spans="2:14" ht="7.5" customHeight="1">
      <c r="B240" s="190"/>
      <c r="C240" s="190"/>
      <c r="D240" s="190"/>
      <c r="E240" s="190"/>
      <c r="F240" s="190"/>
      <c r="G240" s="190"/>
      <c r="H240" s="179"/>
      <c r="I240" s="179"/>
      <c r="J240" s="179"/>
      <c r="K240" s="179"/>
      <c r="L240" s="179"/>
      <c r="M240" s="179"/>
      <c r="N240" s="179"/>
    </row>
    <row r="241" spans="2:14" ht="36" customHeight="1">
      <c r="B241" s="180" t="s">
        <v>191</v>
      </c>
      <c r="C241" s="180"/>
      <c r="D241" s="180"/>
      <c r="E241" s="180"/>
      <c r="F241" s="180"/>
      <c r="G241" s="180"/>
      <c r="H241" s="179"/>
      <c r="I241" s="179"/>
      <c r="J241" s="179"/>
      <c r="K241" s="179"/>
      <c r="L241" s="179"/>
      <c r="M241" s="179"/>
      <c r="N241" s="179"/>
    </row>
    <row r="242" spans="2:14">
      <c r="B242" s="192"/>
      <c r="C242" s="181">
        <v>2009</v>
      </c>
      <c r="D242" s="181">
        <v>2010</v>
      </c>
      <c r="E242" s="181">
        <v>2011</v>
      </c>
      <c r="F242" s="183" t="s">
        <v>176</v>
      </c>
      <c r="G242" s="183" t="s">
        <v>177</v>
      </c>
      <c r="H242" s="179"/>
      <c r="I242" s="179"/>
      <c r="J242" s="179"/>
      <c r="K242" s="179"/>
      <c r="L242" s="179"/>
      <c r="M242" s="179"/>
      <c r="N242" s="179"/>
    </row>
    <row r="243" spans="2:14">
      <c r="B243" s="184" t="s">
        <v>95</v>
      </c>
      <c r="C243" s="185">
        <v>75</v>
      </c>
      <c r="D243" s="185">
        <v>89</v>
      </c>
      <c r="E243" s="185">
        <v>102</v>
      </c>
      <c r="F243" s="186">
        <v>0.18666666666666676</v>
      </c>
      <c r="G243" s="186">
        <v>0.14606741573033699</v>
      </c>
      <c r="H243" s="179"/>
      <c r="I243" s="179"/>
      <c r="J243" s="179"/>
      <c r="K243" s="179"/>
      <c r="L243" s="179"/>
      <c r="M243" s="179"/>
      <c r="N243" s="179"/>
    </row>
    <row r="244" spans="2:14">
      <c r="B244" s="184" t="s">
        <v>94</v>
      </c>
      <c r="C244" s="185">
        <v>69</v>
      </c>
      <c r="D244" s="185">
        <v>86</v>
      </c>
      <c r="E244" s="185">
        <v>104</v>
      </c>
      <c r="F244" s="186">
        <v>0.24637681159420288</v>
      </c>
      <c r="G244" s="186">
        <v>0.20930232558139528</v>
      </c>
      <c r="H244" s="179"/>
      <c r="I244" s="179"/>
      <c r="J244" s="179"/>
      <c r="K244" s="179"/>
      <c r="L244" s="179"/>
      <c r="M244" s="179"/>
      <c r="N244" s="179"/>
    </row>
    <row r="245" spans="2:14">
      <c r="B245" s="184" t="s">
        <v>93</v>
      </c>
      <c r="C245" s="185">
        <v>110</v>
      </c>
      <c r="D245" s="185">
        <v>75</v>
      </c>
      <c r="E245" s="185">
        <v>167</v>
      </c>
      <c r="F245" s="186">
        <v>-0.31818181818181823</v>
      </c>
      <c r="G245" s="186">
        <v>1.2266666666666666</v>
      </c>
      <c r="H245" s="179"/>
      <c r="I245" s="179"/>
      <c r="J245" s="179"/>
      <c r="K245" s="179"/>
      <c r="L245" s="179"/>
      <c r="M245" s="179"/>
      <c r="N245" s="179"/>
    </row>
    <row r="246" spans="2:14">
      <c r="B246" s="184" t="s">
        <v>92</v>
      </c>
      <c r="C246" s="185">
        <v>68</v>
      </c>
      <c r="D246" s="185">
        <v>76</v>
      </c>
      <c r="E246" s="185">
        <v>179</v>
      </c>
      <c r="F246" s="186">
        <v>0.11764705882352944</v>
      </c>
      <c r="G246" s="186">
        <v>1.3552631578947367</v>
      </c>
      <c r="H246" s="179"/>
      <c r="I246" s="179"/>
      <c r="J246" s="179"/>
      <c r="K246" s="179"/>
      <c r="L246" s="179"/>
      <c r="M246" s="179"/>
      <c r="N246" s="179"/>
    </row>
    <row r="247" spans="2:14">
      <c r="B247" s="184" t="s">
        <v>91</v>
      </c>
      <c r="C247" s="185">
        <v>108</v>
      </c>
      <c r="D247" s="185">
        <v>52</v>
      </c>
      <c r="E247" s="185">
        <v>38</v>
      </c>
      <c r="F247" s="186">
        <v>-0.5185185185185186</v>
      </c>
      <c r="G247" s="186">
        <v>-0.26923076923076927</v>
      </c>
      <c r="H247" s="179"/>
      <c r="I247" s="179"/>
      <c r="J247" s="179"/>
      <c r="K247" s="179"/>
      <c r="L247" s="179"/>
      <c r="M247" s="179"/>
      <c r="N247" s="179"/>
    </row>
    <row r="248" spans="2:14">
      <c r="B248" s="184" t="s">
        <v>90</v>
      </c>
      <c r="C248" s="185">
        <v>71</v>
      </c>
      <c r="D248" s="185">
        <v>46</v>
      </c>
      <c r="E248" s="185"/>
      <c r="F248" s="186">
        <v>-0.352112676056338</v>
      </c>
      <c r="G248" s="186"/>
      <c r="H248" s="179"/>
      <c r="I248" s="179"/>
      <c r="J248" s="179"/>
      <c r="K248" s="179"/>
      <c r="L248" s="179"/>
      <c r="M248" s="179"/>
      <c r="N248" s="179"/>
    </row>
    <row r="249" spans="2:14">
      <c r="B249" s="184" t="s">
        <v>89</v>
      </c>
      <c r="C249" s="185">
        <v>79</v>
      </c>
      <c r="D249" s="185">
        <v>44</v>
      </c>
      <c r="E249" s="185"/>
      <c r="F249" s="186">
        <v>-0.44303797468354433</v>
      </c>
      <c r="G249" s="186"/>
      <c r="H249" s="179"/>
      <c r="I249" s="179"/>
      <c r="J249" s="179"/>
      <c r="K249" s="179"/>
      <c r="L249" s="179"/>
      <c r="M249" s="179"/>
      <c r="N249" s="179"/>
    </row>
    <row r="250" spans="2:14">
      <c r="B250" s="184" t="s">
        <v>88</v>
      </c>
      <c r="C250" s="185">
        <v>37</v>
      </c>
      <c r="D250" s="185">
        <v>27</v>
      </c>
      <c r="E250" s="185"/>
      <c r="F250" s="186">
        <v>-0.27027027027027029</v>
      </c>
      <c r="G250" s="186"/>
      <c r="H250" s="179"/>
      <c r="I250" s="179"/>
      <c r="J250" s="179"/>
      <c r="K250" s="179"/>
      <c r="L250" s="179"/>
      <c r="M250" s="179"/>
      <c r="N250" s="179"/>
    </row>
    <row r="251" spans="2:14">
      <c r="B251" s="184" t="s">
        <v>87</v>
      </c>
      <c r="C251" s="185">
        <v>82</v>
      </c>
      <c r="D251" s="185">
        <v>46</v>
      </c>
      <c r="E251" s="185"/>
      <c r="F251" s="186">
        <v>-0.43902439024390238</v>
      </c>
      <c r="G251" s="186"/>
      <c r="H251" s="179"/>
      <c r="I251" s="179"/>
      <c r="J251" s="179"/>
      <c r="K251" s="179"/>
      <c r="L251" s="179"/>
      <c r="M251" s="179"/>
      <c r="N251" s="179"/>
    </row>
    <row r="252" spans="2:14">
      <c r="B252" s="184" t="s">
        <v>86</v>
      </c>
      <c r="C252" s="185">
        <v>70</v>
      </c>
      <c r="D252" s="185">
        <v>82</v>
      </c>
      <c r="E252" s="185"/>
      <c r="F252" s="186">
        <v>0.17142857142857149</v>
      </c>
      <c r="G252" s="186"/>
      <c r="H252" s="179"/>
      <c r="I252" s="179"/>
      <c r="J252" s="179"/>
      <c r="K252" s="179"/>
      <c r="L252" s="179"/>
      <c r="M252" s="179"/>
      <c r="N252" s="179"/>
    </row>
    <row r="253" spans="2:14">
      <c r="B253" s="184" t="s">
        <v>85</v>
      </c>
      <c r="C253" s="185">
        <v>103</v>
      </c>
      <c r="D253" s="185">
        <v>151</v>
      </c>
      <c r="E253" s="185"/>
      <c r="F253" s="186">
        <v>0.46601941747572817</v>
      </c>
      <c r="G253" s="186"/>
      <c r="H253" s="179"/>
      <c r="I253" s="179"/>
      <c r="J253" s="179"/>
      <c r="K253" s="179"/>
      <c r="L253" s="179"/>
      <c r="M253" s="179"/>
      <c r="N253" s="179"/>
    </row>
    <row r="254" spans="2:14">
      <c r="B254" s="184" t="s">
        <v>84</v>
      </c>
      <c r="C254" s="185">
        <v>75</v>
      </c>
      <c r="D254" s="185">
        <v>76</v>
      </c>
      <c r="E254" s="185"/>
      <c r="F254" s="186">
        <v>1.3333333333333419E-2</v>
      </c>
      <c r="G254" s="186"/>
      <c r="H254" s="179"/>
      <c r="I254" s="179"/>
      <c r="J254" s="179"/>
      <c r="K254" s="179"/>
      <c r="L254" s="179"/>
      <c r="M254" s="179"/>
      <c r="N254" s="179"/>
    </row>
    <row r="255" spans="2:14">
      <c r="B255" s="187" t="s">
        <v>47</v>
      </c>
      <c r="C255" s="75">
        <v>947</v>
      </c>
      <c r="D255" s="75">
        <v>850</v>
      </c>
      <c r="E255" s="75">
        <v>590</v>
      </c>
      <c r="F255" s="188">
        <v>-0.10242872228088706</v>
      </c>
      <c r="G255" s="188"/>
      <c r="H255" s="179"/>
      <c r="I255" s="179"/>
      <c r="J255" s="179"/>
      <c r="K255" s="179"/>
      <c r="L255" s="179"/>
      <c r="M255" s="179"/>
      <c r="N255" s="179"/>
    </row>
    <row r="256" spans="2:14" ht="15" customHeight="1">
      <c r="B256" s="189" t="s">
        <v>178</v>
      </c>
      <c r="C256" s="189"/>
      <c r="D256" s="189"/>
      <c r="E256" s="189"/>
      <c r="F256" s="189"/>
      <c r="G256" s="189"/>
      <c r="H256" s="179"/>
      <c r="I256" s="179"/>
      <c r="J256" s="179"/>
      <c r="K256" s="179"/>
      <c r="L256" s="179"/>
      <c r="M256" s="179"/>
      <c r="N256" s="179"/>
    </row>
    <row r="257" spans="2:14" ht="6.75" customHeight="1">
      <c r="B257" s="190"/>
      <c r="C257" s="190"/>
      <c r="D257" s="190"/>
      <c r="E257" s="190"/>
      <c r="F257" s="190"/>
      <c r="G257" s="190"/>
      <c r="H257" s="179"/>
      <c r="I257" s="179"/>
      <c r="J257" s="179"/>
      <c r="K257" s="179"/>
      <c r="L257" s="179"/>
      <c r="M257" s="179"/>
      <c r="N257" s="179"/>
    </row>
    <row r="258" spans="2:14" ht="7.5" customHeight="1">
      <c r="B258" s="190"/>
      <c r="C258" s="190"/>
      <c r="D258" s="190"/>
      <c r="E258" s="190"/>
      <c r="F258" s="190"/>
      <c r="G258" s="190"/>
      <c r="H258" s="179"/>
      <c r="I258" s="179"/>
      <c r="J258" s="179"/>
      <c r="K258" s="179"/>
      <c r="L258" s="179"/>
      <c r="M258" s="179"/>
      <c r="N258" s="179"/>
    </row>
    <row r="259" spans="2:14" ht="36" customHeight="1">
      <c r="B259" s="180" t="s">
        <v>192</v>
      </c>
      <c r="C259" s="180"/>
      <c r="D259" s="180"/>
      <c r="E259" s="180"/>
      <c r="F259" s="180"/>
      <c r="G259" s="180"/>
      <c r="H259" s="179"/>
      <c r="I259" s="179"/>
      <c r="J259" s="179"/>
      <c r="K259" s="179"/>
      <c r="L259" s="179"/>
      <c r="M259" s="179"/>
      <c r="N259" s="179"/>
    </row>
    <row r="260" spans="2:14">
      <c r="B260" s="192"/>
      <c r="C260" s="181">
        <v>2009</v>
      </c>
      <c r="D260" s="181">
        <v>2010</v>
      </c>
      <c r="E260" s="181">
        <v>2011</v>
      </c>
      <c r="F260" s="183" t="s">
        <v>176</v>
      </c>
      <c r="G260" s="183" t="s">
        <v>177</v>
      </c>
      <c r="H260" s="179"/>
      <c r="I260" s="179"/>
      <c r="J260" s="179"/>
      <c r="K260" s="179"/>
      <c r="L260" s="179"/>
      <c r="M260" s="179"/>
      <c r="N260" s="179"/>
    </row>
    <row r="261" spans="2:14">
      <c r="B261" s="184" t="s">
        <v>95</v>
      </c>
      <c r="C261" s="185">
        <v>49</v>
      </c>
      <c r="D261" s="185">
        <v>58</v>
      </c>
      <c r="E261" s="185">
        <v>60</v>
      </c>
      <c r="F261" s="186">
        <v>0.18367346938775508</v>
      </c>
      <c r="G261" s="186">
        <v>3.4482758620689724E-2</v>
      </c>
      <c r="H261" s="179"/>
      <c r="I261" s="179"/>
      <c r="J261" s="179"/>
      <c r="K261" s="179"/>
      <c r="L261" s="179"/>
      <c r="M261" s="179"/>
      <c r="N261" s="179"/>
    </row>
    <row r="262" spans="2:14">
      <c r="B262" s="184" t="s">
        <v>94</v>
      </c>
      <c r="C262" s="185">
        <v>45</v>
      </c>
      <c r="D262" s="185">
        <v>52</v>
      </c>
      <c r="E262" s="185">
        <v>67</v>
      </c>
      <c r="F262" s="186">
        <v>0.15555555555555545</v>
      </c>
      <c r="G262" s="186">
        <v>0.28846153846153855</v>
      </c>
      <c r="H262" s="179"/>
      <c r="I262" s="179"/>
      <c r="J262" s="179"/>
      <c r="K262" s="179"/>
      <c r="L262" s="179"/>
      <c r="M262" s="179"/>
      <c r="N262" s="179"/>
    </row>
    <row r="263" spans="2:14">
      <c r="B263" s="184" t="s">
        <v>93</v>
      </c>
      <c r="C263" s="185">
        <v>52</v>
      </c>
      <c r="D263" s="185">
        <v>33</v>
      </c>
      <c r="E263" s="185">
        <v>47</v>
      </c>
      <c r="F263" s="186">
        <v>-0.36538461538461542</v>
      </c>
      <c r="G263" s="186">
        <v>0.42424242424242431</v>
      </c>
      <c r="H263" s="179"/>
      <c r="I263" s="179"/>
      <c r="J263" s="179"/>
      <c r="K263" s="179"/>
      <c r="L263" s="179"/>
      <c r="M263" s="179"/>
      <c r="N263" s="179"/>
    </row>
    <row r="264" spans="2:14">
      <c r="B264" s="184" t="s">
        <v>92</v>
      </c>
      <c r="C264" s="185">
        <v>32</v>
      </c>
      <c r="D264" s="185">
        <v>31</v>
      </c>
      <c r="E264" s="185">
        <v>31</v>
      </c>
      <c r="F264" s="186">
        <v>-3.125E-2</v>
      </c>
      <c r="G264" s="186">
        <v>0</v>
      </c>
      <c r="H264" s="179"/>
      <c r="I264" s="179"/>
      <c r="J264" s="179"/>
      <c r="K264" s="179"/>
      <c r="L264" s="179"/>
      <c r="M264" s="179"/>
      <c r="N264" s="179"/>
    </row>
    <row r="265" spans="2:14">
      <c r="B265" s="184" t="s">
        <v>91</v>
      </c>
      <c r="C265" s="185">
        <v>22</v>
      </c>
      <c r="D265" s="185">
        <v>20</v>
      </c>
      <c r="E265" s="185">
        <v>28</v>
      </c>
      <c r="F265" s="186">
        <v>-9.0909090909090939E-2</v>
      </c>
      <c r="G265" s="186">
        <v>0.39999999999999991</v>
      </c>
      <c r="H265" s="179"/>
      <c r="I265" s="179"/>
      <c r="J265" s="179"/>
      <c r="K265" s="179"/>
      <c r="L265" s="179"/>
      <c r="M265" s="179"/>
      <c r="N265" s="179"/>
    </row>
    <row r="266" spans="2:14">
      <c r="B266" s="184" t="s">
        <v>90</v>
      </c>
      <c r="C266" s="185">
        <v>8</v>
      </c>
      <c r="D266" s="185">
        <v>27</v>
      </c>
      <c r="E266" s="185"/>
      <c r="F266" s="186">
        <v>2.375</v>
      </c>
      <c r="G266" s="186"/>
      <c r="H266" s="179"/>
      <c r="I266" s="179"/>
      <c r="J266" s="179"/>
      <c r="K266" s="179"/>
      <c r="L266" s="179"/>
      <c r="M266" s="179"/>
      <c r="N266" s="179"/>
    </row>
    <row r="267" spans="2:14">
      <c r="B267" s="184" t="s">
        <v>89</v>
      </c>
      <c r="C267" s="185">
        <v>29</v>
      </c>
      <c r="D267" s="185">
        <v>17</v>
      </c>
      <c r="E267" s="185"/>
      <c r="F267" s="186">
        <v>-0.41379310344827591</v>
      </c>
      <c r="G267" s="186"/>
      <c r="H267" s="179"/>
      <c r="I267" s="179"/>
      <c r="J267" s="179"/>
      <c r="K267" s="179"/>
      <c r="L267" s="179"/>
      <c r="M267" s="179"/>
      <c r="N267" s="179"/>
    </row>
    <row r="268" spans="2:14">
      <c r="B268" s="184" t="s">
        <v>88</v>
      </c>
      <c r="C268" s="185">
        <v>17</v>
      </c>
      <c r="D268" s="185">
        <v>16</v>
      </c>
      <c r="E268" s="185"/>
      <c r="F268" s="186">
        <v>-5.8823529411764719E-2</v>
      </c>
      <c r="G268" s="186"/>
      <c r="H268" s="179"/>
      <c r="I268" s="179"/>
      <c r="J268" s="179"/>
      <c r="K268" s="179"/>
      <c r="L268" s="179"/>
      <c r="M268" s="179"/>
      <c r="N268" s="179"/>
    </row>
    <row r="269" spans="2:14">
      <c r="B269" s="184" t="s">
        <v>87</v>
      </c>
      <c r="C269" s="185">
        <v>30</v>
      </c>
      <c r="D269" s="185">
        <v>8</v>
      </c>
      <c r="E269" s="185"/>
      <c r="F269" s="186">
        <v>-0.73333333333333339</v>
      </c>
      <c r="G269" s="186"/>
      <c r="H269" s="179"/>
      <c r="I269" s="179"/>
      <c r="J269" s="179"/>
      <c r="K269" s="179"/>
      <c r="L269" s="179"/>
      <c r="M269" s="179"/>
      <c r="N269" s="179"/>
    </row>
    <row r="270" spans="2:14">
      <c r="B270" s="184" t="s">
        <v>86</v>
      </c>
      <c r="C270" s="185">
        <v>24</v>
      </c>
      <c r="D270" s="185">
        <v>23</v>
      </c>
      <c r="E270" s="185"/>
      <c r="F270" s="186">
        <v>-4.166666666666663E-2</v>
      </c>
      <c r="G270" s="186"/>
      <c r="H270" s="179"/>
      <c r="I270" s="179"/>
      <c r="J270" s="179"/>
      <c r="K270" s="179"/>
      <c r="L270" s="179"/>
      <c r="M270" s="179"/>
      <c r="N270" s="179"/>
    </row>
    <row r="271" spans="2:14">
      <c r="B271" s="184" t="s">
        <v>85</v>
      </c>
      <c r="C271" s="185">
        <v>26</v>
      </c>
      <c r="D271" s="185">
        <v>51</v>
      </c>
      <c r="E271" s="185"/>
      <c r="F271" s="186">
        <v>0.96153846153846145</v>
      </c>
      <c r="G271" s="186"/>
      <c r="H271" s="179"/>
      <c r="I271" s="179"/>
      <c r="J271" s="179"/>
      <c r="K271" s="179"/>
      <c r="L271" s="179"/>
      <c r="M271" s="179"/>
      <c r="N271" s="179"/>
    </row>
    <row r="272" spans="2:14">
      <c r="B272" s="184" t="s">
        <v>84</v>
      </c>
      <c r="C272" s="185">
        <v>44</v>
      </c>
      <c r="D272" s="185">
        <v>66</v>
      </c>
      <c r="E272" s="185"/>
      <c r="F272" s="186">
        <v>0.5</v>
      </c>
      <c r="G272" s="186"/>
      <c r="H272" s="179"/>
      <c r="I272" s="179"/>
      <c r="J272" s="179"/>
      <c r="K272" s="179"/>
      <c r="L272" s="179"/>
      <c r="M272" s="179"/>
      <c r="N272" s="179"/>
    </row>
    <row r="273" spans="2:14">
      <c r="B273" s="187" t="s">
        <v>47</v>
      </c>
      <c r="C273" s="75">
        <v>378</v>
      </c>
      <c r="D273" s="75">
        <v>402</v>
      </c>
      <c r="E273" s="75">
        <v>233</v>
      </c>
      <c r="F273" s="188">
        <v>6.3492063492063489E-2</v>
      </c>
      <c r="G273" s="188"/>
      <c r="H273" s="179"/>
      <c r="I273" s="179"/>
      <c r="J273" s="179"/>
      <c r="K273" s="179"/>
      <c r="L273" s="179"/>
      <c r="M273" s="179"/>
      <c r="N273" s="179"/>
    </row>
    <row r="274" spans="2:14" ht="15" customHeight="1">
      <c r="B274" s="189" t="s">
        <v>178</v>
      </c>
      <c r="C274" s="189"/>
      <c r="D274" s="189"/>
      <c r="E274" s="189"/>
      <c r="F274" s="189"/>
      <c r="G274" s="189"/>
      <c r="H274" s="179"/>
      <c r="I274" s="179"/>
      <c r="J274" s="179"/>
      <c r="K274" s="179"/>
      <c r="L274" s="179"/>
      <c r="M274" s="179"/>
      <c r="N274" s="179"/>
    </row>
    <row r="275" spans="2:14" ht="4.5" customHeight="1">
      <c r="B275" s="190"/>
      <c r="C275" s="190"/>
      <c r="D275" s="190"/>
      <c r="E275" s="190"/>
      <c r="F275" s="190"/>
      <c r="G275" s="190"/>
      <c r="H275" s="179"/>
      <c r="I275" s="179"/>
      <c r="J275" s="179"/>
      <c r="K275" s="179"/>
      <c r="L275" s="179"/>
      <c r="M275" s="179"/>
      <c r="N275" s="179"/>
    </row>
    <row r="276" spans="2:14" ht="7.5" customHeight="1">
      <c r="B276" s="190"/>
      <c r="C276" s="190"/>
      <c r="D276" s="190"/>
      <c r="E276" s="190"/>
      <c r="F276" s="190"/>
      <c r="G276" s="190"/>
      <c r="H276" s="179"/>
      <c r="I276" s="179"/>
      <c r="J276" s="179"/>
      <c r="K276" s="179"/>
      <c r="L276" s="179"/>
      <c r="M276" s="179"/>
      <c r="N276" s="179"/>
    </row>
    <row r="277" spans="2:14" ht="36" customHeight="1">
      <c r="B277" s="180" t="s">
        <v>193</v>
      </c>
      <c r="C277" s="180"/>
      <c r="D277" s="180"/>
      <c r="E277" s="180"/>
      <c r="F277" s="180"/>
      <c r="G277" s="180"/>
      <c r="H277" s="179"/>
      <c r="I277" s="179"/>
      <c r="J277" s="179"/>
      <c r="K277" s="179"/>
      <c r="L277" s="179"/>
      <c r="M277" s="179"/>
      <c r="N277" s="179"/>
    </row>
    <row r="278" spans="2:14">
      <c r="B278" s="192"/>
      <c r="C278" s="181">
        <v>2009</v>
      </c>
      <c r="D278" s="181">
        <v>2010</v>
      </c>
      <c r="E278" s="181">
        <v>2011</v>
      </c>
      <c r="F278" s="183" t="s">
        <v>176</v>
      </c>
      <c r="G278" s="183" t="s">
        <v>177</v>
      </c>
      <c r="H278" s="179"/>
      <c r="I278" s="179"/>
      <c r="J278" s="179"/>
      <c r="K278" s="179"/>
      <c r="L278" s="179"/>
      <c r="M278" s="179"/>
      <c r="N278" s="179"/>
    </row>
    <row r="279" spans="2:14">
      <c r="B279" s="184" t="s">
        <v>95</v>
      </c>
      <c r="C279" s="185">
        <v>61</v>
      </c>
      <c r="D279" s="185">
        <v>75</v>
      </c>
      <c r="E279" s="185">
        <v>69</v>
      </c>
      <c r="F279" s="186">
        <v>0.22950819672131151</v>
      </c>
      <c r="G279" s="186">
        <v>-7.999999999999996E-2</v>
      </c>
      <c r="H279" s="179"/>
      <c r="I279" s="179"/>
      <c r="J279" s="179"/>
      <c r="K279" s="179"/>
      <c r="L279" s="179"/>
      <c r="M279" s="179"/>
      <c r="N279" s="179"/>
    </row>
    <row r="280" spans="2:14">
      <c r="B280" s="184" t="s">
        <v>94</v>
      </c>
      <c r="C280" s="185">
        <v>64</v>
      </c>
      <c r="D280" s="185">
        <v>54</v>
      </c>
      <c r="E280" s="185">
        <v>61</v>
      </c>
      <c r="F280" s="186">
        <v>-0.15625</v>
      </c>
      <c r="G280" s="186">
        <v>0.12962962962962954</v>
      </c>
      <c r="H280" s="179"/>
      <c r="I280" s="179"/>
      <c r="J280" s="179"/>
      <c r="K280" s="179"/>
      <c r="L280" s="179"/>
      <c r="M280" s="179"/>
      <c r="N280" s="179"/>
    </row>
    <row r="281" spans="2:14">
      <c r="B281" s="184" t="s">
        <v>93</v>
      </c>
      <c r="C281" s="185">
        <v>49</v>
      </c>
      <c r="D281" s="185">
        <v>39</v>
      </c>
      <c r="E281" s="185">
        <v>59</v>
      </c>
      <c r="F281" s="186">
        <v>-0.20408163265306123</v>
      </c>
      <c r="G281" s="186">
        <v>0.51282051282051277</v>
      </c>
      <c r="H281" s="179"/>
      <c r="I281" s="179"/>
      <c r="J281" s="179"/>
      <c r="K281" s="179"/>
      <c r="L281" s="179"/>
      <c r="M281" s="179"/>
      <c r="N281" s="179"/>
    </row>
    <row r="282" spans="2:14">
      <c r="B282" s="184" t="s">
        <v>92</v>
      </c>
      <c r="C282" s="185">
        <v>59</v>
      </c>
      <c r="D282" s="185">
        <v>42</v>
      </c>
      <c r="E282" s="185">
        <v>68</v>
      </c>
      <c r="F282" s="186">
        <v>-0.28813559322033899</v>
      </c>
      <c r="G282" s="186">
        <v>0.61904761904761907</v>
      </c>
      <c r="H282" s="179"/>
      <c r="I282" s="179"/>
      <c r="J282" s="179"/>
      <c r="K282" s="179"/>
      <c r="L282" s="179"/>
      <c r="M282" s="179"/>
      <c r="N282" s="179"/>
    </row>
    <row r="283" spans="2:14">
      <c r="B283" s="184" t="s">
        <v>91</v>
      </c>
      <c r="C283" s="185">
        <v>40</v>
      </c>
      <c r="D283" s="185">
        <v>34</v>
      </c>
      <c r="E283" s="185">
        <v>33</v>
      </c>
      <c r="F283" s="186">
        <v>-0.15000000000000002</v>
      </c>
      <c r="G283" s="186">
        <v>-2.9411764705882359E-2</v>
      </c>
      <c r="H283" s="179"/>
      <c r="I283" s="179"/>
      <c r="J283" s="179"/>
      <c r="K283" s="179"/>
      <c r="L283" s="179"/>
      <c r="M283" s="179"/>
      <c r="N283" s="179"/>
    </row>
    <row r="284" spans="2:14">
      <c r="B284" s="184" t="s">
        <v>90</v>
      </c>
      <c r="C284" s="185">
        <v>18</v>
      </c>
      <c r="D284" s="185">
        <v>35</v>
      </c>
      <c r="E284" s="185"/>
      <c r="F284" s="186">
        <v>0.94444444444444442</v>
      </c>
      <c r="G284" s="186"/>
      <c r="H284" s="179"/>
      <c r="I284" s="179"/>
      <c r="J284" s="179"/>
      <c r="K284" s="179"/>
      <c r="L284" s="179"/>
      <c r="M284" s="179"/>
      <c r="N284" s="179"/>
    </row>
    <row r="285" spans="2:14">
      <c r="B285" s="184" t="s">
        <v>89</v>
      </c>
      <c r="C285" s="185">
        <v>32</v>
      </c>
      <c r="D285" s="185">
        <v>30</v>
      </c>
      <c r="E285" s="185"/>
      <c r="F285" s="186">
        <v>-6.25E-2</v>
      </c>
      <c r="G285" s="186"/>
      <c r="H285" s="179"/>
      <c r="I285" s="179"/>
      <c r="J285" s="179"/>
      <c r="K285" s="179"/>
      <c r="L285" s="179"/>
      <c r="M285" s="179"/>
      <c r="N285" s="179"/>
    </row>
    <row r="286" spans="2:14">
      <c r="B286" s="184" t="s">
        <v>88</v>
      </c>
      <c r="C286" s="185">
        <v>12</v>
      </c>
      <c r="D286" s="185">
        <v>44</v>
      </c>
      <c r="E286" s="185"/>
      <c r="F286" s="186">
        <v>2.6666666666666665</v>
      </c>
      <c r="G286" s="186"/>
      <c r="H286" s="179"/>
      <c r="I286" s="179"/>
      <c r="J286" s="179"/>
      <c r="K286" s="179"/>
      <c r="L286" s="179"/>
      <c r="M286" s="179"/>
      <c r="N286" s="179"/>
    </row>
    <row r="287" spans="2:14">
      <c r="B287" s="184" t="s">
        <v>87</v>
      </c>
      <c r="C287" s="185">
        <v>30</v>
      </c>
      <c r="D287" s="185">
        <v>63</v>
      </c>
      <c r="E287" s="185"/>
      <c r="F287" s="186">
        <v>1.1000000000000001</v>
      </c>
      <c r="G287" s="186"/>
      <c r="H287" s="179"/>
      <c r="I287" s="179"/>
      <c r="J287" s="179"/>
      <c r="K287" s="179"/>
      <c r="L287" s="179"/>
      <c r="M287" s="179"/>
      <c r="N287" s="179"/>
    </row>
    <row r="288" spans="2:14">
      <c r="B288" s="184" t="s">
        <v>86</v>
      </c>
      <c r="C288" s="185">
        <v>54</v>
      </c>
      <c r="D288" s="185">
        <v>140</v>
      </c>
      <c r="E288" s="185"/>
      <c r="F288" s="186">
        <v>1.5925925925925926</v>
      </c>
      <c r="G288" s="186"/>
      <c r="H288" s="179"/>
      <c r="I288" s="179"/>
      <c r="J288" s="179"/>
      <c r="K288" s="179"/>
      <c r="L288" s="179"/>
      <c r="M288" s="179"/>
      <c r="N288" s="179"/>
    </row>
    <row r="289" spans="2:14">
      <c r="B289" s="184" t="s">
        <v>85</v>
      </c>
      <c r="C289" s="185">
        <v>47</v>
      </c>
      <c r="D289" s="185">
        <v>82</v>
      </c>
      <c r="E289" s="185"/>
      <c r="F289" s="186">
        <v>0.74468085106382986</v>
      </c>
      <c r="G289" s="186"/>
      <c r="H289" s="179"/>
      <c r="I289" s="179"/>
      <c r="J289" s="179"/>
      <c r="K289" s="179"/>
      <c r="L289" s="179"/>
      <c r="M289" s="179"/>
      <c r="N289" s="179"/>
    </row>
    <row r="290" spans="2:14">
      <c r="B290" s="184" t="s">
        <v>84</v>
      </c>
      <c r="C290" s="185">
        <v>91</v>
      </c>
      <c r="D290" s="185">
        <v>82</v>
      </c>
      <c r="E290" s="185"/>
      <c r="F290" s="186">
        <v>-9.8901098901098883E-2</v>
      </c>
      <c r="G290" s="186"/>
      <c r="H290" s="179"/>
      <c r="I290" s="179"/>
      <c r="J290" s="179"/>
      <c r="K290" s="179"/>
      <c r="L290" s="179"/>
      <c r="M290" s="179"/>
      <c r="N290" s="179"/>
    </row>
    <row r="291" spans="2:14">
      <c r="B291" s="187" t="s">
        <v>47</v>
      </c>
      <c r="C291" s="75">
        <v>557</v>
      </c>
      <c r="D291" s="75">
        <v>720</v>
      </c>
      <c r="E291" s="75">
        <v>290</v>
      </c>
      <c r="F291" s="188">
        <v>0.29263913824057441</v>
      </c>
      <c r="G291" s="188"/>
      <c r="H291" s="179"/>
      <c r="I291" s="179"/>
      <c r="J291" s="179"/>
      <c r="K291" s="179"/>
      <c r="L291" s="179"/>
      <c r="M291" s="179"/>
      <c r="N291" s="179"/>
    </row>
    <row r="292" spans="2:14" ht="15" customHeight="1">
      <c r="B292" s="189" t="s">
        <v>178</v>
      </c>
      <c r="C292" s="189"/>
      <c r="D292" s="189"/>
      <c r="E292" s="189"/>
      <c r="F292" s="189"/>
      <c r="G292" s="189"/>
      <c r="H292" s="179"/>
      <c r="I292" s="179"/>
      <c r="J292" s="179"/>
      <c r="K292" s="179"/>
      <c r="L292" s="179"/>
      <c r="M292" s="179"/>
      <c r="N292" s="17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7"/>
  <sheetViews>
    <sheetView showGridLines="0" showRowColHeaders="0" zoomScaleNormal="100" workbookViewId="0">
      <pane xSplit="2" ySplit="6" topLeftCell="AG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3" t="s">
        <v>194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195</v>
      </c>
      <c r="C6" s="124" t="s">
        <v>196</v>
      </c>
      <c r="D6" s="125" t="s">
        <v>197</v>
      </c>
      <c r="E6" s="124" t="s">
        <v>198</v>
      </c>
      <c r="F6" s="125" t="s">
        <v>197</v>
      </c>
      <c r="G6" s="124" t="s">
        <v>199</v>
      </c>
      <c r="H6" s="125" t="s">
        <v>197</v>
      </c>
      <c r="I6" s="124" t="s">
        <v>200</v>
      </c>
      <c r="J6" s="125" t="s">
        <v>197</v>
      </c>
      <c r="K6" s="195" t="s">
        <v>201</v>
      </c>
      <c r="L6" s="125" t="s">
        <v>197</v>
      </c>
      <c r="M6" s="195" t="s">
        <v>202</v>
      </c>
      <c r="N6" s="125" t="s">
        <v>197</v>
      </c>
      <c r="O6" s="195" t="s">
        <v>203</v>
      </c>
      <c r="P6" s="125" t="s">
        <v>197</v>
      </c>
      <c r="Q6" s="195" t="s">
        <v>204</v>
      </c>
      <c r="R6" s="125" t="s">
        <v>197</v>
      </c>
      <c r="S6" s="195" t="s">
        <v>205</v>
      </c>
      <c r="T6" s="125" t="s">
        <v>197</v>
      </c>
      <c r="U6" s="196" t="s">
        <v>206</v>
      </c>
      <c r="V6" s="125" t="s">
        <v>197</v>
      </c>
      <c r="W6" s="196" t="s">
        <v>207</v>
      </c>
      <c r="X6" s="125" t="s">
        <v>197</v>
      </c>
      <c r="Y6" s="196" t="s">
        <v>208</v>
      </c>
      <c r="Z6" s="125" t="s">
        <v>197</v>
      </c>
      <c r="AA6" s="196" t="s">
        <v>209</v>
      </c>
      <c r="AB6" s="125" t="s">
        <v>197</v>
      </c>
      <c r="AC6" s="124" t="s">
        <v>210</v>
      </c>
      <c r="AD6" s="125" t="s">
        <v>197</v>
      </c>
      <c r="AE6" s="124" t="s">
        <v>211</v>
      </c>
      <c r="AF6" s="125" t="s">
        <v>197</v>
      </c>
      <c r="AG6" s="124" t="s">
        <v>212</v>
      </c>
      <c r="AH6" s="125" t="s">
        <v>197</v>
      </c>
      <c r="AI6" s="124" t="s">
        <v>213</v>
      </c>
      <c r="AJ6" s="125" t="s">
        <v>197</v>
      </c>
      <c r="AK6" s="124" t="s">
        <v>214</v>
      </c>
      <c r="AL6" s="125" t="s">
        <v>197</v>
      </c>
      <c r="AM6" s="124" t="s">
        <v>215</v>
      </c>
      <c r="AN6" s="125" t="s">
        <v>197</v>
      </c>
      <c r="AO6" s="124" t="s">
        <v>216</v>
      </c>
      <c r="AP6" s="125" t="s">
        <v>197</v>
      </c>
      <c r="AQ6" s="124" t="s">
        <v>217</v>
      </c>
      <c r="AR6" s="125" t="s">
        <v>197</v>
      </c>
      <c r="AS6" s="124" t="s">
        <v>218</v>
      </c>
      <c r="AT6" s="125" t="s">
        <v>197</v>
      </c>
      <c r="AU6" s="124" t="s">
        <v>81</v>
      </c>
      <c r="AV6" s="125" t="s">
        <v>197</v>
      </c>
      <c r="AW6"/>
    </row>
    <row r="7" spans="2:49">
      <c r="B7" s="198" t="s">
        <v>91</v>
      </c>
      <c r="C7" s="199">
        <v>11118</v>
      </c>
      <c r="D7" s="200">
        <v>4.6006209427039257E-2</v>
      </c>
      <c r="E7" s="199">
        <v>40</v>
      </c>
      <c r="F7" s="200">
        <v>-0.24528301886792447</v>
      </c>
      <c r="G7" s="199">
        <v>56</v>
      </c>
      <c r="H7" s="200">
        <v>-9.6774193548387122E-2</v>
      </c>
      <c r="I7" s="199">
        <v>213</v>
      </c>
      <c r="J7" s="200">
        <v>0.109375</v>
      </c>
      <c r="K7" s="199">
        <v>189</v>
      </c>
      <c r="L7" s="200">
        <v>0.33098591549295775</v>
      </c>
      <c r="M7" s="199">
        <v>195</v>
      </c>
      <c r="N7" s="200">
        <v>0.35416666666666674</v>
      </c>
      <c r="O7" s="199">
        <v>28</v>
      </c>
      <c r="P7" s="200">
        <v>0.39999999999999991</v>
      </c>
      <c r="Q7" s="199">
        <v>183</v>
      </c>
      <c r="R7" s="200">
        <v>0.21999999999999997</v>
      </c>
      <c r="S7" s="199">
        <v>66</v>
      </c>
      <c r="T7" s="200">
        <v>-0.23255813953488369</v>
      </c>
      <c r="U7" s="199">
        <v>13</v>
      </c>
      <c r="V7" s="200">
        <v>-0.55172413793103448</v>
      </c>
      <c r="W7" s="199">
        <v>11</v>
      </c>
      <c r="X7" s="200">
        <v>-0.56000000000000005</v>
      </c>
      <c r="Y7" s="199">
        <v>14</v>
      </c>
      <c r="Z7" s="200">
        <v>0.39999999999999991</v>
      </c>
      <c r="AA7" s="199">
        <v>28</v>
      </c>
      <c r="AB7" s="200">
        <v>0.27272727272727271</v>
      </c>
      <c r="AC7" s="199">
        <v>33</v>
      </c>
      <c r="AD7" s="200">
        <v>-2.9411764705882359E-2</v>
      </c>
      <c r="AE7" s="199">
        <v>29</v>
      </c>
      <c r="AF7" s="200">
        <v>0.70588235294117641</v>
      </c>
      <c r="AG7" s="199">
        <v>30</v>
      </c>
      <c r="AH7" s="200">
        <v>-9.0909090909090939E-2</v>
      </c>
      <c r="AI7" s="199">
        <v>38</v>
      </c>
      <c r="AJ7" s="200">
        <v>-0.26923076923076927</v>
      </c>
      <c r="AK7" s="199">
        <v>156</v>
      </c>
      <c r="AL7" s="200">
        <v>-0.2277227722772277</v>
      </c>
      <c r="AM7" s="199">
        <v>57</v>
      </c>
      <c r="AN7" s="200">
        <v>-0.20833333333333337</v>
      </c>
      <c r="AO7" s="199">
        <v>175</v>
      </c>
      <c r="AP7" s="200">
        <v>-0.31906614785992216</v>
      </c>
      <c r="AQ7" s="199">
        <v>552</v>
      </c>
      <c r="AR7" s="200">
        <v>1.1068702290076335</v>
      </c>
      <c r="AS7" s="201">
        <v>2040</v>
      </c>
      <c r="AT7" s="202">
        <v>0.14735658042744659</v>
      </c>
      <c r="AU7" s="201">
        <v>13158</v>
      </c>
      <c r="AV7" s="202">
        <v>6.0530345772547678E-2</v>
      </c>
    </row>
    <row r="8" spans="2:49">
      <c r="B8" s="198" t="s">
        <v>92</v>
      </c>
      <c r="C8" s="199">
        <v>9590</v>
      </c>
      <c r="D8" s="200">
        <v>-7.9301075268817245E-2</v>
      </c>
      <c r="E8" s="199">
        <v>83</v>
      </c>
      <c r="F8" s="200">
        <v>0.16901408450704225</v>
      </c>
      <c r="G8" s="199">
        <v>80</v>
      </c>
      <c r="H8" s="200">
        <v>0.53846153846153855</v>
      </c>
      <c r="I8" s="199">
        <v>487</v>
      </c>
      <c r="J8" s="200">
        <v>0.83082706766917291</v>
      </c>
      <c r="K8" s="199">
        <v>248</v>
      </c>
      <c r="L8" s="200">
        <v>4.2016806722689148E-2</v>
      </c>
      <c r="M8" s="199">
        <v>222</v>
      </c>
      <c r="N8" s="200">
        <v>0.29069767441860472</v>
      </c>
      <c r="O8" s="199">
        <v>31</v>
      </c>
      <c r="P8" s="200">
        <v>0</v>
      </c>
      <c r="Q8" s="199">
        <v>283</v>
      </c>
      <c r="R8" s="200">
        <v>0.58100558659217882</v>
      </c>
      <c r="S8" s="199">
        <v>160</v>
      </c>
      <c r="T8" s="200">
        <v>0.75824175824175821</v>
      </c>
      <c r="U8" s="199">
        <v>23</v>
      </c>
      <c r="V8" s="200">
        <v>0.14999999999999991</v>
      </c>
      <c r="W8" s="199">
        <v>37</v>
      </c>
      <c r="X8" s="200">
        <v>0.54166666666666674</v>
      </c>
      <c r="Y8" s="199">
        <v>68</v>
      </c>
      <c r="Z8" s="200">
        <v>2.0909090909090908</v>
      </c>
      <c r="AA8" s="199">
        <v>32</v>
      </c>
      <c r="AB8" s="200">
        <v>0.28000000000000003</v>
      </c>
      <c r="AC8" s="199">
        <v>68</v>
      </c>
      <c r="AD8" s="200">
        <v>0.61904761904761907</v>
      </c>
      <c r="AE8" s="199">
        <v>32</v>
      </c>
      <c r="AF8" s="200">
        <v>0.88235294117647056</v>
      </c>
      <c r="AG8" s="199">
        <v>128</v>
      </c>
      <c r="AH8" s="200">
        <v>3</v>
      </c>
      <c r="AI8" s="199">
        <v>179</v>
      </c>
      <c r="AJ8" s="200">
        <v>1.3552631578947367</v>
      </c>
      <c r="AK8" s="199">
        <v>192</v>
      </c>
      <c r="AL8" s="200">
        <v>0.9009900990099009</v>
      </c>
      <c r="AM8" s="199">
        <v>112</v>
      </c>
      <c r="AN8" s="200">
        <v>-0.23809523809523814</v>
      </c>
      <c r="AO8" s="199">
        <v>346</v>
      </c>
      <c r="AP8" s="200">
        <v>0.13071895424836599</v>
      </c>
      <c r="AQ8" s="199">
        <v>350</v>
      </c>
      <c r="AR8" s="200">
        <v>-2.2346368715083775E-2</v>
      </c>
      <c r="AS8" s="201">
        <v>3001</v>
      </c>
      <c r="AT8" s="202">
        <v>0.37723726480036723</v>
      </c>
      <c r="AU8" s="201">
        <v>12591</v>
      </c>
      <c r="AV8" s="202">
        <v>-3.1758634378720174E-4</v>
      </c>
    </row>
    <row r="9" spans="2:49">
      <c r="B9" s="198" t="s">
        <v>93</v>
      </c>
      <c r="C9" s="199">
        <v>12184</v>
      </c>
      <c r="D9" s="200">
        <v>2.880895546958584E-3</v>
      </c>
      <c r="E9" s="199">
        <v>75</v>
      </c>
      <c r="F9" s="200">
        <v>0.78571428571428581</v>
      </c>
      <c r="G9" s="199">
        <v>81</v>
      </c>
      <c r="H9" s="200">
        <v>0.72340425531914887</v>
      </c>
      <c r="I9" s="199">
        <v>517</v>
      </c>
      <c r="J9" s="200">
        <v>0.33247422680412364</v>
      </c>
      <c r="K9" s="199">
        <v>421</v>
      </c>
      <c r="L9" s="200">
        <v>1.0240384615384617</v>
      </c>
      <c r="M9" s="199">
        <v>458</v>
      </c>
      <c r="N9" s="200">
        <v>0.84677419354838701</v>
      </c>
      <c r="O9" s="199">
        <v>47</v>
      </c>
      <c r="P9" s="200">
        <v>0.42424242424242431</v>
      </c>
      <c r="Q9" s="199">
        <v>506</v>
      </c>
      <c r="R9" s="200">
        <v>1.4926108374384235</v>
      </c>
      <c r="S9" s="199">
        <v>327</v>
      </c>
      <c r="T9" s="200">
        <v>1.5546875</v>
      </c>
      <c r="U9" s="199">
        <v>57</v>
      </c>
      <c r="V9" s="200">
        <v>0.46153846153846145</v>
      </c>
      <c r="W9" s="199">
        <v>52</v>
      </c>
      <c r="X9" s="200">
        <v>2.7142857142857144</v>
      </c>
      <c r="Y9" s="199">
        <v>90</v>
      </c>
      <c r="Z9" s="200">
        <v>2.3333333333333335</v>
      </c>
      <c r="AA9" s="199">
        <v>128</v>
      </c>
      <c r="AB9" s="200">
        <v>1.6666666666666665</v>
      </c>
      <c r="AC9" s="199">
        <v>59</v>
      </c>
      <c r="AD9" s="200">
        <v>0.51282051282051277</v>
      </c>
      <c r="AE9" s="199">
        <v>27</v>
      </c>
      <c r="AF9" s="200">
        <v>-0.27027027027027029</v>
      </c>
      <c r="AG9" s="199">
        <v>100</v>
      </c>
      <c r="AH9" s="200">
        <v>1.4390243902439024</v>
      </c>
      <c r="AI9" s="199">
        <v>167</v>
      </c>
      <c r="AJ9" s="200">
        <v>1.2266666666666666</v>
      </c>
      <c r="AK9" s="199">
        <v>251</v>
      </c>
      <c r="AL9" s="200">
        <v>0.85925925925925917</v>
      </c>
      <c r="AM9" s="199">
        <v>85</v>
      </c>
      <c r="AN9" s="200">
        <v>-0.36090225563909772</v>
      </c>
      <c r="AO9" s="199">
        <v>202</v>
      </c>
      <c r="AP9" s="200">
        <v>-0.43732590529247906</v>
      </c>
      <c r="AQ9" s="199">
        <v>437</v>
      </c>
      <c r="AR9" s="200">
        <v>0.41423948220064721</v>
      </c>
      <c r="AS9" s="201">
        <v>3760</v>
      </c>
      <c r="AT9" s="202">
        <v>0.55051546391752582</v>
      </c>
      <c r="AU9" s="201">
        <v>15944</v>
      </c>
      <c r="AV9" s="202">
        <v>9.4003019075065142E-2</v>
      </c>
    </row>
    <row r="10" spans="2:49">
      <c r="B10" s="198" t="s">
        <v>94</v>
      </c>
      <c r="C10" s="199">
        <v>10361</v>
      </c>
      <c r="D10" s="200">
        <v>-0.23035210221363844</v>
      </c>
      <c r="E10" s="199">
        <v>74</v>
      </c>
      <c r="F10" s="200">
        <v>-0.51633986928104569</v>
      </c>
      <c r="G10" s="199">
        <v>61</v>
      </c>
      <c r="H10" s="200">
        <v>0.35555555555555562</v>
      </c>
      <c r="I10" s="199">
        <v>512</v>
      </c>
      <c r="J10" s="200">
        <v>0.25798525798525795</v>
      </c>
      <c r="K10" s="199">
        <v>442</v>
      </c>
      <c r="L10" s="200">
        <v>0.47333333333333338</v>
      </c>
      <c r="M10" s="199">
        <v>458</v>
      </c>
      <c r="N10" s="200">
        <v>0.31609195402298851</v>
      </c>
      <c r="O10" s="199">
        <v>67</v>
      </c>
      <c r="P10" s="200">
        <v>0.28846153846153855</v>
      </c>
      <c r="Q10" s="199">
        <v>314</v>
      </c>
      <c r="R10" s="200">
        <v>-1.2578616352201255E-2</v>
      </c>
      <c r="S10" s="199">
        <v>336</v>
      </c>
      <c r="T10" s="200">
        <v>0.14675767918088733</v>
      </c>
      <c r="U10" s="199">
        <v>110</v>
      </c>
      <c r="V10" s="200">
        <v>0.10000000000000009</v>
      </c>
      <c r="W10" s="199">
        <v>75</v>
      </c>
      <c r="X10" s="200">
        <v>0.44230769230769229</v>
      </c>
      <c r="Y10" s="199">
        <v>75</v>
      </c>
      <c r="Z10" s="200">
        <v>0</v>
      </c>
      <c r="AA10" s="199">
        <v>76</v>
      </c>
      <c r="AB10" s="200">
        <v>0.1515151515151516</v>
      </c>
      <c r="AC10" s="199">
        <v>61</v>
      </c>
      <c r="AD10" s="200">
        <v>0.12962962962962954</v>
      </c>
      <c r="AE10" s="199">
        <v>43</v>
      </c>
      <c r="AF10" s="200">
        <v>-0.36764705882352944</v>
      </c>
      <c r="AG10" s="199">
        <v>46</v>
      </c>
      <c r="AH10" s="200">
        <v>-0.36986301369863017</v>
      </c>
      <c r="AI10" s="199">
        <v>104</v>
      </c>
      <c r="AJ10" s="200">
        <v>0.20930232558139528</v>
      </c>
      <c r="AK10" s="199">
        <v>161</v>
      </c>
      <c r="AL10" s="200">
        <v>-6.9364161849710948E-2</v>
      </c>
      <c r="AM10" s="199">
        <v>86</v>
      </c>
      <c r="AN10" s="200">
        <v>-0.18867924528301883</v>
      </c>
      <c r="AO10" s="199">
        <v>194</v>
      </c>
      <c r="AP10" s="200">
        <v>-0.5983436853002071</v>
      </c>
      <c r="AQ10" s="199">
        <v>379</v>
      </c>
      <c r="AR10" s="200">
        <v>0.12130177514792906</v>
      </c>
      <c r="AS10" s="201">
        <v>3338</v>
      </c>
      <c r="AT10" s="202">
        <v>1.2435547467394503E-2</v>
      </c>
      <c r="AU10" s="201">
        <v>13699</v>
      </c>
      <c r="AV10" s="202">
        <v>-0.18258845993197681</v>
      </c>
    </row>
    <row r="11" spans="2:49">
      <c r="B11" s="198" t="s">
        <v>95</v>
      </c>
      <c r="C11" s="199">
        <v>9623</v>
      </c>
      <c r="D11" s="200">
        <v>-4.8170128585558802E-2</v>
      </c>
      <c r="E11" s="199">
        <v>82</v>
      </c>
      <c r="F11" s="200">
        <v>-0.16326530612244894</v>
      </c>
      <c r="G11" s="199">
        <v>80</v>
      </c>
      <c r="H11" s="200">
        <v>0.40350877192982448</v>
      </c>
      <c r="I11" s="199">
        <v>476</v>
      </c>
      <c r="J11" s="200">
        <v>0.24607329842931946</v>
      </c>
      <c r="K11" s="199">
        <v>266</v>
      </c>
      <c r="L11" s="200">
        <v>0.16666666666666674</v>
      </c>
      <c r="M11" s="199">
        <v>444</v>
      </c>
      <c r="N11" s="200">
        <v>-0.14119922630560933</v>
      </c>
      <c r="O11" s="199">
        <v>60</v>
      </c>
      <c r="P11" s="200">
        <v>3.4482758620689724E-2</v>
      </c>
      <c r="Q11" s="199">
        <v>381</v>
      </c>
      <c r="R11" s="200">
        <v>0.35106382978723394</v>
      </c>
      <c r="S11" s="199">
        <v>252</v>
      </c>
      <c r="T11" s="200">
        <v>0.35483870967741926</v>
      </c>
      <c r="U11" s="199">
        <v>75</v>
      </c>
      <c r="V11" s="200">
        <v>0.5957446808510638</v>
      </c>
      <c r="W11" s="199">
        <v>57</v>
      </c>
      <c r="X11" s="200">
        <v>1.375</v>
      </c>
      <c r="Y11" s="199">
        <v>40</v>
      </c>
      <c r="Z11" s="200">
        <v>5.2631578947368363E-2</v>
      </c>
      <c r="AA11" s="199">
        <v>80</v>
      </c>
      <c r="AB11" s="200">
        <v>3.8961038961038863E-2</v>
      </c>
      <c r="AC11" s="199">
        <v>69</v>
      </c>
      <c r="AD11" s="200">
        <v>-7.999999999999996E-2</v>
      </c>
      <c r="AE11" s="199">
        <v>38</v>
      </c>
      <c r="AF11" s="200">
        <v>8.5714285714285632E-2</v>
      </c>
      <c r="AG11" s="199">
        <v>43</v>
      </c>
      <c r="AH11" s="200">
        <v>0.13157894736842102</v>
      </c>
      <c r="AI11" s="199">
        <v>102</v>
      </c>
      <c r="AJ11" s="200">
        <v>0.14606741573033699</v>
      </c>
      <c r="AK11" s="199">
        <v>137</v>
      </c>
      <c r="AL11" s="200">
        <v>6.2015503875969102E-2</v>
      </c>
      <c r="AM11" s="199">
        <v>55</v>
      </c>
      <c r="AN11" s="200">
        <v>-0.44999999999999996</v>
      </c>
      <c r="AO11" s="199">
        <v>271</v>
      </c>
      <c r="AP11" s="200">
        <v>-0.46123260437375746</v>
      </c>
      <c r="AQ11" s="199">
        <v>229</v>
      </c>
      <c r="AR11" s="200">
        <v>-0.23920265780730898</v>
      </c>
      <c r="AS11" s="201">
        <v>2985</v>
      </c>
      <c r="AT11" s="202">
        <v>-3.0214424951267027E-2</v>
      </c>
      <c r="AU11" s="201">
        <v>12608</v>
      </c>
      <c r="AV11" s="202">
        <v>-4.3979375189566294E-2</v>
      </c>
    </row>
    <row r="12" spans="2:49" ht="15" customHeight="1">
      <c r="B12" s="203" t="s">
        <v>323</v>
      </c>
      <c r="C12" s="204">
        <v>52876</v>
      </c>
      <c r="D12" s="130">
        <v>-6.8526935137230072E-2</v>
      </c>
      <c r="E12" s="204">
        <v>354</v>
      </c>
      <c r="F12" s="130">
        <v>-0.15107913669064743</v>
      </c>
      <c r="G12" s="204">
        <v>358</v>
      </c>
      <c r="H12" s="130">
        <v>0.3612167300380229</v>
      </c>
      <c r="I12" s="204">
        <v>2205</v>
      </c>
      <c r="J12" s="130">
        <v>0.34862385321100908</v>
      </c>
      <c r="K12" s="204">
        <v>1566</v>
      </c>
      <c r="L12" s="130">
        <v>0.40322580645161299</v>
      </c>
      <c r="M12" s="204">
        <v>1777</v>
      </c>
      <c r="N12" s="130">
        <v>0.24352694191742486</v>
      </c>
      <c r="O12" s="204">
        <v>233</v>
      </c>
      <c r="P12" s="130">
        <v>0.2010309278350515</v>
      </c>
      <c r="Q12" s="204">
        <v>1667</v>
      </c>
      <c r="R12" s="130">
        <v>0.47261484098939932</v>
      </c>
      <c r="S12" s="204">
        <v>1141</v>
      </c>
      <c r="T12" s="130">
        <v>0.45535714285714279</v>
      </c>
      <c r="U12" s="204">
        <v>278</v>
      </c>
      <c r="V12" s="130">
        <v>0.18297872340425525</v>
      </c>
      <c r="W12" s="204">
        <v>232</v>
      </c>
      <c r="X12" s="130">
        <v>0.66906474820143891</v>
      </c>
      <c r="Y12" s="204">
        <v>287</v>
      </c>
      <c r="Z12" s="130">
        <v>0.66860465116279078</v>
      </c>
      <c r="AA12" s="204">
        <v>344</v>
      </c>
      <c r="AB12" s="130">
        <v>0.44537815126050417</v>
      </c>
      <c r="AC12" s="204">
        <v>290</v>
      </c>
      <c r="AD12" s="130">
        <v>0.18852459016393452</v>
      </c>
      <c r="AE12" s="204">
        <v>169</v>
      </c>
      <c r="AF12" s="130">
        <v>-2.8735632183908066E-2</v>
      </c>
      <c r="AG12" s="204">
        <v>347</v>
      </c>
      <c r="AH12" s="130">
        <v>0.59907834101382496</v>
      </c>
      <c r="AI12" s="204">
        <v>590</v>
      </c>
      <c r="AJ12" s="130">
        <v>0.56084656084656093</v>
      </c>
      <c r="AK12" s="204">
        <v>897</v>
      </c>
      <c r="AL12" s="130">
        <v>0.2121621621621621</v>
      </c>
      <c r="AM12" s="204">
        <v>395</v>
      </c>
      <c r="AN12" s="130">
        <v>-0.29211469534050183</v>
      </c>
      <c r="AO12" s="204">
        <v>1188</v>
      </c>
      <c r="AP12" s="130">
        <v>-0.37735849056603776</v>
      </c>
      <c r="AQ12" s="204">
        <v>1947</v>
      </c>
      <c r="AR12" s="130">
        <v>0.2417091836734695</v>
      </c>
      <c r="AS12" s="204">
        <v>15124</v>
      </c>
      <c r="AT12" s="130">
        <v>0.18554519087559762</v>
      </c>
      <c r="AU12" s="204">
        <v>68000</v>
      </c>
      <c r="AV12" s="130">
        <v>-2.1906419458308735E-2</v>
      </c>
    </row>
    <row r="13" spans="2:49" outlineLevel="1">
      <c r="B13" s="198" t="s">
        <v>84</v>
      </c>
      <c r="C13" s="199">
        <v>9957</v>
      </c>
      <c r="D13" s="200">
        <v>-7.1791803769070128E-3</v>
      </c>
      <c r="E13" s="199">
        <v>107</v>
      </c>
      <c r="F13" s="200">
        <v>8.0808080808080884E-2</v>
      </c>
      <c r="G13" s="199">
        <v>74</v>
      </c>
      <c r="H13" s="200">
        <v>-0.22916666666666663</v>
      </c>
      <c r="I13" s="199">
        <v>618</v>
      </c>
      <c r="J13" s="200">
        <v>0.13186813186813184</v>
      </c>
      <c r="K13" s="199">
        <v>341</v>
      </c>
      <c r="L13" s="200">
        <v>0.50220264317180607</v>
      </c>
      <c r="M13" s="199">
        <v>423</v>
      </c>
      <c r="N13" s="200">
        <v>9.8701298701298734E-2</v>
      </c>
      <c r="O13" s="199">
        <v>66</v>
      </c>
      <c r="P13" s="200">
        <v>0.5</v>
      </c>
      <c r="Q13" s="199">
        <v>290</v>
      </c>
      <c r="R13" s="200">
        <v>6.6176470588235281E-2</v>
      </c>
      <c r="S13" s="199">
        <v>232</v>
      </c>
      <c r="T13" s="200">
        <v>0.46835443037974689</v>
      </c>
      <c r="U13" s="199">
        <v>50</v>
      </c>
      <c r="V13" s="200">
        <v>1.3809523809523809</v>
      </c>
      <c r="W13" s="199">
        <v>58</v>
      </c>
      <c r="X13" s="200">
        <v>3.5714285714285809E-2</v>
      </c>
      <c r="Y13" s="199">
        <v>50</v>
      </c>
      <c r="Z13" s="200">
        <v>0.61290322580645151</v>
      </c>
      <c r="AA13" s="199">
        <v>74</v>
      </c>
      <c r="AB13" s="200">
        <v>0.48</v>
      </c>
      <c r="AC13" s="199">
        <v>82</v>
      </c>
      <c r="AD13" s="200">
        <v>-9.8901098901098883E-2</v>
      </c>
      <c r="AE13" s="199">
        <v>34</v>
      </c>
      <c r="AF13" s="200">
        <v>-0.29166666666666663</v>
      </c>
      <c r="AG13" s="199">
        <v>38</v>
      </c>
      <c r="AH13" s="200">
        <v>0.80952380952380953</v>
      </c>
      <c r="AI13" s="199">
        <v>76</v>
      </c>
      <c r="AJ13" s="200">
        <v>1.3333333333333419E-2</v>
      </c>
      <c r="AK13" s="199">
        <v>234</v>
      </c>
      <c r="AL13" s="200">
        <v>0.8</v>
      </c>
      <c r="AM13" s="199">
        <v>150</v>
      </c>
      <c r="AN13" s="200">
        <v>0.78571428571428581</v>
      </c>
      <c r="AO13" s="199">
        <v>432</v>
      </c>
      <c r="AP13" s="200">
        <v>-9.8121085594989554E-2</v>
      </c>
      <c r="AQ13" s="199">
        <v>294</v>
      </c>
      <c r="AR13" s="200">
        <v>-2.6490066225165587E-2</v>
      </c>
      <c r="AS13" s="201">
        <v>3491</v>
      </c>
      <c r="AT13" s="202">
        <v>0.14196925089957468</v>
      </c>
      <c r="AU13" s="201">
        <v>13448</v>
      </c>
      <c r="AV13" s="202">
        <v>2.7663151459575097E-2</v>
      </c>
    </row>
    <row r="14" spans="2:49" outlineLevel="1">
      <c r="B14" s="198" t="s">
        <v>85</v>
      </c>
      <c r="C14" s="199">
        <v>11942</v>
      </c>
      <c r="D14" s="200">
        <v>6.9496686369335592E-2</v>
      </c>
      <c r="E14" s="199">
        <v>81</v>
      </c>
      <c r="F14" s="200">
        <v>0.62000000000000011</v>
      </c>
      <c r="G14" s="199">
        <v>105</v>
      </c>
      <c r="H14" s="200">
        <v>0.875</v>
      </c>
      <c r="I14" s="199">
        <v>461</v>
      </c>
      <c r="J14" s="200">
        <v>-0.18262411347517726</v>
      </c>
      <c r="K14" s="199">
        <v>266</v>
      </c>
      <c r="L14" s="200">
        <v>0.37113402061855671</v>
      </c>
      <c r="M14" s="199">
        <v>299</v>
      </c>
      <c r="N14" s="200">
        <v>0.1589147286821706</v>
      </c>
      <c r="O14" s="199">
        <v>51</v>
      </c>
      <c r="P14" s="200">
        <v>0.96153846153846145</v>
      </c>
      <c r="Q14" s="199">
        <v>293</v>
      </c>
      <c r="R14" s="200">
        <v>0.42926829268292677</v>
      </c>
      <c r="S14" s="199">
        <v>237</v>
      </c>
      <c r="T14" s="200">
        <v>0.5490196078431373</v>
      </c>
      <c r="U14" s="199">
        <v>61</v>
      </c>
      <c r="V14" s="200">
        <v>0.45238095238095233</v>
      </c>
      <c r="W14" s="199">
        <v>38</v>
      </c>
      <c r="X14" s="200">
        <v>-0.15555555555555556</v>
      </c>
      <c r="Y14" s="199">
        <v>45</v>
      </c>
      <c r="Z14" s="200">
        <v>1.8125</v>
      </c>
      <c r="AA14" s="199">
        <v>93</v>
      </c>
      <c r="AB14" s="200">
        <v>0.8600000000000001</v>
      </c>
      <c r="AC14" s="199">
        <v>82</v>
      </c>
      <c r="AD14" s="200">
        <v>0.74468085106382986</v>
      </c>
      <c r="AE14" s="199">
        <v>25</v>
      </c>
      <c r="AF14" s="200">
        <v>-0.5535714285714286</v>
      </c>
      <c r="AG14" s="199">
        <v>42</v>
      </c>
      <c r="AH14" s="200">
        <v>0.23529411764705888</v>
      </c>
      <c r="AI14" s="199">
        <v>151</v>
      </c>
      <c r="AJ14" s="200">
        <v>0.46601941747572817</v>
      </c>
      <c r="AK14" s="199">
        <v>181</v>
      </c>
      <c r="AL14" s="200">
        <v>0.29285714285714293</v>
      </c>
      <c r="AM14" s="199">
        <v>79</v>
      </c>
      <c r="AN14" s="200">
        <v>-0.18556701030927836</v>
      </c>
      <c r="AO14" s="199">
        <v>298</v>
      </c>
      <c r="AP14" s="200">
        <v>-0.40755467196819084</v>
      </c>
      <c r="AQ14" s="199">
        <v>480</v>
      </c>
      <c r="AR14" s="200">
        <v>0.4201183431952662</v>
      </c>
      <c r="AS14" s="201">
        <v>3131</v>
      </c>
      <c r="AT14" s="202">
        <v>0.10871104815864019</v>
      </c>
      <c r="AU14" s="201">
        <v>15073</v>
      </c>
      <c r="AV14" s="202">
        <v>7.7412437455325334E-2</v>
      </c>
    </row>
    <row r="15" spans="2:49" outlineLevel="1">
      <c r="B15" s="198" t="s">
        <v>86</v>
      </c>
      <c r="C15" s="199">
        <v>11295</v>
      </c>
      <c r="D15" s="200">
        <v>5.6693797361773823E-2</v>
      </c>
      <c r="E15" s="199">
        <v>54</v>
      </c>
      <c r="F15" s="200">
        <v>0</v>
      </c>
      <c r="G15" s="199">
        <v>73</v>
      </c>
      <c r="H15" s="200">
        <v>2.0416666666666665</v>
      </c>
      <c r="I15" s="199">
        <v>437</v>
      </c>
      <c r="J15" s="200">
        <v>0.3699059561128526</v>
      </c>
      <c r="K15" s="199">
        <v>171</v>
      </c>
      <c r="L15" s="200">
        <v>1.1834319526627279E-2</v>
      </c>
      <c r="M15" s="199">
        <v>193</v>
      </c>
      <c r="N15" s="200">
        <v>-0.10232558139534886</v>
      </c>
      <c r="O15" s="199">
        <v>23</v>
      </c>
      <c r="P15" s="200">
        <v>-4.166666666666663E-2</v>
      </c>
      <c r="Q15" s="199">
        <v>205</v>
      </c>
      <c r="R15" s="200">
        <v>0.16477272727272729</v>
      </c>
      <c r="S15" s="199">
        <v>148</v>
      </c>
      <c r="T15" s="200">
        <v>0.70114942528735624</v>
      </c>
      <c r="U15" s="199">
        <v>39</v>
      </c>
      <c r="V15" s="200">
        <v>-4.8780487804878092E-2</v>
      </c>
      <c r="W15" s="199">
        <v>49</v>
      </c>
      <c r="X15" s="200">
        <v>1.2272727272727271</v>
      </c>
      <c r="Y15" s="199">
        <v>37</v>
      </c>
      <c r="Z15" s="200">
        <v>1.3125</v>
      </c>
      <c r="AA15" s="199">
        <v>23</v>
      </c>
      <c r="AB15" s="200">
        <v>1.875</v>
      </c>
      <c r="AC15" s="199">
        <v>140</v>
      </c>
      <c r="AD15" s="200">
        <v>1.5925925925925926</v>
      </c>
      <c r="AE15" s="199">
        <v>41</v>
      </c>
      <c r="AF15" s="200">
        <v>0.6399999999999999</v>
      </c>
      <c r="AG15" s="199">
        <v>56</v>
      </c>
      <c r="AH15" s="200">
        <v>0.30232558139534893</v>
      </c>
      <c r="AI15" s="199">
        <v>82</v>
      </c>
      <c r="AJ15" s="200">
        <v>0.17142857142857149</v>
      </c>
      <c r="AK15" s="199">
        <v>208</v>
      </c>
      <c r="AL15" s="200">
        <v>0.66399999999999992</v>
      </c>
      <c r="AM15" s="199">
        <v>94</v>
      </c>
      <c r="AN15" s="200">
        <v>0.70909090909090899</v>
      </c>
      <c r="AO15" s="199">
        <v>345</v>
      </c>
      <c r="AP15" s="200">
        <v>-0.24672489082969429</v>
      </c>
      <c r="AQ15" s="199">
        <v>320</v>
      </c>
      <c r="AR15" s="200">
        <v>0.44144144144144137</v>
      </c>
      <c r="AS15" s="201">
        <v>2590</v>
      </c>
      <c r="AT15" s="202">
        <v>0.22169811320754707</v>
      </c>
      <c r="AU15" s="201">
        <v>13885</v>
      </c>
      <c r="AV15" s="202">
        <v>8.4003435084706091E-2</v>
      </c>
    </row>
    <row r="16" spans="2:49" outlineLevel="1">
      <c r="B16" s="198" t="s">
        <v>87</v>
      </c>
      <c r="C16" s="199">
        <v>8742</v>
      </c>
      <c r="D16" s="200">
        <v>-5.4816736944534594E-2</v>
      </c>
      <c r="E16" s="199">
        <v>45</v>
      </c>
      <c r="F16" s="200">
        <v>0.25</v>
      </c>
      <c r="G16" s="199">
        <v>44</v>
      </c>
      <c r="H16" s="200">
        <v>0.41935483870967749</v>
      </c>
      <c r="I16" s="199">
        <v>264</v>
      </c>
      <c r="J16" s="200">
        <v>0.33333333333333326</v>
      </c>
      <c r="K16" s="199">
        <v>110</v>
      </c>
      <c r="L16" s="200">
        <v>-0.33734939759036142</v>
      </c>
      <c r="M16" s="199">
        <v>121</v>
      </c>
      <c r="N16" s="200">
        <v>-8.1967213114754189E-3</v>
      </c>
      <c r="O16" s="199">
        <v>8</v>
      </c>
      <c r="P16" s="200">
        <v>-0.73333333333333339</v>
      </c>
      <c r="Q16" s="199">
        <v>193</v>
      </c>
      <c r="R16" s="200">
        <v>-1.025641025641022E-2</v>
      </c>
      <c r="S16" s="199">
        <v>73</v>
      </c>
      <c r="T16" s="200">
        <v>0.15873015873015883</v>
      </c>
      <c r="U16" s="199">
        <v>29</v>
      </c>
      <c r="V16" s="200">
        <v>0.31818181818181812</v>
      </c>
      <c r="W16" s="199">
        <v>5</v>
      </c>
      <c r="X16" s="200">
        <v>-0.54545454545454541</v>
      </c>
      <c r="Y16" s="199">
        <v>10</v>
      </c>
      <c r="Z16" s="200">
        <v>-0.33333333333333337</v>
      </c>
      <c r="AA16" s="199">
        <v>29</v>
      </c>
      <c r="AB16" s="200">
        <v>0.93333333333333335</v>
      </c>
      <c r="AC16" s="199">
        <v>63</v>
      </c>
      <c r="AD16" s="200">
        <v>1.1000000000000001</v>
      </c>
      <c r="AE16" s="199">
        <v>13</v>
      </c>
      <c r="AF16" s="200">
        <v>-0.48</v>
      </c>
      <c r="AG16" s="199">
        <v>8</v>
      </c>
      <c r="AH16" s="200">
        <v>-0.63636363636363635</v>
      </c>
      <c r="AI16" s="199">
        <v>46</v>
      </c>
      <c r="AJ16" s="200">
        <v>-0.43902439024390238</v>
      </c>
      <c r="AK16" s="199">
        <v>132</v>
      </c>
      <c r="AL16" s="200">
        <v>-5.0359712230215847E-2</v>
      </c>
      <c r="AM16" s="199">
        <v>57</v>
      </c>
      <c r="AN16" s="200">
        <v>-0.30487804878048785</v>
      </c>
      <c r="AO16" s="199">
        <v>356</v>
      </c>
      <c r="AP16" s="200">
        <v>-0.2053571428571429</v>
      </c>
      <c r="AQ16" s="199">
        <v>181</v>
      </c>
      <c r="AR16" s="200">
        <v>-0.11707317073170731</v>
      </c>
      <c r="AS16" s="201">
        <v>1714</v>
      </c>
      <c r="AT16" s="202">
        <v>-8.5378868729989343E-2</v>
      </c>
      <c r="AU16" s="201">
        <v>10456</v>
      </c>
      <c r="AV16" s="202">
        <v>-5.9965836554886298E-2</v>
      </c>
    </row>
    <row r="17" spans="2:48" outlineLevel="1">
      <c r="B17" s="198" t="s">
        <v>88</v>
      </c>
      <c r="C17" s="199">
        <v>7495</v>
      </c>
      <c r="D17" s="200">
        <v>0.24584441489361697</v>
      </c>
      <c r="E17" s="199">
        <v>15</v>
      </c>
      <c r="F17" s="200">
        <v>-0.61538461538461542</v>
      </c>
      <c r="G17" s="199">
        <v>49</v>
      </c>
      <c r="H17" s="200">
        <v>0.19512195121951215</v>
      </c>
      <c r="I17" s="199">
        <v>176</v>
      </c>
      <c r="J17" s="200">
        <v>0.375</v>
      </c>
      <c r="K17" s="199">
        <v>215</v>
      </c>
      <c r="L17" s="200">
        <v>-8.8983050847457612E-2</v>
      </c>
      <c r="M17" s="199">
        <v>135</v>
      </c>
      <c r="N17" s="200">
        <v>0.31067961165048552</v>
      </c>
      <c r="O17" s="199">
        <v>16</v>
      </c>
      <c r="P17" s="200">
        <v>-5.8823529411764719E-2</v>
      </c>
      <c r="Q17" s="199">
        <v>422</v>
      </c>
      <c r="R17" s="200">
        <v>0.51254480286738358</v>
      </c>
      <c r="S17" s="199">
        <v>130</v>
      </c>
      <c r="T17" s="200">
        <v>1.7659574468085109</v>
      </c>
      <c r="U17" s="199">
        <v>28</v>
      </c>
      <c r="V17" s="200">
        <v>13</v>
      </c>
      <c r="W17" s="199">
        <v>20</v>
      </c>
      <c r="X17" s="200">
        <v>0.53846153846153855</v>
      </c>
      <c r="Y17" s="199">
        <v>25</v>
      </c>
      <c r="Z17" s="200">
        <v>2.5714285714285716</v>
      </c>
      <c r="AA17" s="199">
        <v>57</v>
      </c>
      <c r="AB17" s="200">
        <v>1.2799999999999998</v>
      </c>
      <c r="AC17" s="199">
        <v>44</v>
      </c>
      <c r="AD17" s="200">
        <v>2.6666666666666665</v>
      </c>
      <c r="AE17" s="199">
        <v>30</v>
      </c>
      <c r="AF17" s="200">
        <v>2</v>
      </c>
      <c r="AG17" s="199">
        <v>32</v>
      </c>
      <c r="AH17" s="200">
        <v>0.10344827586206895</v>
      </c>
      <c r="AI17" s="199">
        <v>27</v>
      </c>
      <c r="AJ17" s="200">
        <v>-0.27027027027027029</v>
      </c>
      <c r="AK17" s="199">
        <v>109</v>
      </c>
      <c r="AL17" s="200">
        <v>0.45333333333333337</v>
      </c>
      <c r="AM17" s="199">
        <v>50</v>
      </c>
      <c r="AN17" s="200">
        <v>-0.1228070175438597</v>
      </c>
      <c r="AO17" s="199">
        <v>436</v>
      </c>
      <c r="AP17" s="200">
        <v>0.28994082840236679</v>
      </c>
      <c r="AQ17" s="199">
        <v>408</v>
      </c>
      <c r="AR17" s="200">
        <v>0.30351437699680517</v>
      </c>
      <c r="AS17" s="201">
        <v>2294</v>
      </c>
      <c r="AT17" s="202">
        <v>0.30266893810335027</v>
      </c>
      <c r="AU17" s="201">
        <v>9789</v>
      </c>
      <c r="AV17" s="202">
        <v>0.25871158544425876</v>
      </c>
    </row>
    <row r="18" spans="2:48" outlineLevel="1">
      <c r="B18" s="198" t="s">
        <v>89</v>
      </c>
      <c r="C18" s="199">
        <v>8749</v>
      </c>
      <c r="D18" s="200">
        <v>-0.12088022508038587</v>
      </c>
      <c r="E18" s="199">
        <v>54</v>
      </c>
      <c r="F18" s="200">
        <v>-1.8181818181818188E-2</v>
      </c>
      <c r="G18" s="199">
        <v>38</v>
      </c>
      <c r="H18" s="200">
        <v>0.72727272727272729</v>
      </c>
      <c r="I18" s="199">
        <v>166</v>
      </c>
      <c r="J18" s="200">
        <v>0.32800000000000007</v>
      </c>
      <c r="K18" s="199">
        <v>145</v>
      </c>
      <c r="L18" s="200">
        <v>-0.24870466321243523</v>
      </c>
      <c r="M18" s="199">
        <v>125</v>
      </c>
      <c r="N18" s="200">
        <v>-0.19871794871794868</v>
      </c>
      <c r="O18" s="199">
        <v>17</v>
      </c>
      <c r="P18" s="200">
        <v>-0.41379310344827591</v>
      </c>
      <c r="Q18" s="199">
        <v>193</v>
      </c>
      <c r="R18" s="200">
        <v>-0.11467889908256879</v>
      </c>
      <c r="S18" s="199">
        <v>90</v>
      </c>
      <c r="T18" s="200">
        <v>-7.2164948453608213E-2</v>
      </c>
      <c r="U18" s="199">
        <v>12</v>
      </c>
      <c r="V18" s="200">
        <v>-0.33333333333333337</v>
      </c>
      <c r="W18" s="199">
        <v>23</v>
      </c>
      <c r="X18" s="200">
        <v>-0.5</v>
      </c>
      <c r="Y18" s="199">
        <v>23</v>
      </c>
      <c r="Z18" s="200">
        <v>0.21052631578947367</v>
      </c>
      <c r="AA18" s="199">
        <v>32</v>
      </c>
      <c r="AB18" s="200">
        <v>1.2857142857142856</v>
      </c>
      <c r="AC18" s="199">
        <v>30</v>
      </c>
      <c r="AD18" s="200">
        <v>-6.25E-2</v>
      </c>
      <c r="AE18" s="199">
        <v>22</v>
      </c>
      <c r="AF18" s="200">
        <v>-0.12</v>
      </c>
      <c r="AG18" s="199">
        <v>14</v>
      </c>
      <c r="AH18" s="200">
        <v>-0.30000000000000004</v>
      </c>
      <c r="AI18" s="199">
        <v>44</v>
      </c>
      <c r="AJ18" s="200">
        <v>-0.44303797468354433</v>
      </c>
      <c r="AK18" s="199">
        <v>88</v>
      </c>
      <c r="AL18" s="200">
        <v>-0.3282442748091603</v>
      </c>
      <c r="AM18" s="199">
        <v>122</v>
      </c>
      <c r="AN18" s="200">
        <v>0.17307692307692313</v>
      </c>
      <c r="AO18" s="199">
        <v>430</v>
      </c>
      <c r="AP18" s="200">
        <v>-2.3201856148491462E-3</v>
      </c>
      <c r="AQ18" s="199">
        <v>284</v>
      </c>
      <c r="AR18" s="200">
        <v>0.28506787330316752</v>
      </c>
      <c r="AS18" s="201">
        <v>1862</v>
      </c>
      <c r="AT18" s="202">
        <v>-3.9215686274509776E-2</v>
      </c>
      <c r="AU18" s="201">
        <v>10611</v>
      </c>
      <c r="AV18" s="202">
        <v>-0.10756938603868793</v>
      </c>
    </row>
    <row r="19" spans="2:48" outlineLevel="1">
      <c r="B19" s="198" t="s">
        <v>90</v>
      </c>
      <c r="C19" s="199">
        <v>10858</v>
      </c>
      <c r="D19" s="200">
        <v>-2.0389750992421463E-2</v>
      </c>
      <c r="E19" s="199">
        <v>35</v>
      </c>
      <c r="F19" s="200">
        <v>0.16666666666666674</v>
      </c>
      <c r="G19" s="199">
        <v>39</v>
      </c>
      <c r="H19" s="200">
        <v>0.77272727272727271</v>
      </c>
      <c r="I19" s="199">
        <v>149</v>
      </c>
      <c r="J19" s="200">
        <v>-2.6143790849673221E-2</v>
      </c>
      <c r="K19" s="199">
        <v>114</v>
      </c>
      <c r="L19" s="200">
        <v>-0.21917808219178081</v>
      </c>
      <c r="M19" s="199">
        <v>181</v>
      </c>
      <c r="N19" s="200">
        <v>0.28368794326241131</v>
      </c>
      <c r="O19" s="199">
        <v>27</v>
      </c>
      <c r="P19" s="200">
        <v>2.375</v>
      </c>
      <c r="Q19" s="199">
        <v>168</v>
      </c>
      <c r="R19" s="200">
        <v>-0.14720812182741116</v>
      </c>
      <c r="S19" s="199">
        <v>43</v>
      </c>
      <c r="T19" s="200">
        <v>0.22857142857142865</v>
      </c>
      <c r="U19" s="199">
        <v>7</v>
      </c>
      <c r="V19" s="200">
        <v>-0.46153846153846156</v>
      </c>
      <c r="W19" s="199">
        <v>9</v>
      </c>
      <c r="X19" s="200">
        <v>-0.18181818181818177</v>
      </c>
      <c r="Y19" s="199">
        <v>14</v>
      </c>
      <c r="Z19" s="200">
        <v>1.3333333333333335</v>
      </c>
      <c r="AA19" s="199">
        <v>13</v>
      </c>
      <c r="AB19" s="200">
        <v>1.6</v>
      </c>
      <c r="AC19" s="199">
        <v>35</v>
      </c>
      <c r="AD19" s="200">
        <v>0.94444444444444442</v>
      </c>
      <c r="AE19" s="199">
        <v>5</v>
      </c>
      <c r="AF19" s="200">
        <v>-0.58333333333333326</v>
      </c>
      <c r="AG19" s="199">
        <v>16</v>
      </c>
      <c r="AH19" s="200">
        <v>-0.36</v>
      </c>
      <c r="AI19" s="199">
        <v>46</v>
      </c>
      <c r="AJ19" s="200">
        <v>-0.352112676056338</v>
      </c>
      <c r="AK19" s="199">
        <v>156</v>
      </c>
      <c r="AL19" s="200">
        <v>-0.16129032258064513</v>
      </c>
      <c r="AM19" s="199">
        <v>106</v>
      </c>
      <c r="AN19" s="200">
        <v>0.58208955223880587</v>
      </c>
      <c r="AO19" s="199">
        <v>403</v>
      </c>
      <c r="AP19" s="200">
        <v>0.23241590214067287</v>
      </c>
      <c r="AQ19" s="199">
        <v>301</v>
      </c>
      <c r="AR19" s="200">
        <v>0.32017543859649122</v>
      </c>
      <c r="AS19" s="201">
        <v>1824</v>
      </c>
      <c r="AT19" s="202">
        <v>9.4837935174069576E-2</v>
      </c>
      <c r="AU19" s="201">
        <v>12682</v>
      </c>
      <c r="AV19" s="202">
        <v>-5.3333333333333011E-3</v>
      </c>
    </row>
    <row r="20" spans="2:48" outlineLevel="1">
      <c r="B20" s="198" t="s">
        <v>91</v>
      </c>
      <c r="C20" s="199">
        <v>10629</v>
      </c>
      <c r="D20" s="200">
        <v>-7.2189245810055813E-2</v>
      </c>
      <c r="E20" s="199">
        <v>53</v>
      </c>
      <c r="F20" s="200">
        <v>6.0000000000000053E-2</v>
      </c>
      <c r="G20" s="199">
        <v>62</v>
      </c>
      <c r="H20" s="200">
        <v>0.26530612244897966</v>
      </c>
      <c r="I20" s="199">
        <v>192</v>
      </c>
      <c r="J20" s="200">
        <v>-0.15044247787610621</v>
      </c>
      <c r="K20" s="199">
        <v>142</v>
      </c>
      <c r="L20" s="200">
        <v>-0.19774011299435024</v>
      </c>
      <c r="M20" s="199">
        <v>144</v>
      </c>
      <c r="N20" s="200">
        <v>-0.28000000000000003</v>
      </c>
      <c r="O20" s="199">
        <v>20</v>
      </c>
      <c r="P20" s="200">
        <v>-9.0909090909090939E-2</v>
      </c>
      <c r="Q20" s="199">
        <v>150</v>
      </c>
      <c r="R20" s="200">
        <v>0.11940298507462677</v>
      </c>
      <c r="S20" s="199">
        <v>86</v>
      </c>
      <c r="T20" s="200">
        <v>0.21126760563380276</v>
      </c>
      <c r="U20" s="199">
        <v>29</v>
      </c>
      <c r="V20" s="200">
        <v>0.93333333333333335</v>
      </c>
      <c r="W20" s="199">
        <v>25</v>
      </c>
      <c r="X20" s="200">
        <v>0.19047619047619047</v>
      </c>
      <c r="Y20" s="199">
        <v>10</v>
      </c>
      <c r="Z20" s="200">
        <v>-0.23076923076923073</v>
      </c>
      <c r="AA20" s="199">
        <v>22</v>
      </c>
      <c r="AB20" s="200">
        <v>0</v>
      </c>
      <c r="AC20" s="199">
        <v>34</v>
      </c>
      <c r="AD20" s="200">
        <v>-0.15000000000000002</v>
      </c>
      <c r="AE20" s="199">
        <v>17</v>
      </c>
      <c r="AF20" s="200">
        <v>-0.10526315789473684</v>
      </c>
      <c r="AG20" s="199">
        <v>33</v>
      </c>
      <c r="AH20" s="200">
        <v>-0.13157894736842102</v>
      </c>
      <c r="AI20" s="199">
        <v>52</v>
      </c>
      <c r="AJ20" s="200">
        <v>-0.5185185185185186</v>
      </c>
      <c r="AK20" s="199">
        <v>202</v>
      </c>
      <c r="AL20" s="200">
        <v>0.71186440677966112</v>
      </c>
      <c r="AM20" s="199">
        <v>72</v>
      </c>
      <c r="AN20" s="200">
        <v>-0.17241379310344829</v>
      </c>
      <c r="AO20" s="199">
        <v>257</v>
      </c>
      <c r="AP20" s="200">
        <v>-0.36228287841191065</v>
      </c>
      <c r="AQ20" s="199">
        <v>262</v>
      </c>
      <c r="AR20" s="200">
        <v>-5.0724637681159424E-2</v>
      </c>
      <c r="AS20" s="201">
        <v>1778</v>
      </c>
      <c r="AT20" s="202">
        <v>-0.11892963330029738</v>
      </c>
      <c r="AU20" s="201">
        <v>12407</v>
      </c>
      <c r="AV20" s="202">
        <v>-7.918955024491614E-2</v>
      </c>
    </row>
    <row r="21" spans="2:48" outlineLevel="1">
      <c r="B21" s="198" t="s">
        <v>92</v>
      </c>
      <c r="C21" s="199">
        <v>10416</v>
      </c>
      <c r="D21" s="200">
        <v>-3.5108846688281625E-2</v>
      </c>
      <c r="E21" s="199">
        <v>71</v>
      </c>
      <c r="F21" s="200">
        <v>0.91891891891891886</v>
      </c>
      <c r="G21" s="199">
        <v>52</v>
      </c>
      <c r="H21" s="200">
        <v>-0.16129032258064513</v>
      </c>
      <c r="I21" s="199">
        <v>266</v>
      </c>
      <c r="J21" s="200">
        <v>0.22018348623853212</v>
      </c>
      <c r="K21" s="199">
        <v>238</v>
      </c>
      <c r="L21" s="200">
        <v>-0.23961661341853036</v>
      </c>
      <c r="M21" s="199">
        <v>172</v>
      </c>
      <c r="N21" s="200">
        <v>-5.4945054945054972E-2</v>
      </c>
      <c r="O21" s="199">
        <v>31</v>
      </c>
      <c r="P21" s="200">
        <v>-3.125E-2</v>
      </c>
      <c r="Q21" s="199">
        <v>179</v>
      </c>
      <c r="R21" s="200">
        <v>9.1463414634146423E-2</v>
      </c>
      <c r="S21" s="199">
        <v>91</v>
      </c>
      <c r="T21" s="200">
        <v>-0.17272727272727273</v>
      </c>
      <c r="U21" s="199">
        <v>20</v>
      </c>
      <c r="V21" s="200">
        <v>-0.13043478260869568</v>
      </c>
      <c r="W21" s="199">
        <v>24</v>
      </c>
      <c r="X21" s="200">
        <v>0.33333333333333326</v>
      </c>
      <c r="Y21" s="199">
        <v>22</v>
      </c>
      <c r="Z21" s="200">
        <v>-0.24137931034482762</v>
      </c>
      <c r="AA21" s="199">
        <v>25</v>
      </c>
      <c r="AB21" s="200">
        <v>-0.375</v>
      </c>
      <c r="AC21" s="199">
        <v>42</v>
      </c>
      <c r="AD21" s="200">
        <v>-0.28813559322033899</v>
      </c>
      <c r="AE21" s="199">
        <v>17</v>
      </c>
      <c r="AF21" s="200">
        <v>-0.29166666666666663</v>
      </c>
      <c r="AG21" s="199">
        <v>32</v>
      </c>
      <c r="AH21" s="200">
        <v>-0.33333333333333337</v>
      </c>
      <c r="AI21" s="199">
        <v>76</v>
      </c>
      <c r="AJ21" s="200">
        <v>0.11764705882352944</v>
      </c>
      <c r="AK21" s="199">
        <v>101</v>
      </c>
      <c r="AL21" s="200">
        <v>-0.42285714285714282</v>
      </c>
      <c r="AM21" s="199">
        <v>147</v>
      </c>
      <c r="AN21" s="200">
        <v>0.860759493670886</v>
      </c>
      <c r="AO21" s="199">
        <v>306</v>
      </c>
      <c r="AP21" s="200">
        <v>-0.33041575492341357</v>
      </c>
      <c r="AQ21" s="199">
        <v>358</v>
      </c>
      <c r="AR21" s="200">
        <v>0.3984375</v>
      </c>
      <c r="AS21" s="201">
        <v>2179</v>
      </c>
      <c r="AT21" s="202">
        <v>-4.5971978984238215E-2</v>
      </c>
      <c r="AU21" s="201">
        <v>12595</v>
      </c>
      <c r="AV21" s="202">
        <v>-3.7005887300252338E-2</v>
      </c>
    </row>
    <row r="22" spans="2:48" outlineLevel="1">
      <c r="B22" s="198" t="s">
        <v>93</v>
      </c>
      <c r="C22" s="199">
        <v>12149</v>
      </c>
      <c r="D22" s="200">
        <v>-6.0692747796505353E-2</v>
      </c>
      <c r="E22" s="199">
        <v>42</v>
      </c>
      <c r="F22" s="200">
        <v>-0.16000000000000003</v>
      </c>
      <c r="G22" s="199">
        <v>47</v>
      </c>
      <c r="H22" s="200">
        <v>-0.25396825396825395</v>
      </c>
      <c r="I22" s="199">
        <v>388</v>
      </c>
      <c r="J22" s="200">
        <v>6.0109289617486406E-2</v>
      </c>
      <c r="K22" s="199">
        <v>208</v>
      </c>
      <c r="L22" s="200">
        <v>-0.3112582781456954</v>
      </c>
      <c r="M22" s="199">
        <v>248</v>
      </c>
      <c r="N22" s="200">
        <v>-8.4870848708487046E-2</v>
      </c>
      <c r="O22" s="199">
        <v>33</v>
      </c>
      <c r="P22" s="200">
        <v>-0.36538461538461542</v>
      </c>
      <c r="Q22" s="199">
        <v>203</v>
      </c>
      <c r="R22" s="200">
        <v>-0.34304207119741104</v>
      </c>
      <c r="S22" s="199">
        <v>128</v>
      </c>
      <c r="T22" s="200">
        <v>-0.43859649122807021</v>
      </c>
      <c r="U22" s="199">
        <v>39</v>
      </c>
      <c r="V22" s="200">
        <v>-0.4</v>
      </c>
      <c r="W22" s="199">
        <v>14</v>
      </c>
      <c r="X22" s="200">
        <v>-0.65</v>
      </c>
      <c r="Y22" s="199">
        <v>27</v>
      </c>
      <c r="Z22" s="200">
        <v>-0.47058823529411764</v>
      </c>
      <c r="AA22" s="199">
        <v>48</v>
      </c>
      <c r="AB22" s="200">
        <v>-0.33333333333333337</v>
      </c>
      <c r="AC22" s="199">
        <v>39</v>
      </c>
      <c r="AD22" s="200">
        <v>-0.20408163265306123</v>
      </c>
      <c r="AE22" s="199">
        <v>37</v>
      </c>
      <c r="AF22" s="200">
        <v>-0.27450980392156865</v>
      </c>
      <c r="AG22" s="199">
        <v>41</v>
      </c>
      <c r="AH22" s="200">
        <v>0.13888888888888884</v>
      </c>
      <c r="AI22" s="199">
        <v>75</v>
      </c>
      <c r="AJ22" s="200">
        <v>-0.31818181818181823</v>
      </c>
      <c r="AK22" s="199">
        <v>135</v>
      </c>
      <c r="AL22" s="200">
        <v>-0.34782608695652173</v>
      </c>
      <c r="AM22" s="199">
        <v>133</v>
      </c>
      <c r="AN22" s="200">
        <v>0.51136363636363646</v>
      </c>
      <c r="AO22" s="199">
        <v>359</v>
      </c>
      <c r="AP22" s="200">
        <v>0.48347107438016534</v>
      </c>
      <c r="AQ22" s="199">
        <v>309</v>
      </c>
      <c r="AR22" s="200">
        <v>4.7457627118643986E-2</v>
      </c>
      <c r="AS22" s="201">
        <v>2425</v>
      </c>
      <c r="AT22" s="202">
        <v>-0.10812798823096725</v>
      </c>
      <c r="AU22" s="201">
        <v>14574</v>
      </c>
      <c r="AV22" s="202">
        <v>-6.8932473008369022E-2</v>
      </c>
    </row>
    <row r="23" spans="2:48" outlineLevel="1">
      <c r="B23" s="198" t="s">
        <v>94</v>
      </c>
      <c r="C23" s="199">
        <v>13462</v>
      </c>
      <c r="D23" s="200">
        <v>5.9749665433362242E-2</v>
      </c>
      <c r="E23" s="199">
        <v>153</v>
      </c>
      <c r="F23" s="200">
        <v>1.283582089552239</v>
      </c>
      <c r="G23" s="199">
        <v>45</v>
      </c>
      <c r="H23" s="200">
        <v>0.21621621621621623</v>
      </c>
      <c r="I23" s="199">
        <v>407</v>
      </c>
      <c r="J23" s="200">
        <v>0.12430939226519344</v>
      </c>
      <c r="K23" s="199">
        <v>300</v>
      </c>
      <c r="L23" s="200">
        <v>0.31578947368421062</v>
      </c>
      <c r="M23" s="199">
        <v>348</v>
      </c>
      <c r="N23" s="200">
        <v>8.0745341614906874E-2</v>
      </c>
      <c r="O23" s="199">
        <v>52</v>
      </c>
      <c r="P23" s="200">
        <v>0.15555555555555545</v>
      </c>
      <c r="Q23" s="199">
        <v>318</v>
      </c>
      <c r="R23" s="200">
        <v>0.42600896860986537</v>
      </c>
      <c r="S23" s="199">
        <v>293</v>
      </c>
      <c r="T23" s="200">
        <v>0.23109243697478998</v>
      </c>
      <c r="U23" s="199">
        <v>100</v>
      </c>
      <c r="V23" s="200">
        <v>0.47058823529411775</v>
      </c>
      <c r="W23" s="199">
        <v>52</v>
      </c>
      <c r="X23" s="200">
        <v>-3.703703703703709E-2</v>
      </c>
      <c r="Y23" s="199">
        <v>75</v>
      </c>
      <c r="Z23" s="200">
        <v>0.13636363636363646</v>
      </c>
      <c r="AA23" s="199">
        <v>66</v>
      </c>
      <c r="AB23" s="200">
        <v>0.32000000000000006</v>
      </c>
      <c r="AC23" s="199">
        <v>54</v>
      </c>
      <c r="AD23" s="200">
        <v>-0.15625</v>
      </c>
      <c r="AE23" s="199">
        <v>68</v>
      </c>
      <c r="AF23" s="200">
        <v>1.0606060606060606</v>
      </c>
      <c r="AG23" s="199">
        <v>73</v>
      </c>
      <c r="AH23" s="200">
        <v>2.3181818181818183</v>
      </c>
      <c r="AI23" s="199">
        <v>86</v>
      </c>
      <c r="AJ23" s="200">
        <v>0.24637681159420288</v>
      </c>
      <c r="AK23" s="199">
        <v>173</v>
      </c>
      <c r="AL23" s="200">
        <v>0.1768707482993197</v>
      </c>
      <c r="AM23" s="199">
        <v>106</v>
      </c>
      <c r="AN23" s="200">
        <v>0.39473684210526305</v>
      </c>
      <c r="AO23" s="199">
        <v>483</v>
      </c>
      <c r="AP23" s="200">
        <v>0.67708333333333326</v>
      </c>
      <c r="AQ23" s="199">
        <v>338</v>
      </c>
      <c r="AR23" s="200">
        <v>0.36290322580645151</v>
      </c>
      <c r="AS23" s="201">
        <v>3297</v>
      </c>
      <c r="AT23" s="202">
        <v>0.3353584447144593</v>
      </c>
      <c r="AU23" s="201">
        <v>16759</v>
      </c>
      <c r="AV23" s="202">
        <v>0.10460058001581851</v>
      </c>
    </row>
    <row r="24" spans="2:48" outlineLevel="1">
      <c r="B24" s="198" t="s">
        <v>95</v>
      </c>
      <c r="C24" s="199">
        <v>10110</v>
      </c>
      <c r="D24" s="200">
        <v>-6.7859118569057686E-2</v>
      </c>
      <c r="E24" s="199">
        <v>98</v>
      </c>
      <c r="F24" s="200">
        <v>-8.411214953271029E-2</v>
      </c>
      <c r="G24" s="199">
        <v>57</v>
      </c>
      <c r="H24" s="200">
        <v>-0.19718309859154926</v>
      </c>
      <c r="I24" s="199">
        <v>382</v>
      </c>
      <c r="J24" s="200">
        <v>-7.9518072289156638E-2</v>
      </c>
      <c r="K24" s="199">
        <v>228</v>
      </c>
      <c r="L24" s="200">
        <v>0.2808988764044944</v>
      </c>
      <c r="M24" s="199">
        <v>517</v>
      </c>
      <c r="N24" s="200">
        <v>0.45633802816901414</v>
      </c>
      <c r="O24" s="199">
        <v>58</v>
      </c>
      <c r="P24" s="200">
        <v>0.18367346938775508</v>
      </c>
      <c r="Q24" s="199">
        <v>282</v>
      </c>
      <c r="R24" s="200">
        <v>-4.081632653061229E-2</v>
      </c>
      <c r="S24" s="199">
        <v>186</v>
      </c>
      <c r="T24" s="200">
        <v>-0.25600000000000001</v>
      </c>
      <c r="U24" s="199">
        <v>47</v>
      </c>
      <c r="V24" s="200">
        <v>0.34285714285714275</v>
      </c>
      <c r="W24" s="199">
        <v>24</v>
      </c>
      <c r="X24" s="200">
        <v>-0.47826086956521741</v>
      </c>
      <c r="Y24" s="199">
        <v>38</v>
      </c>
      <c r="Z24" s="200">
        <v>-0.29629629629629628</v>
      </c>
      <c r="AA24" s="199">
        <v>77</v>
      </c>
      <c r="AB24" s="200">
        <v>-0.33043478260869563</v>
      </c>
      <c r="AC24" s="199">
        <v>75</v>
      </c>
      <c r="AD24" s="200">
        <v>0.22950819672131151</v>
      </c>
      <c r="AE24" s="199">
        <v>35</v>
      </c>
      <c r="AF24" s="200">
        <v>2.9411764705882248E-2</v>
      </c>
      <c r="AG24" s="199">
        <v>38</v>
      </c>
      <c r="AH24" s="200">
        <v>-0.43283582089552242</v>
      </c>
      <c r="AI24" s="199">
        <v>89</v>
      </c>
      <c r="AJ24" s="200">
        <v>0.18666666666666676</v>
      </c>
      <c r="AK24" s="199">
        <v>129</v>
      </c>
      <c r="AL24" s="200">
        <v>7.8125E-3</v>
      </c>
      <c r="AM24" s="199">
        <v>100</v>
      </c>
      <c r="AN24" s="200">
        <v>0.81818181818181812</v>
      </c>
      <c r="AO24" s="199">
        <v>503</v>
      </c>
      <c r="AP24" s="200">
        <v>0.60191082802547768</v>
      </c>
      <c r="AQ24" s="199">
        <v>301</v>
      </c>
      <c r="AR24" s="200">
        <v>0.11070110701107017</v>
      </c>
      <c r="AS24" s="201">
        <v>3078</v>
      </c>
      <c r="AT24" s="202">
        <v>0.12995594713656389</v>
      </c>
      <c r="AU24" s="201">
        <v>13188</v>
      </c>
      <c r="AV24" s="202">
        <v>-2.8150331613854052E-2</v>
      </c>
    </row>
    <row r="25" spans="2:48" ht="15" customHeight="1">
      <c r="B25" s="205">
        <v>2010</v>
      </c>
      <c r="C25" s="206">
        <v>125804</v>
      </c>
      <c r="D25" s="207">
        <v>-8.7851306738944146E-3</v>
      </c>
      <c r="E25" s="206">
        <v>808</v>
      </c>
      <c r="F25" s="207">
        <v>0.19881305637982205</v>
      </c>
      <c r="G25" s="206">
        <v>685</v>
      </c>
      <c r="H25" s="207">
        <v>0.19337979094076663</v>
      </c>
      <c r="I25" s="206">
        <v>3906</v>
      </c>
      <c r="J25" s="207">
        <v>7.9005524861878396E-2</v>
      </c>
      <c r="K25" s="206">
        <v>2478</v>
      </c>
      <c r="L25" s="207">
        <v>-2.0166073546856511E-2</v>
      </c>
      <c r="M25" s="206">
        <v>2906</v>
      </c>
      <c r="N25" s="207">
        <v>7.2324723247232381E-2</v>
      </c>
      <c r="O25" s="206">
        <v>402</v>
      </c>
      <c r="P25" s="207">
        <v>6.3492063492063489E-2</v>
      </c>
      <c r="Q25" s="206">
        <v>2896</v>
      </c>
      <c r="R25" s="207">
        <v>8.6271567891972989E-2</v>
      </c>
      <c r="S25" s="206">
        <v>1737</v>
      </c>
      <c r="T25" s="207">
        <v>0.13012361743656475</v>
      </c>
      <c r="U25" s="206">
        <v>461</v>
      </c>
      <c r="V25" s="207">
        <v>0.26301369863013702</v>
      </c>
      <c r="W25" s="206">
        <v>341</v>
      </c>
      <c r="X25" s="207">
        <v>-0.10966057441253263</v>
      </c>
      <c r="Y25" s="206">
        <v>376</v>
      </c>
      <c r="Z25" s="207">
        <v>0.16408668730650144</v>
      </c>
      <c r="AA25" s="206">
        <v>559</v>
      </c>
      <c r="AB25" s="207">
        <v>0.1995708154506437</v>
      </c>
      <c r="AC25" s="206">
        <v>720</v>
      </c>
      <c r="AD25" s="207">
        <v>0.29263913824057441</v>
      </c>
      <c r="AE25" s="206">
        <v>344</v>
      </c>
      <c r="AF25" s="207">
        <v>-4.9723756906077332E-2</v>
      </c>
      <c r="AG25" s="206">
        <v>423</v>
      </c>
      <c r="AH25" s="207">
        <v>4.4444444444444509E-2</v>
      </c>
      <c r="AI25" s="206">
        <v>850</v>
      </c>
      <c r="AJ25" s="207">
        <v>-0.10242872228088706</v>
      </c>
      <c r="AK25" s="206">
        <v>1848</v>
      </c>
      <c r="AL25" s="207">
        <v>8.6419753086419693E-2</v>
      </c>
      <c r="AM25" s="206">
        <v>1216</v>
      </c>
      <c r="AN25" s="207">
        <v>0.30612244897959173</v>
      </c>
      <c r="AO25" s="206">
        <v>4608</v>
      </c>
      <c r="AP25" s="207">
        <v>-1.7064846416382284E-2</v>
      </c>
      <c r="AQ25" s="206">
        <v>3836</v>
      </c>
      <c r="AR25" s="207">
        <v>0.20818897637795275</v>
      </c>
      <c r="AS25" s="208">
        <v>29663</v>
      </c>
      <c r="AT25" s="209">
        <v>8.0461863480731477E-2</v>
      </c>
      <c r="AU25" s="208">
        <v>155467</v>
      </c>
      <c r="AV25" s="209">
        <v>7.0867314880191934E-3</v>
      </c>
    </row>
    <row r="26" spans="2:48" ht="15" hidden="1" customHeight="1" outlineLevel="1">
      <c r="B26" s="198" t="s">
        <v>84</v>
      </c>
      <c r="C26" s="199">
        <v>10029</v>
      </c>
      <c r="D26" s="200">
        <v>-0.1994731800766284</v>
      </c>
      <c r="E26" s="199">
        <v>99</v>
      </c>
      <c r="F26" s="200">
        <v>-8.333333333333337E-2</v>
      </c>
      <c r="G26" s="199">
        <v>96</v>
      </c>
      <c r="H26" s="200">
        <v>0.84615384615384626</v>
      </c>
      <c r="I26" s="199">
        <v>546</v>
      </c>
      <c r="J26" s="200">
        <v>7.3800738007379074E-3</v>
      </c>
      <c r="K26" s="199">
        <v>227</v>
      </c>
      <c r="L26" s="200">
        <v>-0.22525597269624575</v>
      </c>
      <c r="M26" s="199">
        <v>385</v>
      </c>
      <c r="N26" s="200">
        <v>-0.17558886509635974</v>
      </c>
      <c r="O26" s="199">
        <v>44</v>
      </c>
      <c r="P26" s="200">
        <v>-0.34328358208955223</v>
      </c>
      <c r="Q26" s="199">
        <v>272</v>
      </c>
      <c r="R26" s="200">
        <v>3.4220532319391594E-2</v>
      </c>
      <c r="S26" s="199">
        <v>158</v>
      </c>
      <c r="T26" s="200">
        <v>-0.28828828828828834</v>
      </c>
      <c r="U26" s="199">
        <v>21</v>
      </c>
      <c r="V26" s="200">
        <v>-0.4</v>
      </c>
      <c r="W26" s="199">
        <v>56</v>
      </c>
      <c r="X26" s="200">
        <v>-0.27272727272727271</v>
      </c>
      <c r="Y26" s="199">
        <v>31</v>
      </c>
      <c r="Z26" s="200">
        <v>0</v>
      </c>
      <c r="AA26" s="199">
        <v>50</v>
      </c>
      <c r="AB26" s="200">
        <v>-0.36708860759493667</v>
      </c>
      <c r="AC26" s="199">
        <v>91</v>
      </c>
      <c r="AD26" s="200">
        <v>0.54237288135593231</v>
      </c>
      <c r="AE26" s="199">
        <v>48</v>
      </c>
      <c r="AF26" s="200">
        <v>0.37142857142857144</v>
      </c>
      <c r="AG26" s="199">
        <v>21</v>
      </c>
      <c r="AH26" s="200">
        <v>-0.78350515463917525</v>
      </c>
      <c r="AI26" s="199">
        <v>75</v>
      </c>
      <c r="AJ26" s="200">
        <v>-0.21875</v>
      </c>
      <c r="AK26" s="199">
        <v>130</v>
      </c>
      <c r="AL26" s="200">
        <v>-0.44680851063829785</v>
      </c>
      <c r="AM26" s="199">
        <v>84</v>
      </c>
      <c r="AN26" s="200">
        <v>-0.125</v>
      </c>
      <c r="AO26" s="199">
        <v>479</v>
      </c>
      <c r="AP26" s="200">
        <v>-8.0614203454894451E-2</v>
      </c>
      <c r="AQ26" s="199">
        <v>302</v>
      </c>
      <c r="AR26" s="200">
        <v>-0.33037694013303764</v>
      </c>
      <c r="AS26" s="201">
        <v>3057</v>
      </c>
      <c r="AT26" s="202">
        <v>-0.15177580466148721</v>
      </c>
      <c r="AU26" s="201">
        <v>13086</v>
      </c>
      <c r="AV26" s="202">
        <v>-0.18881725762459711</v>
      </c>
    </row>
    <row r="27" spans="2:48" ht="15" hidden="1" customHeight="1" outlineLevel="1">
      <c r="B27" s="198" t="s">
        <v>85</v>
      </c>
      <c r="C27" s="199">
        <v>11166</v>
      </c>
      <c r="D27" s="200">
        <v>-0.22619542619542621</v>
      </c>
      <c r="E27" s="199">
        <v>50</v>
      </c>
      <c r="F27" s="200">
        <v>-0.16666666666666663</v>
      </c>
      <c r="G27" s="199">
        <v>56</v>
      </c>
      <c r="H27" s="200">
        <v>0.33333333333333326</v>
      </c>
      <c r="I27" s="199">
        <v>564</v>
      </c>
      <c r="J27" s="200">
        <v>0.35903614457831323</v>
      </c>
      <c r="K27" s="199">
        <v>194</v>
      </c>
      <c r="L27" s="200">
        <v>-0.28148148148148144</v>
      </c>
      <c r="M27" s="199">
        <v>258</v>
      </c>
      <c r="N27" s="200">
        <v>-0.35820895522388063</v>
      </c>
      <c r="O27" s="199">
        <v>26</v>
      </c>
      <c r="P27" s="200">
        <v>-0.1333333333333333</v>
      </c>
      <c r="Q27" s="199">
        <v>205</v>
      </c>
      <c r="R27" s="200">
        <v>-0.3097643097643098</v>
      </c>
      <c r="S27" s="199">
        <v>153</v>
      </c>
      <c r="T27" s="200">
        <v>-0.50485436893203883</v>
      </c>
      <c r="U27" s="199">
        <v>42</v>
      </c>
      <c r="V27" s="200">
        <v>-0.61111111111111116</v>
      </c>
      <c r="W27" s="199">
        <v>45</v>
      </c>
      <c r="X27" s="200">
        <v>-0.32835820895522383</v>
      </c>
      <c r="Y27" s="199">
        <v>16</v>
      </c>
      <c r="Z27" s="200">
        <v>-0.65217391304347827</v>
      </c>
      <c r="AA27" s="199">
        <v>50</v>
      </c>
      <c r="AB27" s="200">
        <v>-0.43181818181818177</v>
      </c>
      <c r="AC27" s="199">
        <v>47</v>
      </c>
      <c r="AD27" s="200">
        <v>-0.27692307692307694</v>
      </c>
      <c r="AE27" s="199">
        <v>56</v>
      </c>
      <c r="AF27" s="200">
        <v>0.69696969696969702</v>
      </c>
      <c r="AG27" s="199">
        <v>34</v>
      </c>
      <c r="AH27" s="200">
        <v>-0.67307692307692313</v>
      </c>
      <c r="AI27" s="199">
        <v>103</v>
      </c>
      <c r="AJ27" s="200">
        <v>0.15730337078651679</v>
      </c>
      <c r="AK27" s="199">
        <v>140</v>
      </c>
      <c r="AL27" s="200">
        <v>-0.54838709677419351</v>
      </c>
      <c r="AM27" s="199">
        <v>97</v>
      </c>
      <c r="AN27" s="200">
        <v>-0.19834710743801653</v>
      </c>
      <c r="AO27" s="199">
        <v>503</v>
      </c>
      <c r="AP27" s="200">
        <v>3.9920159680639777E-3</v>
      </c>
      <c r="AQ27" s="199">
        <v>338</v>
      </c>
      <c r="AR27" s="200">
        <v>-7.3972602739726057E-2</v>
      </c>
      <c r="AS27" s="201">
        <v>2824</v>
      </c>
      <c r="AT27" s="202">
        <v>-0.17257544682097858</v>
      </c>
      <c r="AU27" s="201">
        <v>13990</v>
      </c>
      <c r="AV27" s="202">
        <v>-0.21593902370677576</v>
      </c>
    </row>
    <row r="28" spans="2:48" ht="15" hidden="1" customHeight="1" outlineLevel="1">
      <c r="B28" s="198" t="s">
        <v>86</v>
      </c>
      <c r="C28" s="199">
        <v>10689</v>
      </c>
      <c r="D28" s="200">
        <v>-0.30077843919670311</v>
      </c>
      <c r="E28" s="199">
        <v>54</v>
      </c>
      <c r="F28" s="200">
        <v>0.125</v>
      </c>
      <c r="G28" s="199">
        <v>24</v>
      </c>
      <c r="H28" s="200">
        <v>-0.31428571428571428</v>
      </c>
      <c r="I28" s="199">
        <v>319</v>
      </c>
      <c r="J28" s="200">
        <v>-5.3412462908011826E-2</v>
      </c>
      <c r="K28" s="199">
        <v>169</v>
      </c>
      <c r="L28" s="200">
        <v>-0.21395348837209305</v>
      </c>
      <c r="M28" s="199">
        <v>215</v>
      </c>
      <c r="N28" s="200">
        <v>-0.5</v>
      </c>
      <c r="O28" s="199">
        <v>24</v>
      </c>
      <c r="P28" s="200">
        <v>-0.4</v>
      </c>
      <c r="Q28" s="199">
        <v>176</v>
      </c>
      <c r="R28" s="200">
        <v>-0.41528239202657802</v>
      </c>
      <c r="S28" s="199">
        <v>87</v>
      </c>
      <c r="T28" s="200">
        <v>-0.57560975609756104</v>
      </c>
      <c r="U28" s="199">
        <v>41</v>
      </c>
      <c r="V28" s="200">
        <v>-0.2807017543859649</v>
      </c>
      <c r="W28" s="199">
        <v>22</v>
      </c>
      <c r="X28" s="200">
        <v>-0.56862745098039214</v>
      </c>
      <c r="Y28" s="199">
        <v>16</v>
      </c>
      <c r="Z28" s="200">
        <v>-0.67346938775510212</v>
      </c>
      <c r="AA28" s="199">
        <v>8</v>
      </c>
      <c r="AB28" s="200">
        <v>-0.83333333333333337</v>
      </c>
      <c r="AC28" s="199">
        <v>54</v>
      </c>
      <c r="AD28" s="200">
        <v>-0.49532710280373837</v>
      </c>
      <c r="AE28" s="199">
        <v>25</v>
      </c>
      <c r="AF28" s="200">
        <v>0.47058823529411775</v>
      </c>
      <c r="AG28" s="199">
        <v>43</v>
      </c>
      <c r="AH28" s="200">
        <v>-0.35820895522388063</v>
      </c>
      <c r="AI28" s="199">
        <v>70</v>
      </c>
      <c r="AJ28" s="200">
        <v>-0.453125</v>
      </c>
      <c r="AK28" s="199">
        <v>125</v>
      </c>
      <c r="AL28" s="200">
        <v>-0.5421245421245422</v>
      </c>
      <c r="AM28" s="199">
        <v>55</v>
      </c>
      <c r="AN28" s="200">
        <v>-0.47619047619047616</v>
      </c>
      <c r="AO28" s="199">
        <v>458</v>
      </c>
      <c r="AP28" s="200">
        <v>-0.34100719424460435</v>
      </c>
      <c r="AQ28" s="199">
        <v>222</v>
      </c>
      <c r="AR28" s="200">
        <v>-0.46634615384615385</v>
      </c>
      <c r="AS28" s="201">
        <v>2120</v>
      </c>
      <c r="AT28" s="202">
        <v>-0.37993565369991222</v>
      </c>
      <c r="AU28" s="201">
        <v>12809</v>
      </c>
      <c r="AV28" s="202">
        <v>-0.31524644499091203</v>
      </c>
    </row>
    <row r="29" spans="2:48" ht="15" hidden="1" customHeight="1" outlineLevel="1">
      <c r="B29" s="198" t="s">
        <v>87</v>
      </c>
      <c r="C29" s="199">
        <v>9249</v>
      </c>
      <c r="D29" s="200">
        <v>-0.27821133135632903</v>
      </c>
      <c r="E29" s="199">
        <v>36</v>
      </c>
      <c r="F29" s="200">
        <v>-5.2631578947368474E-2</v>
      </c>
      <c r="G29" s="199">
        <v>31</v>
      </c>
      <c r="H29" s="200">
        <v>0.34782608695652173</v>
      </c>
      <c r="I29" s="199">
        <v>198</v>
      </c>
      <c r="J29" s="200">
        <v>-0.19512195121951215</v>
      </c>
      <c r="K29" s="199">
        <v>166</v>
      </c>
      <c r="L29" s="200">
        <v>-0.13989637305699487</v>
      </c>
      <c r="M29" s="199">
        <v>122</v>
      </c>
      <c r="N29" s="200">
        <v>-0.28654970760233922</v>
      </c>
      <c r="O29" s="199">
        <v>30</v>
      </c>
      <c r="P29" s="200">
        <v>0.15384615384615374</v>
      </c>
      <c r="Q29" s="199">
        <v>195</v>
      </c>
      <c r="R29" s="200">
        <v>-2.9850746268656692E-2</v>
      </c>
      <c r="S29" s="199">
        <v>63</v>
      </c>
      <c r="T29" s="200">
        <v>-0.28409090909090906</v>
      </c>
      <c r="U29" s="199">
        <v>22</v>
      </c>
      <c r="V29" s="200">
        <v>0.46666666666666656</v>
      </c>
      <c r="W29" s="199">
        <v>11</v>
      </c>
      <c r="X29" s="200">
        <v>-0.52173913043478259</v>
      </c>
      <c r="Y29" s="199">
        <v>15</v>
      </c>
      <c r="Z29" s="200">
        <v>0.36363636363636354</v>
      </c>
      <c r="AA29" s="199">
        <v>15</v>
      </c>
      <c r="AB29" s="200">
        <v>-0.61538461538461542</v>
      </c>
      <c r="AC29" s="199">
        <v>30</v>
      </c>
      <c r="AD29" s="200">
        <v>-0.50819672131147542</v>
      </c>
      <c r="AE29" s="199">
        <v>25</v>
      </c>
      <c r="AF29" s="200">
        <v>0.92307692307692313</v>
      </c>
      <c r="AG29" s="199">
        <v>22</v>
      </c>
      <c r="AH29" s="200">
        <v>-0.3125</v>
      </c>
      <c r="AI29" s="199">
        <v>82</v>
      </c>
      <c r="AJ29" s="200">
        <v>0.22388059701492535</v>
      </c>
      <c r="AK29" s="199">
        <v>139</v>
      </c>
      <c r="AL29" s="200">
        <v>-0.35648148148148151</v>
      </c>
      <c r="AM29" s="199">
        <v>82</v>
      </c>
      <c r="AN29" s="200">
        <v>0.6399999999999999</v>
      </c>
      <c r="AO29" s="199">
        <v>448</v>
      </c>
      <c r="AP29" s="200">
        <v>-7.4380165289256173E-2</v>
      </c>
      <c r="AQ29" s="199">
        <v>205</v>
      </c>
      <c r="AR29" s="200">
        <v>-0.5012165450121655</v>
      </c>
      <c r="AS29" s="201">
        <v>1874</v>
      </c>
      <c r="AT29" s="202">
        <v>-0.1922413793103448</v>
      </c>
      <c r="AU29" s="201">
        <v>11123</v>
      </c>
      <c r="AV29" s="202">
        <v>-0.2650323774283071</v>
      </c>
    </row>
    <row r="30" spans="2:48" ht="15" hidden="1" customHeight="1" outlineLevel="1">
      <c r="B30" s="198" t="s">
        <v>88</v>
      </c>
      <c r="C30" s="199">
        <v>6016</v>
      </c>
      <c r="D30" s="200">
        <v>-0.37450613433146185</v>
      </c>
      <c r="E30" s="199">
        <v>39</v>
      </c>
      <c r="F30" s="200">
        <v>0.625</v>
      </c>
      <c r="G30" s="199">
        <v>41</v>
      </c>
      <c r="H30" s="200">
        <v>0.28125</v>
      </c>
      <c r="I30" s="199">
        <v>128</v>
      </c>
      <c r="J30" s="200">
        <v>-0.43111111111111111</v>
      </c>
      <c r="K30" s="199">
        <v>236</v>
      </c>
      <c r="L30" s="200">
        <v>-0.4085213032581454</v>
      </c>
      <c r="M30" s="199">
        <v>103</v>
      </c>
      <c r="N30" s="200">
        <v>-0.28472222222222221</v>
      </c>
      <c r="O30" s="199">
        <v>17</v>
      </c>
      <c r="P30" s="200">
        <v>-0.26086956521739135</v>
      </c>
      <c r="Q30" s="199">
        <v>279</v>
      </c>
      <c r="R30" s="200">
        <v>-0.22928176795580113</v>
      </c>
      <c r="S30" s="199">
        <v>47</v>
      </c>
      <c r="T30" s="200">
        <v>-0.1607142857142857</v>
      </c>
      <c r="U30" s="199">
        <v>2</v>
      </c>
      <c r="V30" s="200">
        <v>-0.81818181818181812</v>
      </c>
      <c r="W30" s="199">
        <v>13</v>
      </c>
      <c r="X30" s="200">
        <v>-0.43478260869565222</v>
      </c>
      <c r="Y30" s="199">
        <v>7</v>
      </c>
      <c r="Z30" s="200">
        <v>-0.30000000000000004</v>
      </c>
      <c r="AA30" s="199">
        <v>25</v>
      </c>
      <c r="AB30" s="200">
        <v>1.0833333333333335</v>
      </c>
      <c r="AC30" s="199">
        <v>12</v>
      </c>
      <c r="AD30" s="200">
        <v>0.71428571428571419</v>
      </c>
      <c r="AE30" s="199">
        <v>10</v>
      </c>
      <c r="AF30" s="200">
        <v>-0.67741935483870974</v>
      </c>
      <c r="AG30" s="199">
        <v>29</v>
      </c>
      <c r="AH30" s="200">
        <v>-0.92487046632124348</v>
      </c>
      <c r="AI30" s="199">
        <v>37</v>
      </c>
      <c r="AJ30" s="200">
        <v>-0.421875</v>
      </c>
      <c r="AK30" s="199">
        <v>75</v>
      </c>
      <c r="AL30" s="200">
        <v>-0.51298701298701299</v>
      </c>
      <c r="AM30" s="199">
        <v>57</v>
      </c>
      <c r="AN30" s="200">
        <v>0.58333333333333326</v>
      </c>
      <c r="AO30" s="199">
        <v>338</v>
      </c>
      <c r="AP30" s="200">
        <v>-0.30020703933747417</v>
      </c>
      <c r="AQ30" s="199">
        <v>313</v>
      </c>
      <c r="AR30" s="200">
        <v>0.18560606060606055</v>
      </c>
      <c r="AS30" s="201">
        <v>1761</v>
      </c>
      <c r="AT30" s="202">
        <v>-0.34535315985130111</v>
      </c>
      <c r="AU30" s="201">
        <v>7777</v>
      </c>
      <c r="AV30" s="202">
        <v>-0.36813454663633405</v>
      </c>
    </row>
    <row r="31" spans="2:48" ht="15" hidden="1" customHeight="1" outlineLevel="1">
      <c r="B31" s="198" t="s">
        <v>89</v>
      </c>
      <c r="C31" s="199">
        <v>9952</v>
      </c>
      <c r="D31" s="200">
        <v>-0.30807202947924628</v>
      </c>
      <c r="E31" s="199">
        <v>55</v>
      </c>
      <c r="F31" s="200">
        <v>0.89655172413793105</v>
      </c>
      <c r="G31" s="199">
        <v>22</v>
      </c>
      <c r="H31" s="200">
        <v>-0.52173913043478259</v>
      </c>
      <c r="I31" s="199">
        <v>125</v>
      </c>
      <c r="J31" s="200">
        <v>-0.297752808988764</v>
      </c>
      <c r="K31" s="199">
        <v>193</v>
      </c>
      <c r="L31" s="200">
        <v>-0.1681034482758621</v>
      </c>
      <c r="M31" s="199">
        <v>156</v>
      </c>
      <c r="N31" s="200">
        <v>-0.1333333333333333</v>
      </c>
      <c r="O31" s="199">
        <v>29</v>
      </c>
      <c r="P31" s="200">
        <v>0.31818181818181812</v>
      </c>
      <c r="Q31" s="199">
        <v>218</v>
      </c>
      <c r="R31" s="200">
        <v>-5.2173913043478293E-2</v>
      </c>
      <c r="S31" s="199">
        <v>97</v>
      </c>
      <c r="T31" s="200">
        <v>0.56451612903225801</v>
      </c>
      <c r="U31" s="199">
        <v>18</v>
      </c>
      <c r="V31" s="200">
        <v>0.125</v>
      </c>
      <c r="W31" s="199">
        <v>46</v>
      </c>
      <c r="X31" s="200">
        <v>1.2999999999999998</v>
      </c>
      <c r="Y31" s="199">
        <v>19</v>
      </c>
      <c r="Z31" s="200">
        <v>1.7142857142857144</v>
      </c>
      <c r="AA31" s="199">
        <v>14</v>
      </c>
      <c r="AB31" s="200">
        <v>-0.26315789473684215</v>
      </c>
      <c r="AC31" s="199">
        <v>32</v>
      </c>
      <c r="AD31" s="200">
        <v>0.39130434782608692</v>
      </c>
      <c r="AE31" s="199">
        <v>25</v>
      </c>
      <c r="AF31" s="200">
        <v>7.3333333333333339</v>
      </c>
      <c r="AG31" s="199">
        <v>20</v>
      </c>
      <c r="AH31" s="200">
        <v>-0.51219512195121952</v>
      </c>
      <c r="AI31" s="199">
        <v>79</v>
      </c>
      <c r="AJ31" s="200">
        <v>-2.4691358024691357E-2</v>
      </c>
      <c r="AK31" s="199">
        <v>131</v>
      </c>
      <c r="AL31" s="200">
        <v>-3.6764705882352922E-2</v>
      </c>
      <c r="AM31" s="199">
        <v>104</v>
      </c>
      <c r="AN31" s="200">
        <v>0.50724637681159424</v>
      </c>
      <c r="AO31" s="199">
        <v>431</v>
      </c>
      <c r="AP31" s="200">
        <v>7.2139303482587014E-2</v>
      </c>
      <c r="AQ31" s="199">
        <v>221</v>
      </c>
      <c r="AR31" s="200">
        <v>4.5454545454546302E-3</v>
      </c>
      <c r="AS31" s="201">
        <v>1938</v>
      </c>
      <c r="AT31" s="202">
        <v>-8.1883316274309337E-3</v>
      </c>
      <c r="AU31" s="201">
        <v>11890</v>
      </c>
      <c r="AV31" s="202">
        <v>-0.27220419905735449</v>
      </c>
    </row>
    <row r="32" spans="2:48" ht="15" hidden="1" customHeight="1" outlineLevel="1">
      <c r="B32" s="198" t="s">
        <v>90</v>
      </c>
      <c r="C32" s="199">
        <v>11084</v>
      </c>
      <c r="D32" s="200">
        <v>-0.18601747815230962</v>
      </c>
      <c r="E32" s="199">
        <v>30</v>
      </c>
      <c r="F32" s="200">
        <v>0.30434782608695654</v>
      </c>
      <c r="G32" s="199">
        <v>22</v>
      </c>
      <c r="H32" s="200">
        <v>-0.40540540540540537</v>
      </c>
      <c r="I32" s="199">
        <v>153</v>
      </c>
      <c r="J32" s="200">
        <v>-0.19047619047619047</v>
      </c>
      <c r="K32" s="199">
        <v>146</v>
      </c>
      <c r="L32" s="200">
        <v>-0.13609467455621305</v>
      </c>
      <c r="M32" s="199">
        <v>141</v>
      </c>
      <c r="N32" s="200">
        <v>0.15573770491803285</v>
      </c>
      <c r="O32" s="199">
        <v>8</v>
      </c>
      <c r="P32" s="200">
        <v>-0.79487179487179493</v>
      </c>
      <c r="Q32" s="199">
        <v>197</v>
      </c>
      <c r="R32" s="200">
        <v>0.20858895705521463</v>
      </c>
      <c r="S32" s="199">
        <v>35</v>
      </c>
      <c r="T32" s="200">
        <v>-0.54545454545454541</v>
      </c>
      <c r="U32" s="199">
        <v>13</v>
      </c>
      <c r="V32" s="200">
        <v>-0.1875</v>
      </c>
      <c r="W32" s="199">
        <v>11</v>
      </c>
      <c r="X32" s="200">
        <v>-0.15384615384615385</v>
      </c>
      <c r="Y32" s="199">
        <v>6</v>
      </c>
      <c r="Z32" s="200">
        <v>-0.6</v>
      </c>
      <c r="AA32" s="199">
        <v>5</v>
      </c>
      <c r="AB32" s="200">
        <v>-0.84848484848484851</v>
      </c>
      <c r="AC32" s="199">
        <v>18</v>
      </c>
      <c r="AD32" s="200">
        <v>-0.3571428571428571</v>
      </c>
      <c r="AE32" s="199">
        <v>12</v>
      </c>
      <c r="AF32" s="200">
        <v>-0.19999999999999996</v>
      </c>
      <c r="AG32" s="199">
        <v>25</v>
      </c>
      <c r="AH32" s="200">
        <v>0.5625</v>
      </c>
      <c r="AI32" s="199">
        <v>71</v>
      </c>
      <c r="AJ32" s="200">
        <v>0.54347826086956519</v>
      </c>
      <c r="AK32" s="199">
        <v>186</v>
      </c>
      <c r="AL32" s="200">
        <v>0.48799999999999999</v>
      </c>
      <c r="AM32" s="199">
        <v>67</v>
      </c>
      <c r="AN32" s="200">
        <v>-0.30927835051546393</v>
      </c>
      <c r="AO32" s="199">
        <v>327</v>
      </c>
      <c r="AP32" s="200">
        <v>-0.23419203747072603</v>
      </c>
      <c r="AQ32" s="199">
        <v>228</v>
      </c>
      <c r="AR32" s="200">
        <v>-8.7999999999999967E-2</v>
      </c>
      <c r="AS32" s="201">
        <v>1666</v>
      </c>
      <c r="AT32" s="202">
        <v>-8.6121777290181001E-2</v>
      </c>
      <c r="AU32" s="201">
        <v>12750</v>
      </c>
      <c r="AV32" s="202">
        <v>-0.17422279792746109</v>
      </c>
    </row>
    <row r="33" spans="2:48" ht="15" hidden="1" customHeight="1" outlineLevel="1">
      <c r="B33" s="198" t="s">
        <v>91</v>
      </c>
      <c r="C33" s="199">
        <v>11456</v>
      </c>
      <c r="D33" s="200">
        <v>-0.25001636661211124</v>
      </c>
      <c r="E33" s="199">
        <v>50</v>
      </c>
      <c r="F33" s="200">
        <v>-5.6603773584905648E-2</v>
      </c>
      <c r="G33" s="199">
        <v>49</v>
      </c>
      <c r="H33" s="200">
        <v>0.25641025641025639</v>
      </c>
      <c r="I33" s="199">
        <v>226</v>
      </c>
      <c r="J33" s="200">
        <v>-9.2369477911646625E-2</v>
      </c>
      <c r="K33" s="199">
        <v>177</v>
      </c>
      <c r="L33" s="200">
        <v>-0.16113744075829384</v>
      </c>
      <c r="M33" s="199">
        <v>200</v>
      </c>
      <c r="N33" s="200">
        <v>4.1666666666666741E-2</v>
      </c>
      <c r="O33" s="199">
        <v>22</v>
      </c>
      <c r="P33" s="200">
        <v>0.375</v>
      </c>
      <c r="Q33" s="199">
        <v>134</v>
      </c>
      <c r="R33" s="200">
        <v>-0.33333333333333337</v>
      </c>
      <c r="S33" s="199">
        <v>71</v>
      </c>
      <c r="T33" s="200">
        <v>-0.16470588235294115</v>
      </c>
      <c r="U33" s="199">
        <v>15</v>
      </c>
      <c r="V33" s="200">
        <v>0</v>
      </c>
      <c r="W33" s="199">
        <v>21</v>
      </c>
      <c r="X33" s="200">
        <v>0</v>
      </c>
      <c r="Y33" s="199">
        <v>13</v>
      </c>
      <c r="Z33" s="200">
        <v>-0.43478260869565222</v>
      </c>
      <c r="AA33" s="199">
        <v>22</v>
      </c>
      <c r="AB33" s="200">
        <v>-0.15384615384615385</v>
      </c>
      <c r="AC33" s="199">
        <v>40</v>
      </c>
      <c r="AD33" s="200">
        <v>-9.0909090909090939E-2</v>
      </c>
      <c r="AE33" s="199">
        <v>19</v>
      </c>
      <c r="AF33" s="200">
        <v>0.72727272727272729</v>
      </c>
      <c r="AG33" s="199">
        <v>38</v>
      </c>
      <c r="AH33" s="200">
        <v>-5.0000000000000044E-2</v>
      </c>
      <c r="AI33" s="199">
        <v>108</v>
      </c>
      <c r="AJ33" s="200">
        <v>8.0000000000000071E-2</v>
      </c>
      <c r="AK33" s="199">
        <v>118</v>
      </c>
      <c r="AL33" s="200">
        <v>-0.21333333333333337</v>
      </c>
      <c r="AM33" s="199">
        <v>87</v>
      </c>
      <c r="AN33" s="200">
        <v>0.40322580645161299</v>
      </c>
      <c r="AO33" s="199">
        <v>403</v>
      </c>
      <c r="AP33" s="200">
        <v>-0.10244988864142535</v>
      </c>
      <c r="AQ33" s="199">
        <v>276</v>
      </c>
      <c r="AR33" s="200">
        <v>6.1538461538461542E-2</v>
      </c>
      <c r="AS33" s="201">
        <v>2018</v>
      </c>
      <c r="AT33" s="202">
        <v>-6.6604995374653142E-2</v>
      </c>
      <c r="AU33" s="201">
        <v>13474</v>
      </c>
      <c r="AV33" s="202">
        <v>-0.22727533405975797</v>
      </c>
    </row>
    <row r="34" spans="2:48" ht="15" hidden="1" customHeight="1" outlineLevel="1">
      <c r="B34" s="198" t="s">
        <v>92</v>
      </c>
      <c r="C34" s="199">
        <v>10795</v>
      </c>
      <c r="D34" s="200">
        <v>-0.28942864665613477</v>
      </c>
      <c r="E34" s="199">
        <v>37</v>
      </c>
      <c r="F34" s="200">
        <v>-0.28846153846153844</v>
      </c>
      <c r="G34" s="199">
        <v>62</v>
      </c>
      <c r="H34" s="200">
        <v>0.24</v>
      </c>
      <c r="I34" s="199">
        <v>218</v>
      </c>
      <c r="J34" s="200">
        <v>-0.42782152230971127</v>
      </c>
      <c r="K34" s="199">
        <v>313</v>
      </c>
      <c r="L34" s="200">
        <v>0.2880658436213992</v>
      </c>
      <c r="M34" s="199">
        <v>182</v>
      </c>
      <c r="N34" s="200">
        <v>-0.2890625</v>
      </c>
      <c r="O34" s="199">
        <v>32</v>
      </c>
      <c r="P34" s="200">
        <v>0.33333333333333326</v>
      </c>
      <c r="Q34" s="199">
        <v>164</v>
      </c>
      <c r="R34" s="200">
        <v>-0.26457399103139012</v>
      </c>
      <c r="S34" s="199">
        <v>110</v>
      </c>
      <c r="T34" s="200">
        <v>-1.7857142857142905E-2</v>
      </c>
      <c r="U34" s="199">
        <v>23</v>
      </c>
      <c r="V34" s="200">
        <v>-0.32352941176470584</v>
      </c>
      <c r="W34" s="199">
        <v>18</v>
      </c>
      <c r="X34" s="200">
        <v>0.8</v>
      </c>
      <c r="Y34" s="199">
        <v>29</v>
      </c>
      <c r="Z34" s="200">
        <v>3.5714285714285809E-2</v>
      </c>
      <c r="AA34" s="199">
        <v>40</v>
      </c>
      <c r="AB34" s="200">
        <v>0</v>
      </c>
      <c r="AC34" s="199">
        <v>59</v>
      </c>
      <c r="AD34" s="200">
        <v>3.5087719298245723E-2</v>
      </c>
      <c r="AE34" s="199">
        <v>24</v>
      </c>
      <c r="AF34" s="200">
        <v>-0.27272727272727271</v>
      </c>
      <c r="AG34" s="199">
        <v>48</v>
      </c>
      <c r="AH34" s="200">
        <v>2.1276595744680771E-2</v>
      </c>
      <c r="AI34" s="199">
        <v>68</v>
      </c>
      <c r="AJ34" s="200">
        <v>0.15254237288135597</v>
      </c>
      <c r="AK34" s="199">
        <v>175</v>
      </c>
      <c r="AL34" s="200">
        <v>0.18243243243243246</v>
      </c>
      <c r="AM34" s="199">
        <v>79</v>
      </c>
      <c r="AN34" s="200">
        <v>5.3333333333333233E-2</v>
      </c>
      <c r="AO34" s="199">
        <v>457</v>
      </c>
      <c r="AP34" s="200">
        <v>4.5766590389016093E-2</v>
      </c>
      <c r="AQ34" s="199">
        <v>256</v>
      </c>
      <c r="AR34" s="200">
        <v>0.25490196078431371</v>
      </c>
      <c r="AS34" s="201">
        <v>2284</v>
      </c>
      <c r="AT34" s="202">
        <v>-4.8729695960016639E-2</v>
      </c>
      <c r="AU34" s="201">
        <v>13079</v>
      </c>
      <c r="AV34" s="202">
        <v>-0.25657932132097994</v>
      </c>
    </row>
    <row r="35" spans="2:48" ht="15" hidden="1" customHeight="1" outlineLevel="1">
      <c r="B35" s="198" t="s">
        <v>93</v>
      </c>
      <c r="C35" s="199">
        <v>12934</v>
      </c>
      <c r="D35" s="200">
        <v>-2.8833158131851611E-2</v>
      </c>
      <c r="E35" s="199">
        <v>50</v>
      </c>
      <c r="F35" s="200">
        <v>-0.25373134328358204</v>
      </c>
      <c r="G35" s="199">
        <v>63</v>
      </c>
      <c r="H35" s="200">
        <v>-0.27586206896551724</v>
      </c>
      <c r="I35" s="199">
        <v>366</v>
      </c>
      <c r="J35" s="200">
        <v>-0.35901926444833621</v>
      </c>
      <c r="K35" s="199">
        <v>302</v>
      </c>
      <c r="L35" s="200">
        <v>0.16153846153846163</v>
      </c>
      <c r="M35" s="199">
        <v>271</v>
      </c>
      <c r="N35" s="200">
        <v>-0.22349570200573066</v>
      </c>
      <c r="O35" s="199">
        <v>52</v>
      </c>
      <c r="P35" s="200">
        <v>-3.703703703703709E-2</v>
      </c>
      <c r="Q35" s="199">
        <v>309</v>
      </c>
      <c r="R35" s="200">
        <v>8.0419580419580416E-2</v>
      </c>
      <c r="S35" s="199">
        <v>228</v>
      </c>
      <c r="T35" s="200">
        <v>-0.21107266435986161</v>
      </c>
      <c r="U35" s="199">
        <v>65</v>
      </c>
      <c r="V35" s="200">
        <v>-0.36274509803921573</v>
      </c>
      <c r="W35" s="199">
        <v>40</v>
      </c>
      <c r="X35" s="200">
        <v>-0.5</v>
      </c>
      <c r="Y35" s="199">
        <v>51</v>
      </c>
      <c r="Z35" s="200">
        <v>-8.9285714285714302E-2</v>
      </c>
      <c r="AA35" s="199">
        <v>72</v>
      </c>
      <c r="AB35" s="200">
        <v>0.41176470588235303</v>
      </c>
      <c r="AC35" s="199">
        <v>49</v>
      </c>
      <c r="AD35" s="200">
        <v>-7.547169811320753E-2</v>
      </c>
      <c r="AE35" s="199">
        <v>51</v>
      </c>
      <c r="AF35" s="200">
        <v>0.21428571428571419</v>
      </c>
      <c r="AG35" s="199">
        <v>36</v>
      </c>
      <c r="AH35" s="200">
        <v>0.28571428571428581</v>
      </c>
      <c r="AI35" s="199">
        <v>110</v>
      </c>
      <c r="AJ35" s="200">
        <v>-4.3478260869565188E-2</v>
      </c>
      <c r="AK35" s="199">
        <v>207</v>
      </c>
      <c r="AL35" s="200">
        <v>0</v>
      </c>
      <c r="AM35" s="199">
        <v>88</v>
      </c>
      <c r="AN35" s="200">
        <v>0.14285714285714279</v>
      </c>
      <c r="AO35" s="199">
        <v>242</v>
      </c>
      <c r="AP35" s="200">
        <v>-0.52173913043478259</v>
      </c>
      <c r="AQ35" s="199">
        <v>295</v>
      </c>
      <c r="AR35" s="200">
        <v>0.21900826446280997</v>
      </c>
      <c r="AS35" s="201">
        <v>2719</v>
      </c>
      <c r="AT35" s="202">
        <v>-0.15898546241880607</v>
      </c>
      <c r="AU35" s="201">
        <v>15653</v>
      </c>
      <c r="AV35" s="202">
        <v>-5.4256540390308694E-2</v>
      </c>
    </row>
    <row r="36" spans="2:48" ht="15" hidden="1" customHeight="1" outlineLevel="1">
      <c r="B36" s="198" t="s">
        <v>94</v>
      </c>
      <c r="C36" s="199">
        <v>12703</v>
      </c>
      <c r="D36" s="200">
        <v>-0.22537959631684856</v>
      </c>
      <c r="E36" s="199">
        <v>67</v>
      </c>
      <c r="F36" s="200">
        <v>0.1166666666666667</v>
      </c>
      <c r="G36" s="199">
        <v>37</v>
      </c>
      <c r="H36" s="200">
        <v>-0.19565217391304346</v>
      </c>
      <c r="I36" s="199">
        <v>362</v>
      </c>
      <c r="J36" s="200">
        <v>-0.20088300220750555</v>
      </c>
      <c r="K36" s="199">
        <v>228</v>
      </c>
      <c r="L36" s="200">
        <v>-0.18571428571428572</v>
      </c>
      <c r="M36" s="199">
        <v>322</v>
      </c>
      <c r="N36" s="200">
        <v>-0.19900497512437809</v>
      </c>
      <c r="O36" s="199">
        <v>45</v>
      </c>
      <c r="P36" s="200">
        <v>0.15384615384615374</v>
      </c>
      <c r="Q36" s="199">
        <v>223</v>
      </c>
      <c r="R36" s="200">
        <v>-0.24406779661016953</v>
      </c>
      <c r="S36" s="199">
        <v>238</v>
      </c>
      <c r="T36" s="200">
        <v>-0.27439024390243905</v>
      </c>
      <c r="U36" s="199">
        <v>68</v>
      </c>
      <c r="V36" s="200">
        <v>-0.41880341880341876</v>
      </c>
      <c r="W36" s="199">
        <v>54</v>
      </c>
      <c r="X36" s="200">
        <v>-0.11475409836065575</v>
      </c>
      <c r="Y36" s="199">
        <v>66</v>
      </c>
      <c r="Z36" s="200">
        <v>-0.32653061224489799</v>
      </c>
      <c r="AA36" s="199">
        <v>50</v>
      </c>
      <c r="AB36" s="200">
        <v>-3.8461538461538436E-2</v>
      </c>
      <c r="AC36" s="199">
        <v>64</v>
      </c>
      <c r="AD36" s="200">
        <v>0.12280701754385959</v>
      </c>
      <c r="AE36" s="199">
        <v>33</v>
      </c>
      <c r="AF36" s="200">
        <v>-0.43103448275862066</v>
      </c>
      <c r="AG36" s="199">
        <v>22</v>
      </c>
      <c r="AH36" s="200">
        <v>-0.38888888888888884</v>
      </c>
      <c r="AI36" s="199">
        <v>69</v>
      </c>
      <c r="AJ36" s="200">
        <v>0.72500000000000009</v>
      </c>
      <c r="AK36" s="199">
        <v>147</v>
      </c>
      <c r="AL36" s="200">
        <v>-8.1250000000000044E-2</v>
      </c>
      <c r="AM36" s="199">
        <v>76</v>
      </c>
      <c r="AN36" s="200">
        <v>0.1875</v>
      </c>
      <c r="AO36" s="199">
        <v>288</v>
      </c>
      <c r="AP36" s="200">
        <v>-0.30602409638554218</v>
      </c>
      <c r="AQ36" s="199">
        <v>248</v>
      </c>
      <c r="AR36" s="200">
        <v>0.11210762331838575</v>
      </c>
      <c r="AS36" s="201">
        <v>2469</v>
      </c>
      <c r="AT36" s="202">
        <v>-0.16474966170500671</v>
      </c>
      <c r="AU36" s="201">
        <v>15172</v>
      </c>
      <c r="AV36" s="202">
        <v>-0.21611986566778607</v>
      </c>
    </row>
    <row r="37" spans="2:48" ht="15" hidden="1" customHeight="1" outlineLevel="1">
      <c r="B37" s="198" t="s">
        <v>95</v>
      </c>
      <c r="C37" s="199">
        <v>10846</v>
      </c>
      <c r="D37" s="200">
        <v>-0.23608959008311026</v>
      </c>
      <c r="E37" s="199">
        <v>107</v>
      </c>
      <c r="F37" s="200">
        <v>1.1836734693877551</v>
      </c>
      <c r="G37" s="199">
        <v>71</v>
      </c>
      <c r="H37" s="200">
        <v>0.47916666666666674</v>
      </c>
      <c r="I37" s="199">
        <v>415</v>
      </c>
      <c r="J37" s="200">
        <v>-0.14078674948240166</v>
      </c>
      <c r="K37" s="199">
        <v>178</v>
      </c>
      <c r="L37" s="200">
        <v>7.2289156626506035E-2</v>
      </c>
      <c r="M37" s="199">
        <v>355</v>
      </c>
      <c r="N37" s="200">
        <v>2.0114942528735691E-2</v>
      </c>
      <c r="O37" s="199">
        <v>49</v>
      </c>
      <c r="P37" s="200">
        <v>0.6333333333333333</v>
      </c>
      <c r="Q37" s="199">
        <v>294</v>
      </c>
      <c r="R37" s="200">
        <v>-3.289473684210531E-2</v>
      </c>
      <c r="S37" s="199">
        <v>250</v>
      </c>
      <c r="T37" s="200">
        <v>0.33689839572192515</v>
      </c>
      <c r="U37" s="199">
        <v>35</v>
      </c>
      <c r="V37" s="200">
        <v>-0.52054794520547953</v>
      </c>
      <c r="W37" s="199">
        <v>46</v>
      </c>
      <c r="X37" s="200">
        <v>-4.166666666666663E-2</v>
      </c>
      <c r="Y37" s="199">
        <v>54</v>
      </c>
      <c r="Z37" s="200">
        <v>0.63636363636363646</v>
      </c>
      <c r="AA37" s="199">
        <v>115</v>
      </c>
      <c r="AB37" s="200">
        <v>2.4848484848484849</v>
      </c>
      <c r="AC37" s="199">
        <v>61</v>
      </c>
      <c r="AD37" s="200">
        <v>1.6666666666666607E-2</v>
      </c>
      <c r="AE37" s="199">
        <v>34</v>
      </c>
      <c r="AF37" s="200">
        <v>0.21428571428571419</v>
      </c>
      <c r="AG37" s="199">
        <v>67</v>
      </c>
      <c r="AH37" s="200">
        <v>0.36734693877551017</v>
      </c>
      <c r="AI37" s="199">
        <v>75</v>
      </c>
      <c r="AJ37" s="200">
        <v>8.6956521739130377E-2</v>
      </c>
      <c r="AK37" s="199">
        <v>128</v>
      </c>
      <c r="AL37" s="200">
        <v>-0.30434782608695654</v>
      </c>
      <c r="AM37" s="199">
        <v>55</v>
      </c>
      <c r="AN37" s="200">
        <v>-0.45544554455445541</v>
      </c>
      <c r="AO37" s="199">
        <v>314</v>
      </c>
      <c r="AP37" s="200">
        <v>-0.30066815144766146</v>
      </c>
      <c r="AQ37" s="199">
        <v>271</v>
      </c>
      <c r="AR37" s="200">
        <v>0.18340611353711789</v>
      </c>
      <c r="AS37" s="201">
        <v>2724</v>
      </c>
      <c r="AT37" s="202">
        <v>-2.155172413793105E-2</v>
      </c>
      <c r="AU37" s="201">
        <v>13570</v>
      </c>
      <c r="AV37" s="202">
        <v>-0.20091861971499236</v>
      </c>
    </row>
    <row r="38" spans="2:48" collapsed="1">
      <c r="B38" s="210">
        <v>2009</v>
      </c>
      <c r="C38" s="211">
        <v>126919</v>
      </c>
      <c r="D38" s="212">
        <v>-0.24027439407634432</v>
      </c>
      <c r="E38" s="211">
        <v>674</v>
      </c>
      <c r="F38" s="212">
        <v>0.10310965630114577</v>
      </c>
      <c r="G38" s="211">
        <v>574</v>
      </c>
      <c r="H38" s="212">
        <v>6.890130353817514E-2</v>
      </c>
      <c r="I38" s="211">
        <v>3620</v>
      </c>
      <c r="J38" s="212">
        <v>-0.15202623565237761</v>
      </c>
      <c r="K38" s="211">
        <v>2529</v>
      </c>
      <c r="L38" s="212">
        <v>-0.13715455475946781</v>
      </c>
      <c r="M38" s="211">
        <v>2710</v>
      </c>
      <c r="N38" s="212">
        <v>-0.21744152468957556</v>
      </c>
      <c r="O38" s="211">
        <v>378</v>
      </c>
      <c r="P38" s="212">
        <v>-7.8048780487804836E-2</v>
      </c>
      <c r="Q38" s="211">
        <v>2666</v>
      </c>
      <c r="R38" s="212">
        <v>-0.14715291106845807</v>
      </c>
      <c r="S38" s="211">
        <v>1537</v>
      </c>
      <c r="T38" s="212">
        <v>-0.2391089108910891</v>
      </c>
      <c r="U38" s="211">
        <v>365</v>
      </c>
      <c r="V38" s="212">
        <v>-0.39065108514190316</v>
      </c>
      <c r="W38" s="211">
        <v>383</v>
      </c>
      <c r="X38" s="212">
        <v>-0.2246963562753036</v>
      </c>
      <c r="Y38" s="211">
        <v>323</v>
      </c>
      <c r="Z38" s="212">
        <v>-0.20638820638820643</v>
      </c>
      <c r="AA38" s="211">
        <v>466</v>
      </c>
      <c r="AB38" s="212">
        <v>-0.10384615384615381</v>
      </c>
      <c r="AC38" s="211">
        <v>557</v>
      </c>
      <c r="AD38" s="212">
        <v>-0.1030595813204509</v>
      </c>
      <c r="AE38" s="211">
        <v>362</v>
      </c>
      <c r="AF38" s="212">
        <v>0.13479623824451403</v>
      </c>
      <c r="AG38" s="211">
        <v>405</v>
      </c>
      <c r="AH38" s="212">
        <v>-0.57051961823966058</v>
      </c>
      <c r="AI38" s="211">
        <v>947</v>
      </c>
      <c r="AJ38" s="212">
        <v>-7.3375262054506951E-3</v>
      </c>
      <c r="AK38" s="211">
        <v>1701</v>
      </c>
      <c r="AL38" s="212">
        <v>-0.25979112271540472</v>
      </c>
      <c r="AM38" s="211">
        <v>931</v>
      </c>
      <c r="AN38" s="212">
        <v>-2.3084994753410304E-2</v>
      </c>
      <c r="AO38" s="211">
        <v>4688</v>
      </c>
      <c r="AP38" s="212">
        <v>-0.18738082856647598</v>
      </c>
      <c r="AQ38" s="211">
        <v>3175</v>
      </c>
      <c r="AR38" s="212">
        <v>-0.1018387553041018</v>
      </c>
      <c r="AS38" s="201">
        <v>27454</v>
      </c>
      <c r="AT38" s="213">
        <v>-0.16194023016575598</v>
      </c>
      <c r="AU38" s="201">
        <v>154373</v>
      </c>
      <c r="AV38" s="213">
        <v>-0.22743196308640867</v>
      </c>
    </row>
    <row r="39" spans="2:48" ht="15" hidden="1" customHeight="1" outlineLevel="1">
      <c r="B39" s="198" t="s">
        <v>84</v>
      </c>
      <c r="C39" s="199">
        <v>12528</v>
      </c>
      <c r="D39" s="200">
        <v>-8.354059985369422E-2</v>
      </c>
      <c r="E39" s="199">
        <v>108</v>
      </c>
      <c r="F39" s="200">
        <v>9.3457943925232545E-3</v>
      </c>
      <c r="G39" s="199">
        <v>52</v>
      </c>
      <c r="H39" s="200">
        <v>-0.24637681159420288</v>
      </c>
      <c r="I39" s="199">
        <v>542</v>
      </c>
      <c r="J39" s="200">
        <v>3.8314176245210829E-2</v>
      </c>
      <c r="K39" s="199">
        <v>293</v>
      </c>
      <c r="L39" s="200">
        <v>0.72352941176470598</v>
      </c>
      <c r="M39" s="199">
        <v>467</v>
      </c>
      <c r="N39" s="200">
        <v>1.0822510822510845E-2</v>
      </c>
      <c r="O39" s="199">
        <v>67</v>
      </c>
      <c r="P39" s="200">
        <v>-5.633802816901412E-2</v>
      </c>
      <c r="Q39" s="199">
        <v>263</v>
      </c>
      <c r="R39" s="200">
        <v>-0.20543806646525675</v>
      </c>
      <c r="S39" s="199">
        <v>222</v>
      </c>
      <c r="T39" s="200">
        <v>0.13846153846153841</v>
      </c>
      <c r="U39" s="199">
        <v>35</v>
      </c>
      <c r="V39" s="200">
        <v>-0.32692307692307687</v>
      </c>
      <c r="W39" s="199">
        <v>77</v>
      </c>
      <c r="X39" s="200">
        <v>0.79069767441860472</v>
      </c>
      <c r="Y39" s="199">
        <v>31</v>
      </c>
      <c r="Z39" s="200">
        <v>-0.34042553191489366</v>
      </c>
      <c r="AA39" s="199">
        <v>79</v>
      </c>
      <c r="AB39" s="200">
        <v>0.49056603773584895</v>
      </c>
      <c r="AC39" s="199">
        <v>59</v>
      </c>
      <c r="AD39" s="200">
        <v>0.13461538461538458</v>
      </c>
      <c r="AE39" s="199">
        <v>35</v>
      </c>
      <c r="AF39" s="200">
        <v>0.52173913043478271</v>
      </c>
      <c r="AG39" s="199">
        <v>97</v>
      </c>
      <c r="AH39" s="200">
        <v>1.5526315789473686</v>
      </c>
      <c r="AI39" s="199">
        <v>96</v>
      </c>
      <c r="AJ39" s="200">
        <v>0.33333333333333326</v>
      </c>
      <c r="AK39" s="199">
        <v>235</v>
      </c>
      <c r="AL39" s="200">
        <v>0.36627906976744184</v>
      </c>
      <c r="AM39" s="199">
        <v>96</v>
      </c>
      <c r="AN39" s="200">
        <v>0.41176470588235303</v>
      </c>
      <c r="AO39" s="199">
        <v>521</v>
      </c>
      <c r="AP39" s="200">
        <v>0.12043010752688166</v>
      </c>
      <c r="AQ39" s="199">
        <v>451</v>
      </c>
      <c r="AR39" s="200">
        <v>0.10810810810810811</v>
      </c>
      <c r="AS39" s="201">
        <v>3604</v>
      </c>
      <c r="AT39" s="202">
        <v>0.1178660049627791</v>
      </c>
      <c r="AU39" s="201">
        <v>16132</v>
      </c>
      <c r="AV39" s="202">
        <v>-4.5104770924588644E-2</v>
      </c>
    </row>
    <row r="40" spans="2:48" ht="15" hidden="1" customHeight="1" outlineLevel="1">
      <c r="B40" s="198" t="s">
        <v>85</v>
      </c>
      <c r="C40" s="199">
        <v>14430</v>
      </c>
      <c r="D40" s="200">
        <v>-8.7113304232302124E-2</v>
      </c>
      <c r="E40" s="199">
        <v>60</v>
      </c>
      <c r="F40" s="200">
        <v>0.76470588235294112</v>
      </c>
      <c r="G40" s="199">
        <v>42</v>
      </c>
      <c r="H40" s="200">
        <v>0.10526315789473695</v>
      </c>
      <c r="I40" s="199">
        <v>415</v>
      </c>
      <c r="J40" s="200">
        <v>-0.17821782178217827</v>
      </c>
      <c r="K40" s="199">
        <v>270</v>
      </c>
      <c r="L40" s="200">
        <v>0.39175257731958757</v>
      </c>
      <c r="M40" s="199">
        <v>402</v>
      </c>
      <c r="N40" s="200">
        <v>3.6082474226804218E-2</v>
      </c>
      <c r="O40" s="199">
        <v>30</v>
      </c>
      <c r="P40" s="200">
        <v>-0.30232558139534882</v>
      </c>
      <c r="Q40" s="199">
        <v>297</v>
      </c>
      <c r="R40" s="200">
        <v>0.56315789473684208</v>
      </c>
      <c r="S40" s="199">
        <v>309</v>
      </c>
      <c r="T40" s="200">
        <v>-3.4375000000000044E-2</v>
      </c>
      <c r="U40" s="199">
        <v>108</v>
      </c>
      <c r="V40" s="200">
        <v>-0.14960629921259838</v>
      </c>
      <c r="W40" s="199">
        <v>67</v>
      </c>
      <c r="X40" s="200">
        <v>-0.12987012987012991</v>
      </c>
      <c r="Y40" s="199">
        <v>46</v>
      </c>
      <c r="Z40" s="200">
        <v>4.5454545454545414E-2</v>
      </c>
      <c r="AA40" s="199">
        <v>88</v>
      </c>
      <c r="AB40" s="200">
        <v>0.22222222222222232</v>
      </c>
      <c r="AC40" s="199">
        <v>65</v>
      </c>
      <c r="AD40" s="200">
        <v>-0.27777777777777779</v>
      </c>
      <c r="AE40" s="199">
        <v>33</v>
      </c>
      <c r="AF40" s="200">
        <v>-2.9411764705882359E-2</v>
      </c>
      <c r="AG40" s="199">
        <v>104</v>
      </c>
      <c r="AH40" s="200">
        <v>5.5</v>
      </c>
      <c r="AI40" s="199">
        <v>89</v>
      </c>
      <c r="AJ40" s="200">
        <v>-0.15238095238095239</v>
      </c>
      <c r="AK40" s="199">
        <v>310</v>
      </c>
      <c r="AL40" s="200">
        <v>0.79190751445086716</v>
      </c>
      <c r="AM40" s="199">
        <v>121</v>
      </c>
      <c r="AN40" s="200">
        <v>0.30107526881720426</v>
      </c>
      <c r="AO40" s="199">
        <v>501</v>
      </c>
      <c r="AP40" s="200">
        <v>-9.4032549728752302E-2</v>
      </c>
      <c r="AQ40" s="199">
        <v>365</v>
      </c>
      <c r="AR40" s="200">
        <v>0.11963190184049077</v>
      </c>
      <c r="AS40" s="201">
        <v>3413</v>
      </c>
      <c r="AT40" s="202">
        <v>0.10025789813023867</v>
      </c>
      <c r="AU40" s="201">
        <v>17843</v>
      </c>
      <c r="AV40" s="202">
        <v>-5.6375271034956875E-2</v>
      </c>
    </row>
    <row r="41" spans="2:48" ht="15" hidden="1" customHeight="1" outlineLevel="1">
      <c r="B41" s="198" t="s">
        <v>86</v>
      </c>
      <c r="C41" s="199">
        <v>15287</v>
      </c>
      <c r="D41" s="200">
        <v>3.7391422366992444E-2</v>
      </c>
      <c r="E41" s="199">
        <v>48</v>
      </c>
      <c r="F41" s="200">
        <v>0</v>
      </c>
      <c r="G41" s="199">
        <v>35</v>
      </c>
      <c r="H41" s="200">
        <v>-5.4054054054054057E-2</v>
      </c>
      <c r="I41" s="199">
        <v>337</v>
      </c>
      <c r="J41" s="200">
        <v>-1.1730205278592365E-2</v>
      </c>
      <c r="K41" s="199">
        <v>215</v>
      </c>
      <c r="L41" s="200">
        <v>0.19444444444444442</v>
      </c>
      <c r="M41" s="199">
        <v>430</v>
      </c>
      <c r="N41" s="200">
        <v>0.72</v>
      </c>
      <c r="O41" s="199">
        <v>40</v>
      </c>
      <c r="P41" s="200">
        <v>-0.36507936507936511</v>
      </c>
      <c r="Q41" s="199">
        <v>301</v>
      </c>
      <c r="R41" s="200">
        <v>0.49751243781094523</v>
      </c>
      <c r="S41" s="199">
        <v>205</v>
      </c>
      <c r="T41" s="200">
        <v>-6.3926940639269403E-2</v>
      </c>
      <c r="U41" s="199">
        <v>57</v>
      </c>
      <c r="V41" s="200">
        <v>3.6363636363636376E-2</v>
      </c>
      <c r="W41" s="199">
        <v>51</v>
      </c>
      <c r="X41" s="200">
        <v>-0.32894736842105265</v>
      </c>
      <c r="Y41" s="199">
        <v>49</v>
      </c>
      <c r="Z41" s="200">
        <v>0.11363636363636354</v>
      </c>
      <c r="AA41" s="199">
        <v>48</v>
      </c>
      <c r="AB41" s="200">
        <v>9.0909090909090828E-2</v>
      </c>
      <c r="AC41" s="199">
        <v>107</v>
      </c>
      <c r="AD41" s="200">
        <v>5.9405940594059459E-2</v>
      </c>
      <c r="AE41" s="199">
        <v>17</v>
      </c>
      <c r="AF41" s="200">
        <v>-0.31999999999999995</v>
      </c>
      <c r="AG41" s="199">
        <v>67</v>
      </c>
      <c r="AH41" s="200">
        <v>3.1875</v>
      </c>
      <c r="AI41" s="199">
        <v>128</v>
      </c>
      <c r="AJ41" s="200">
        <v>0.4065934065934067</v>
      </c>
      <c r="AK41" s="199">
        <v>273</v>
      </c>
      <c r="AL41" s="200">
        <v>1.3333333333333335</v>
      </c>
      <c r="AM41" s="199">
        <v>105</v>
      </c>
      <c r="AN41" s="200">
        <v>-0.14634146341463417</v>
      </c>
      <c r="AO41" s="199">
        <v>695</v>
      </c>
      <c r="AP41" s="200">
        <v>0.55829596412556048</v>
      </c>
      <c r="AQ41" s="199">
        <v>416</v>
      </c>
      <c r="AR41" s="200">
        <v>0.18181818181818188</v>
      </c>
      <c r="AS41" s="201">
        <v>3419</v>
      </c>
      <c r="AT41" s="202">
        <v>0.30996168582375483</v>
      </c>
      <c r="AU41" s="201">
        <v>18706</v>
      </c>
      <c r="AV41" s="202">
        <v>7.8404243053153522E-2</v>
      </c>
    </row>
    <row r="42" spans="2:48" ht="15" hidden="1" customHeight="1" outlineLevel="1">
      <c r="B42" s="198" t="s">
        <v>87</v>
      </c>
      <c r="C42" s="199">
        <v>12814</v>
      </c>
      <c r="D42" s="200">
        <v>6.2168435013262524E-2</v>
      </c>
      <c r="E42" s="199">
        <v>38</v>
      </c>
      <c r="F42" s="200">
        <v>-0.11627906976744184</v>
      </c>
      <c r="G42" s="199">
        <v>23</v>
      </c>
      <c r="H42" s="200">
        <v>-0.46511627906976749</v>
      </c>
      <c r="I42" s="199">
        <v>246</v>
      </c>
      <c r="J42" s="200">
        <v>0.18269230769230771</v>
      </c>
      <c r="K42" s="199">
        <v>193</v>
      </c>
      <c r="L42" s="200">
        <v>0.38848920863309355</v>
      </c>
      <c r="M42" s="199">
        <v>171</v>
      </c>
      <c r="N42" s="200">
        <v>-8.064516129032262E-2</v>
      </c>
      <c r="O42" s="199">
        <v>26</v>
      </c>
      <c r="P42" s="200">
        <v>-0.43478260869565222</v>
      </c>
      <c r="Q42" s="199">
        <v>201</v>
      </c>
      <c r="R42" s="200">
        <v>0</v>
      </c>
      <c r="S42" s="199">
        <v>88</v>
      </c>
      <c r="T42" s="200">
        <v>0.29411764705882359</v>
      </c>
      <c r="U42" s="199">
        <v>15</v>
      </c>
      <c r="V42" s="200">
        <v>-0.16666666666666663</v>
      </c>
      <c r="W42" s="199">
        <v>23</v>
      </c>
      <c r="X42" s="200">
        <v>0.64285714285714279</v>
      </c>
      <c r="Y42" s="199">
        <v>11</v>
      </c>
      <c r="Z42" s="200">
        <v>0.5714285714285714</v>
      </c>
      <c r="AA42" s="199">
        <v>39</v>
      </c>
      <c r="AB42" s="200">
        <v>0.34482758620689657</v>
      </c>
      <c r="AC42" s="199">
        <v>61</v>
      </c>
      <c r="AD42" s="200">
        <v>1.44</v>
      </c>
      <c r="AE42" s="199">
        <v>13</v>
      </c>
      <c r="AF42" s="200">
        <v>-0.35</v>
      </c>
      <c r="AG42" s="199">
        <v>32</v>
      </c>
      <c r="AH42" s="200">
        <v>1.9090909090909092</v>
      </c>
      <c r="AI42" s="199">
        <v>67</v>
      </c>
      <c r="AJ42" s="200">
        <v>-0.29473684210526319</v>
      </c>
      <c r="AK42" s="199">
        <v>216</v>
      </c>
      <c r="AL42" s="200">
        <v>1.2736842105263158</v>
      </c>
      <c r="AM42" s="199">
        <v>50</v>
      </c>
      <c r="AN42" s="200">
        <v>-0.40476190476190477</v>
      </c>
      <c r="AO42" s="199">
        <v>484</v>
      </c>
      <c r="AP42" s="200">
        <v>0.31521739130434789</v>
      </c>
      <c r="AQ42" s="199">
        <v>411</v>
      </c>
      <c r="AR42" s="200">
        <v>0.11382113821138207</v>
      </c>
      <c r="AS42" s="201">
        <v>2320</v>
      </c>
      <c r="AT42" s="202">
        <v>0.15942028985507251</v>
      </c>
      <c r="AU42" s="201">
        <v>15134</v>
      </c>
      <c r="AV42" s="202">
        <v>7.6004265908282909E-2</v>
      </c>
    </row>
    <row r="43" spans="2:48" ht="15" hidden="1" customHeight="1" outlineLevel="1">
      <c r="B43" s="198" t="s">
        <v>88</v>
      </c>
      <c r="C43" s="199">
        <v>9618</v>
      </c>
      <c r="D43" s="200">
        <v>0.17550721095086774</v>
      </c>
      <c r="E43" s="199">
        <v>24</v>
      </c>
      <c r="F43" s="200">
        <v>9.0909090909090828E-2</v>
      </c>
      <c r="G43" s="199">
        <v>32</v>
      </c>
      <c r="H43" s="200">
        <v>3.5714285714285712</v>
      </c>
      <c r="I43" s="199">
        <v>225</v>
      </c>
      <c r="J43" s="200">
        <v>0.49006622516556297</v>
      </c>
      <c r="K43" s="199">
        <v>399</v>
      </c>
      <c r="L43" s="200">
        <v>0.68354430379746844</v>
      </c>
      <c r="M43" s="199">
        <v>144</v>
      </c>
      <c r="N43" s="200">
        <v>0.46938775510204089</v>
      </c>
      <c r="O43" s="199">
        <v>23</v>
      </c>
      <c r="P43" s="200">
        <v>-0.46511627906976749</v>
      </c>
      <c r="Q43" s="199">
        <v>362</v>
      </c>
      <c r="R43" s="200">
        <v>0.34572490706319692</v>
      </c>
      <c r="S43" s="199">
        <v>56</v>
      </c>
      <c r="T43" s="200">
        <v>-0.43999999999999995</v>
      </c>
      <c r="U43" s="199">
        <v>11</v>
      </c>
      <c r="V43" s="200">
        <v>1.2000000000000002</v>
      </c>
      <c r="W43" s="199">
        <v>23</v>
      </c>
      <c r="X43" s="200">
        <v>1.875</v>
      </c>
      <c r="Y43" s="199">
        <v>10</v>
      </c>
      <c r="Z43" s="200">
        <v>-0.8666666666666667</v>
      </c>
      <c r="AA43" s="199">
        <v>12</v>
      </c>
      <c r="AB43" s="200">
        <v>0</v>
      </c>
      <c r="AC43" s="199">
        <v>7</v>
      </c>
      <c r="AD43" s="200">
        <v>-0.5625</v>
      </c>
      <c r="AE43" s="199">
        <v>31</v>
      </c>
      <c r="AF43" s="200">
        <v>0.55000000000000004</v>
      </c>
      <c r="AG43" s="199">
        <v>386</v>
      </c>
      <c r="AH43" s="200">
        <v>20.444444444444443</v>
      </c>
      <c r="AI43" s="199">
        <v>64</v>
      </c>
      <c r="AJ43" s="200">
        <v>3.2258064516129004E-2</v>
      </c>
      <c r="AK43" s="199">
        <v>154</v>
      </c>
      <c r="AL43" s="200">
        <v>6.2068965517241281E-2</v>
      </c>
      <c r="AM43" s="199">
        <v>36</v>
      </c>
      <c r="AN43" s="200">
        <v>-0.51351351351351349</v>
      </c>
      <c r="AO43" s="199">
        <v>483</v>
      </c>
      <c r="AP43" s="200">
        <v>0.4907407407407407</v>
      </c>
      <c r="AQ43" s="199">
        <v>264</v>
      </c>
      <c r="AR43" s="200">
        <v>0.3266331658291457</v>
      </c>
      <c r="AS43" s="201">
        <v>2690</v>
      </c>
      <c r="AT43" s="202">
        <v>0.50700280112044815</v>
      </c>
      <c r="AU43" s="201">
        <v>12308</v>
      </c>
      <c r="AV43" s="202">
        <v>0.23487508778970612</v>
      </c>
    </row>
    <row r="44" spans="2:48" ht="15" hidden="1" customHeight="1" outlineLevel="1">
      <c r="B44" s="198" t="s">
        <v>89</v>
      </c>
      <c r="C44" s="199">
        <v>14383</v>
      </c>
      <c r="D44" s="200">
        <v>0.13038352719270674</v>
      </c>
      <c r="E44" s="199">
        <v>29</v>
      </c>
      <c r="F44" s="200">
        <v>-3.3333333333333326E-2</v>
      </c>
      <c r="G44" s="199">
        <v>46</v>
      </c>
      <c r="H44" s="200">
        <v>0.35294117647058831</v>
      </c>
      <c r="I44" s="199">
        <v>178</v>
      </c>
      <c r="J44" s="200">
        <v>2.2988505747126409E-2</v>
      </c>
      <c r="K44" s="199">
        <v>232</v>
      </c>
      <c r="L44" s="200">
        <v>0.71851851851851856</v>
      </c>
      <c r="M44" s="199">
        <v>180</v>
      </c>
      <c r="N44" s="200">
        <v>0.20805369127516782</v>
      </c>
      <c r="O44" s="199">
        <v>22</v>
      </c>
      <c r="P44" s="200">
        <v>-0.40540540540540537</v>
      </c>
      <c r="Q44" s="199">
        <v>230</v>
      </c>
      <c r="R44" s="200">
        <v>0.2432432432432432</v>
      </c>
      <c r="S44" s="199">
        <v>62</v>
      </c>
      <c r="T44" s="200">
        <v>0.29166666666666674</v>
      </c>
      <c r="U44" s="199">
        <v>16</v>
      </c>
      <c r="V44" s="200">
        <v>0.60000000000000009</v>
      </c>
      <c r="W44" s="199">
        <v>20</v>
      </c>
      <c r="X44" s="200">
        <v>-4.7619047619047672E-2</v>
      </c>
      <c r="Y44" s="199">
        <v>7</v>
      </c>
      <c r="Z44" s="200">
        <v>0.39999999999999991</v>
      </c>
      <c r="AA44" s="199">
        <v>19</v>
      </c>
      <c r="AB44" s="200">
        <v>0.58333333333333326</v>
      </c>
      <c r="AC44" s="199">
        <v>23</v>
      </c>
      <c r="AD44" s="200">
        <v>0.91666666666666674</v>
      </c>
      <c r="AE44" s="199">
        <v>3</v>
      </c>
      <c r="AF44" s="200">
        <v>-0.86956521739130432</v>
      </c>
      <c r="AG44" s="199">
        <v>41</v>
      </c>
      <c r="AH44" s="200">
        <v>4.125</v>
      </c>
      <c r="AI44" s="199">
        <v>81</v>
      </c>
      <c r="AJ44" s="200">
        <v>2.5316455696202445E-2</v>
      </c>
      <c r="AK44" s="199">
        <v>136</v>
      </c>
      <c r="AL44" s="200">
        <v>-7.4829931972789088E-2</v>
      </c>
      <c r="AM44" s="199">
        <v>69</v>
      </c>
      <c r="AN44" s="200">
        <v>0.14999999999999991</v>
      </c>
      <c r="AO44" s="199">
        <v>402</v>
      </c>
      <c r="AP44" s="200">
        <v>9.2391304347826164E-2</v>
      </c>
      <c r="AQ44" s="199">
        <v>220</v>
      </c>
      <c r="AR44" s="200">
        <v>0.49659863945578242</v>
      </c>
      <c r="AS44" s="201">
        <v>1954</v>
      </c>
      <c r="AT44" s="202">
        <v>0.1943765281173595</v>
      </c>
      <c r="AU44" s="201">
        <v>16337</v>
      </c>
      <c r="AV44" s="202">
        <v>0.13767409470752079</v>
      </c>
    </row>
    <row r="45" spans="2:48" ht="15" hidden="1" customHeight="1" outlineLevel="1">
      <c r="B45" s="198" t="s">
        <v>90</v>
      </c>
      <c r="C45" s="199">
        <v>13617</v>
      </c>
      <c r="D45" s="200">
        <v>0.1415995975855131</v>
      </c>
      <c r="E45" s="199">
        <v>23</v>
      </c>
      <c r="F45" s="200">
        <v>3.5999999999999996</v>
      </c>
      <c r="G45" s="199">
        <v>37</v>
      </c>
      <c r="H45" s="200">
        <v>1.4666666666666668</v>
      </c>
      <c r="I45" s="199">
        <v>189</v>
      </c>
      <c r="J45" s="200">
        <v>0.2516556291390728</v>
      </c>
      <c r="K45" s="199">
        <v>169</v>
      </c>
      <c r="L45" s="200">
        <v>0.65686274509803932</v>
      </c>
      <c r="M45" s="199">
        <v>122</v>
      </c>
      <c r="N45" s="200">
        <v>0.40229885057471271</v>
      </c>
      <c r="O45" s="199">
        <v>39</v>
      </c>
      <c r="P45" s="200">
        <v>0.18181818181818188</v>
      </c>
      <c r="Q45" s="199">
        <v>163</v>
      </c>
      <c r="R45" s="200">
        <v>0.32520325203252032</v>
      </c>
      <c r="S45" s="199">
        <v>77</v>
      </c>
      <c r="T45" s="200">
        <v>1.1388888888888888</v>
      </c>
      <c r="U45" s="199">
        <v>16</v>
      </c>
      <c r="V45" s="200">
        <v>0.23076923076923084</v>
      </c>
      <c r="W45" s="199">
        <v>13</v>
      </c>
      <c r="X45" s="200">
        <v>-0.1875</v>
      </c>
      <c r="Y45" s="199">
        <v>15</v>
      </c>
      <c r="Z45" s="200">
        <v>2</v>
      </c>
      <c r="AA45" s="199">
        <v>33</v>
      </c>
      <c r="AB45" s="200">
        <v>15.5</v>
      </c>
      <c r="AC45" s="199">
        <v>28</v>
      </c>
      <c r="AD45" s="200">
        <v>1.3333333333333335</v>
      </c>
      <c r="AE45" s="199">
        <v>15</v>
      </c>
      <c r="AF45" s="200">
        <v>7.1428571428571397E-2</v>
      </c>
      <c r="AG45" s="199">
        <v>16</v>
      </c>
      <c r="AH45" s="200">
        <v>7</v>
      </c>
      <c r="AI45" s="199">
        <v>46</v>
      </c>
      <c r="AJ45" s="200">
        <v>-0.29230769230769227</v>
      </c>
      <c r="AK45" s="199">
        <v>125</v>
      </c>
      <c r="AL45" s="200">
        <v>4.1666666666666741E-2</v>
      </c>
      <c r="AM45" s="199">
        <v>97</v>
      </c>
      <c r="AN45" s="200">
        <v>1.5526315789473686</v>
      </c>
      <c r="AO45" s="199">
        <v>427</v>
      </c>
      <c r="AP45" s="200">
        <v>0.35555555555555562</v>
      </c>
      <c r="AQ45" s="199">
        <v>250</v>
      </c>
      <c r="AR45" s="200">
        <v>1</v>
      </c>
      <c r="AS45" s="201">
        <v>1823</v>
      </c>
      <c r="AT45" s="202">
        <v>0.46661303298471446</v>
      </c>
      <c r="AU45" s="201">
        <v>15440</v>
      </c>
      <c r="AV45" s="202">
        <v>0.17227241667299364</v>
      </c>
    </row>
    <row r="46" spans="2:48" ht="15" hidden="1" customHeight="1" outlineLevel="1">
      <c r="B46" s="198" t="s">
        <v>91</v>
      </c>
      <c r="C46" s="199">
        <v>15275</v>
      </c>
      <c r="D46" s="200">
        <v>0.18163533689177691</v>
      </c>
      <c r="E46" s="199">
        <v>53</v>
      </c>
      <c r="F46" s="200">
        <v>2.1176470588235294</v>
      </c>
      <c r="G46" s="199">
        <v>39</v>
      </c>
      <c r="H46" s="200">
        <v>0.39285714285714279</v>
      </c>
      <c r="I46" s="199">
        <v>249</v>
      </c>
      <c r="J46" s="200">
        <v>0.30366492146596857</v>
      </c>
      <c r="K46" s="199">
        <v>211</v>
      </c>
      <c r="L46" s="200">
        <v>0.4452054794520548</v>
      </c>
      <c r="M46" s="199">
        <v>192</v>
      </c>
      <c r="N46" s="200">
        <v>0.69911504424778759</v>
      </c>
      <c r="O46" s="199">
        <v>16</v>
      </c>
      <c r="P46" s="200">
        <v>-0.38461538461538458</v>
      </c>
      <c r="Q46" s="199">
        <v>201</v>
      </c>
      <c r="R46" s="200">
        <v>8.6486486486486491E-2</v>
      </c>
      <c r="S46" s="199">
        <v>85</v>
      </c>
      <c r="T46" s="200">
        <v>0.3492063492063493</v>
      </c>
      <c r="U46" s="199">
        <v>15</v>
      </c>
      <c r="V46" s="200">
        <v>-0.2857142857142857</v>
      </c>
      <c r="W46" s="199">
        <v>21</v>
      </c>
      <c r="X46" s="200">
        <v>2.5</v>
      </c>
      <c r="Y46" s="199">
        <v>23</v>
      </c>
      <c r="Z46" s="200">
        <v>2.8333333333333335</v>
      </c>
      <c r="AA46" s="199">
        <v>26</v>
      </c>
      <c r="AB46" s="200">
        <v>-0.1333333333333333</v>
      </c>
      <c r="AC46" s="199">
        <v>44</v>
      </c>
      <c r="AD46" s="200">
        <v>0.51724137931034475</v>
      </c>
      <c r="AE46" s="199">
        <v>11</v>
      </c>
      <c r="AF46" s="200">
        <v>-8.333333333333337E-2</v>
      </c>
      <c r="AG46" s="199">
        <v>40</v>
      </c>
      <c r="AH46" s="200">
        <v>0.4814814814814814</v>
      </c>
      <c r="AI46" s="199">
        <v>100</v>
      </c>
      <c r="AJ46" s="200">
        <v>0.13636363636363646</v>
      </c>
      <c r="AK46" s="199">
        <v>150</v>
      </c>
      <c r="AL46" s="200">
        <v>-0.14772727272727271</v>
      </c>
      <c r="AM46" s="199">
        <v>62</v>
      </c>
      <c r="AN46" s="200">
        <v>0</v>
      </c>
      <c r="AO46" s="199">
        <v>449</v>
      </c>
      <c r="AP46" s="200">
        <v>4.4742729306488371E-3</v>
      </c>
      <c r="AQ46" s="199">
        <v>260</v>
      </c>
      <c r="AR46" s="200">
        <v>0.37566137566137559</v>
      </c>
      <c r="AS46" s="201">
        <v>2162</v>
      </c>
      <c r="AT46" s="202">
        <v>0.20177876598110056</v>
      </c>
      <c r="AU46" s="201">
        <v>17437</v>
      </c>
      <c r="AV46" s="202">
        <v>0.18409615645796551</v>
      </c>
    </row>
    <row r="47" spans="2:48" ht="15" hidden="1" customHeight="1" outlineLevel="1">
      <c r="B47" s="198" t="s">
        <v>92</v>
      </c>
      <c r="C47" s="199">
        <v>15192</v>
      </c>
      <c r="D47" s="200">
        <v>0.17321800911267271</v>
      </c>
      <c r="E47" s="199">
        <v>52</v>
      </c>
      <c r="F47" s="200">
        <v>-0.34177215189873422</v>
      </c>
      <c r="G47" s="199">
        <v>50</v>
      </c>
      <c r="H47" s="200">
        <v>0.21951219512195119</v>
      </c>
      <c r="I47" s="199">
        <v>381</v>
      </c>
      <c r="J47" s="200">
        <v>0.5</v>
      </c>
      <c r="K47" s="199">
        <v>243</v>
      </c>
      <c r="L47" s="200">
        <v>-0.15331010452961669</v>
      </c>
      <c r="M47" s="199">
        <v>256</v>
      </c>
      <c r="N47" s="200">
        <v>-0.42212189616252827</v>
      </c>
      <c r="O47" s="199">
        <v>24</v>
      </c>
      <c r="P47" s="200">
        <v>-0.625</v>
      </c>
      <c r="Q47" s="199">
        <v>223</v>
      </c>
      <c r="R47" s="200">
        <v>-0.18613138686131392</v>
      </c>
      <c r="S47" s="199">
        <v>112</v>
      </c>
      <c r="T47" s="200">
        <v>9.009009009008917E-3</v>
      </c>
      <c r="U47" s="199">
        <v>34</v>
      </c>
      <c r="V47" s="200">
        <v>3.0303030303030276E-2</v>
      </c>
      <c r="W47" s="199">
        <v>10</v>
      </c>
      <c r="X47" s="200">
        <v>-0.6875</v>
      </c>
      <c r="Y47" s="199">
        <v>28</v>
      </c>
      <c r="Z47" s="200">
        <v>1</v>
      </c>
      <c r="AA47" s="199">
        <v>40</v>
      </c>
      <c r="AB47" s="200">
        <v>0.25</v>
      </c>
      <c r="AC47" s="199">
        <v>57</v>
      </c>
      <c r="AD47" s="200">
        <v>1.2799999999999998</v>
      </c>
      <c r="AE47" s="199">
        <v>33</v>
      </c>
      <c r="AF47" s="200">
        <v>0.1785714285714286</v>
      </c>
      <c r="AG47" s="199">
        <v>47</v>
      </c>
      <c r="AH47" s="200">
        <v>0.34285714285714275</v>
      </c>
      <c r="AI47" s="199">
        <v>59</v>
      </c>
      <c r="AJ47" s="200">
        <v>-0.42156862745098034</v>
      </c>
      <c r="AK47" s="199">
        <v>148</v>
      </c>
      <c r="AL47" s="200">
        <v>-0.12426035502958577</v>
      </c>
      <c r="AM47" s="199">
        <v>75</v>
      </c>
      <c r="AN47" s="200">
        <v>-0.27184466019417475</v>
      </c>
      <c r="AO47" s="199">
        <v>437</v>
      </c>
      <c r="AP47" s="200">
        <v>0.21727019498607247</v>
      </c>
      <c r="AQ47" s="199">
        <v>204</v>
      </c>
      <c r="AR47" s="200">
        <v>0.20710059171597628</v>
      </c>
      <c r="AS47" s="201">
        <v>2401</v>
      </c>
      <c r="AT47" s="202">
        <v>-5.5839559575304731E-2</v>
      </c>
      <c r="AU47" s="201">
        <v>17593</v>
      </c>
      <c r="AV47" s="202">
        <v>0.13561838368190027</v>
      </c>
    </row>
    <row r="48" spans="2:48" ht="15" hidden="1" customHeight="1" outlineLevel="1">
      <c r="B48" s="198" t="s">
        <v>93</v>
      </c>
      <c r="C48" s="199">
        <v>13318</v>
      </c>
      <c r="D48" s="200">
        <v>-0.17734264006424116</v>
      </c>
      <c r="E48" s="199">
        <v>67</v>
      </c>
      <c r="F48" s="200">
        <v>-0.22988505747126442</v>
      </c>
      <c r="G48" s="199">
        <v>87</v>
      </c>
      <c r="H48" s="200">
        <v>2.9545454545454546</v>
      </c>
      <c r="I48" s="199">
        <v>571</v>
      </c>
      <c r="J48" s="200">
        <v>0.34352941176470586</v>
      </c>
      <c r="K48" s="199">
        <v>260</v>
      </c>
      <c r="L48" s="200">
        <v>0.15555555555555545</v>
      </c>
      <c r="M48" s="199">
        <v>349</v>
      </c>
      <c r="N48" s="200">
        <v>4.179104477611939E-2</v>
      </c>
      <c r="O48" s="199">
        <v>54</v>
      </c>
      <c r="P48" s="200">
        <v>-0.30769230769230771</v>
      </c>
      <c r="Q48" s="199">
        <v>286</v>
      </c>
      <c r="R48" s="200">
        <v>8.3333333333333259E-2</v>
      </c>
      <c r="S48" s="199">
        <v>289</v>
      </c>
      <c r="T48" s="200">
        <v>0.40975609756097553</v>
      </c>
      <c r="U48" s="199">
        <v>102</v>
      </c>
      <c r="V48" s="200">
        <v>0.52238805970149249</v>
      </c>
      <c r="W48" s="199">
        <v>80</v>
      </c>
      <c r="X48" s="200">
        <v>0.33333333333333326</v>
      </c>
      <c r="Y48" s="199">
        <v>56</v>
      </c>
      <c r="Z48" s="200">
        <v>0.4358974358974359</v>
      </c>
      <c r="AA48" s="199">
        <v>51</v>
      </c>
      <c r="AB48" s="200">
        <v>0.30769230769230771</v>
      </c>
      <c r="AC48" s="199">
        <v>53</v>
      </c>
      <c r="AD48" s="200">
        <v>1.9230769230769162E-2</v>
      </c>
      <c r="AE48" s="199">
        <v>42</v>
      </c>
      <c r="AF48" s="200">
        <v>5.0000000000000044E-2</v>
      </c>
      <c r="AG48" s="199">
        <v>28</v>
      </c>
      <c r="AH48" s="200">
        <v>-0.4285714285714286</v>
      </c>
      <c r="AI48" s="199">
        <v>115</v>
      </c>
      <c r="AJ48" s="200">
        <v>0.12745098039215685</v>
      </c>
      <c r="AK48" s="199">
        <v>207</v>
      </c>
      <c r="AL48" s="200">
        <v>-7.999999999999996E-2</v>
      </c>
      <c r="AM48" s="199">
        <v>77</v>
      </c>
      <c r="AN48" s="200">
        <v>-0.2142857142857143</v>
      </c>
      <c r="AO48" s="199">
        <v>506</v>
      </c>
      <c r="AP48" s="200">
        <v>0.35656836461126007</v>
      </c>
      <c r="AQ48" s="199">
        <v>242</v>
      </c>
      <c r="AR48" s="200">
        <v>2.1097046413502074E-2</v>
      </c>
      <c r="AS48" s="201">
        <v>3233</v>
      </c>
      <c r="AT48" s="202">
        <v>0.14767483138090176</v>
      </c>
      <c r="AU48" s="201">
        <v>16551</v>
      </c>
      <c r="AV48" s="202">
        <v>-0.12916973587288227</v>
      </c>
    </row>
    <row r="49" spans="2:48" ht="15" hidden="1" customHeight="1" outlineLevel="1">
      <c r="B49" s="198" t="s">
        <v>94</v>
      </c>
      <c r="C49" s="199">
        <v>16399</v>
      </c>
      <c r="D49" s="200">
        <v>0.25557001760967757</v>
      </c>
      <c r="E49" s="199">
        <v>60</v>
      </c>
      <c r="F49" s="200">
        <v>0.36363636363636354</v>
      </c>
      <c r="G49" s="199">
        <v>46</v>
      </c>
      <c r="H49" s="200">
        <v>0.27777777777777768</v>
      </c>
      <c r="I49" s="199">
        <v>453</v>
      </c>
      <c r="J49" s="200">
        <v>0.30924855491329484</v>
      </c>
      <c r="K49" s="199">
        <v>280</v>
      </c>
      <c r="L49" s="200">
        <v>0.62790697674418605</v>
      </c>
      <c r="M49" s="199">
        <v>402</v>
      </c>
      <c r="N49" s="200">
        <v>0.25233644859813076</v>
      </c>
      <c r="O49" s="199">
        <v>39</v>
      </c>
      <c r="P49" s="200">
        <v>-0.40909090909090906</v>
      </c>
      <c r="Q49" s="199">
        <v>295</v>
      </c>
      <c r="R49" s="200">
        <v>0.46039603960396036</v>
      </c>
      <c r="S49" s="199">
        <v>328</v>
      </c>
      <c r="T49" s="200">
        <v>1.4848484848484849</v>
      </c>
      <c r="U49" s="199">
        <v>117</v>
      </c>
      <c r="V49" s="200">
        <v>2.65625</v>
      </c>
      <c r="W49" s="199">
        <v>61</v>
      </c>
      <c r="X49" s="200">
        <v>1.652173913043478</v>
      </c>
      <c r="Y49" s="199">
        <v>98</v>
      </c>
      <c r="Z49" s="200">
        <v>1.0851063829787235</v>
      </c>
      <c r="AA49" s="199">
        <v>52</v>
      </c>
      <c r="AB49" s="200">
        <v>0.73333333333333339</v>
      </c>
      <c r="AC49" s="199">
        <v>57</v>
      </c>
      <c r="AD49" s="200">
        <v>0.2127659574468086</v>
      </c>
      <c r="AE49" s="199">
        <v>58</v>
      </c>
      <c r="AF49" s="200">
        <v>0.26086956521739135</v>
      </c>
      <c r="AG49" s="199">
        <v>36</v>
      </c>
      <c r="AH49" s="200">
        <v>0.71428571428571419</v>
      </c>
      <c r="AI49" s="199">
        <v>40</v>
      </c>
      <c r="AJ49" s="200">
        <v>-0.19999999999999996</v>
      </c>
      <c r="AK49" s="199">
        <v>160</v>
      </c>
      <c r="AL49" s="200">
        <v>0.18518518518518512</v>
      </c>
      <c r="AM49" s="199">
        <v>64</v>
      </c>
      <c r="AN49" s="200">
        <v>-1.538461538461533E-2</v>
      </c>
      <c r="AO49" s="199">
        <v>415</v>
      </c>
      <c r="AP49" s="200">
        <v>0.25757575757575757</v>
      </c>
      <c r="AQ49" s="199">
        <v>223</v>
      </c>
      <c r="AR49" s="200">
        <v>0.5067567567567568</v>
      </c>
      <c r="AS49" s="201">
        <v>2956</v>
      </c>
      <c r="AT49" s="202">
        <v>0.36788523831559461</v>
      </c>
      <c r="AU49" s="201">
        <v>19355</v>
      </c>
      <c r="AV49" s="202">
        <v>0.27151491262646177</v>
      </c>
    </row>
    <row r="50" spans="2:48" ht="15" hidden="1" customHeight="1" outlineLevel="1">
      <c r="B50" s="198" t="s">
        <v>95</v>
      </c>
      <c r="C50" s="199">
        <v>14198</v>
      </c>
      <c r="D50" s="200">
        <v>0.19080768263021053</v>
      </c>
      <c r="E50" s="199">
        <v>49</v>
      </c>
      <c r="F50" s="200">
        <v>-0.22222222222222221</v>
      </c>
      <c r="G50" s="199">
        <v>48</v>
      </c>
      <c r="H50" s="200">
        <v>-0.29411764705882348</v>
      </c>
      <c r="I50" s="199">
        <v>483</v>
      </c>
      <c r="J50" s="200">
        <v>0.29490616621983912</v>
      </c>
      <c r="K50" s="199">
        <v>166</v>
      </c>
      <c r="L50" s="200">
        <v>-0.27826086956521734</v>
      </c>
      <c r="M50" s="199">
        <v>348</v>
      </c>
      <c r="N50" s="200">
        <v>3.8805970149253799E-2</v>
      </c>
      <c r="O50" s="199">
        <v>30</v>
      </c>
      <c r="P50" s="200">
        <v>-0.75409836065573765</v>
      </c>
      <c r="Q50" s="199">
        <v>304</v>
      </c>
      <c r="R50" s="200">
        <v>0.2773109243697478</v>
      </c>
      <c r="S50" s="199">
        <v>187</v>
      </c>
      <c r="T50" s="200">
        <v>0.40601503759398505</v>
      </c>
      <c r="U50" s="199">
        <v>73</v>
      </c>
      <c r="V50" s="200">
        <v>1.2121212121212119</v>
      </c>
      <c r="W50" s="199">
        <v>48</v>
      </c>
      <c r="X50" s="200">
        <v>0.5</v>
      </c>
      <c r="Y50" s="199">
        <v>33</v>
      </c>
      <c r="Z50" s="200">
        <v>-0.17500000000000004</v>
      </c>
      <c r="AA50" s="199">
        <v>33</v>
      </c>
      <c r="AB50" s="200">
        <v>0.1785714285714286</v>
      </c>
      <c r="AC50" s="199">
        <v>60</v>
      </c>
      <c r="AD50" s="200">
        <v>0.15384615384615374</v>
      </c>
      <c r="AE50" s="199">
        <v>28</v>
      </c>
      <c r="AF50" s="200">
        <v>-0.34883720930232553</v>
      </c>
      <c r="AG50" s="199">
        <v>49</v>
      </c>
      <c r="AH50" s="200">
        <v>1.0416666666666665</v>
      </c>
      <c r="AI50" s="199">
        <v>69</v>
      </c>
      <c r="AJ50" s="200">
        <v>-0.34905660377358494</v>
      </c>
      <c r="AK50" s="199">
        <v>184</v>
      </c>
      <c r="AL50" s="200">
        <v>-0.11961722488038273</v>
      </c>
      <c r="AM50" s="199">
        <v>101</v>
      </c>
      <c r="AN50" s="200">
        <v>0.98039215686274517</v>
      </c>
      <c r="AO50" s="199">
        <v>449</v>
      </c>
      <c r="AP50" s="200">
        <v>0.36890243902439024</v>
      </c>
      <c r="AQ50" s="199">
        <v>229</v>
      </c>
      <c r="AR50" s="200">
        <v>9.5693779904306275E-2</v>
      </c>
      <c r="AS50" s="201">
        <v>2784</v>
      </c>
      <c r="AT50" s="202">
        <v>7.7399380804953566E-2</v>
      </c>
      <c r="AU50" s="201">
        <v>16982</v>
      </c>
      <c r="AV50" s="202">
        <v>0.17060729303095057</v>
      </c>
    </row>
    <row r="51" spans="2:48" collapsed="1">
      <c r="B51" s="210">
        <v>2008</v>
      </c>
      <c r="C51" s="211">
        <v>167059</v>
      </c>
      <c r="D51" s="212">
        <v>6.979380122950829E-2</v>
      </c>
      <c r="E51" s="211">
        <v>611</v>
      </c>
      <c r="F51" s="212">
        <v>5.5267702936096619E-2</v>
      </c>
      <c r="G51" s="211">
        <v>537</v>
      </c>
      <c r="H51" s="212">
        <v>0.22602739726027399</v>
      </c>
      <c r="I51" s="211">
        <v>4269</v>
      </c>
      <c r="J51" s="212">
        <v>0.17248008788794289</v>
      </c>
      <c r="K51" s="211">
        <v>2931</v>
      </c>
      <c r="L51" s="212">
        <v>0.32205683355886339</v>
      </c>
      <c r="M51" s="211">
        <v>3463</v>
      </c>
      <c r="N51" s="212">
        <v>9.3463845910956689E-2</v>
      </c>
      <c r="O51" s="211">
        <v>410</v>
      </c>
      <c r="P51" s="212">
        <v>-0.40751445086705207</v>
      </c>
      <c r="Q51" s="211">
        <v>3126</v>
      </c>
      <c r="R51" s="212">
        <v>0.17386406308674429</v>
      </c>
      <c r="S51" s="211">
        <v>2020</v>
      </c>
      <c r="T51" s="212">
        <v>0.23926380368098155</v>
      </c>
      <c r="U51" s="211">
        <v>599</v>
      </c>
      <c r="V51" s="212">
        <v>0.28540772532188852</v>
      </c>
      <c r="W51" s="211">
        <v>494</v>
      </c>
      <c r="X51" s="212">
        <v>0.21078431372549011</v>
      </c>
      <c r="Y51" s="211">
        <v>407</v>
      </c>
      <c r="Z51" s="212">
        <v>9.1152815013404886E-2</v>
      </c>
      <c r="AA51" s="211">
        <v>520</v>
      </c>
      <c r="AB51" s="212">
        <v>0.3577023498694516</v>
      </c>
      <c r="AC51" s="211">
        <v>621</v>
      </c>
      <c r="AD51" s="212">
        <v>0.21052631578947367</v>
      </c>
      <c r="AE51" s="211">
        <v>319</v>
      </c>
      <c r="AF51" s="212">
        <v>-2.7439024390243927E-2</v>
      </c>
      <c r="AG51" s="211">
        <v>943</v>
      </c>
      <c r="AH51" s="212">
        <v>2.5584905660377357</v>
      </c>
      <c r="AI51" s="211">
        <v>954</v>
      </c>
      <c r="AJ51" s="212">
        <v>-6.1946902654867242E-2</v>
      </c>
      <c r="AK51" s="211">
        <v>2298</v>
      </c>
      <c r="AL51" s="212">
        <v>0.22039298990971856</v>
      </c>
      <c r="AM51" s="211">
        <v>953</v>
      </c>
      <c r="AN51" s="212">
        <v>3.699673558215455E-2</v>
      </c>
      <c r="AO51" s="211">
        <v>5769</v>
      </c>
      <c r="AP51" s="212">
        <v>0.23374679213002558</v>
      </c>
      <c r="AQ51" s="211">
        <v>3535</v>
      </c>
      <c r="AR51" s="212">
        <v>0.22871046228710457</v>
      </c>
      <c r="AS51" s="201">
        <v>32759</v>
      </c>
      <c r="AT51" s="213">
        <v>0.1910198145791675</v>
      </c>
      <c r="AU51" s="201">
        <v>199818</v>
      </c>
      <c r="AV51" s="213">
        <v>8.7948166498788449E-2</v>
      </c>
    </row>
    <row r="52" spans="2:48" ht="15" hidden="1" customHeight="1" outlineLevel="1">
      <c r="B52" s="198" t="s">
        <v>84</v>
      </c>
      <c r="C52" s="199">
        <v>13670</v>
      </c>
      <c r="D52" s="200">
        <v>-2.1264408963986514E-2</v>
      </c>
      <c r="E52" s="199">
        <v>107</v>
      </c>
      <c r="F52" s="200">
        <v>0.28915662650602414</v>
      </c>
      <c r="G52" s="199">
        <v>69</v>
      </c>
      <c r="H52" s="200">
        <v>0.53333333333333344</v>
      </c>
      <c r="I52" s="199">
        <v>522</v>
      </c>
      <c r="J52" s="200">
        <v>0.10359408033826645</v>
      </c>
      <c r="K52" s="199">
        <v>170</v>
      </c>
      <c r="L52" s="200">
        <v>-0.17475728155339809</v>
      </c>
      <c r="M52" s="199">
        <v>462</v>
      </c>
      <c r="N52" s="200">
        <v>0.193798449612403</v>
      </c>
      <c r="O52" s="199">
        <v>71</v>
      </c>
      <c r="P52" s="200">
        <v>-0.22826086956521741</v>
      </c>
      <c r="Q52" s="199">
        <v>331</v>
      </c>
      <c r="R52" s="200">
        <v>0.38493723849372374</v>
      </c>
      <c r="S52" s="199">
        <v>195</v>
      </c>
      <c r="T52" s="200">
        <v>0.14035087719298245</v>
      </c>
      <c r="U52" s="199">
        <v>52</v>
      </c>
      <c r="V52" s="200">
        <v>0.30000000000000004</v>
      </c>
      <c r="W52" s="199">
        <v>43</v>
      </c>
      <c r="X52" s="200">
        <v>0.59259259259259256</v>
      </c>
      <c r="Y52" s="199">
        <v>47</v>
      </c>
      <c r="Z52" s="200">
        <v>9.3023255813953432E-2</v>
      </c>
      <c r="AA52" s="199">
        <v>53</v>
      </c>
      <c r="AB52" s="200">
        <v>-0.13114754098360659</v>
      </c>
      <c r="AC52" s="199">
        <v>52</v>
      </c>
      <c r="AD52" s="200">
        <v>-3.703703703703709E-2</v>
      </c>
      <c r="AE52" s="199">
        <v>23</v>
      </c>
      <c r="AF52" s="200">
        <v>-4.166666666666663E-2</v>
      </c>
      <c r="AG52" s="199">
        <v>38</v>
      </c>
      <c r="AH52" s="200">
        <v>-0.34482758620689657</v>
      </c>
      <c r="AI52" s="199">
        <v>72</v>
      </c>
      <c r="AJ52" s="200">
        <v>2.857142857142847E-2</v>
      </c>
      <c r="AK52" s="199">
        <v>172</v>
      </c>
      <c r="AL52" s="200">
        <v>-0.12244897959183676</v>
      </c>
      <c r="AM52" s="199">
        <v>68</v>
      </c>
      <c r="AN52" s="200">
        <v>-0.16049382716049387</v>
      </c>
      <c r="AO52" s="199">
        <v>465</v>
      </c>
      <c r="AP52" s="200">
        <v>6.4073226544622441E-2</v>
      </c>
      <c r="AQ52" s="199">
        <v>407</v>
      </c>
      <c r="AR52" s="200">
        <v>0.65447154471544722</v>
      </c>
      <c r="AS52" s="201">
        <v>3224</v>
      </c>
      <c r="AT52" s="202">
        <v>0.12648497554157934</v>
      </c>
      <c r="AU52" s="201">
        <v>16894</v>
      </c>
      <c r="AV52" s="202">
        <v>3.8623804147601692E-3</v>
      </c>
    </row>
    <row r="53" spans="2:48" ht="15" hidden="1" customHeight="1" outlineLevel="1">
      <c r="B53" s="198" t="s">
        <v>85</v>
      </c>
      <c r="C53" s="199">
        <v>15807</v>
      </c>
      <c r="D53" s="200">
        <v>3.3069734004313345E-2</v>
      </c>
      <c r="E53" s="199">
        <v>34</v>
      </c>
      <c r="F53" s="200">
        <v>-0.51428571428571423</v>
      </c>
      <c r="G53" s="199">
        <v>38</v>
      </c>
      <c r="H53" s="200">
        <v>-0.13636363636363635</v>
      </c>
      <c r="I53" s="199">
        <v>505</v>
      </c>
      <c r="J53" s="200">
        <v>0.12222222222222223</v>
      </c>
      <c r="K53" s="199">
        <v>194</v>
      </c>
      <c r="L53" s="200">
        <v>-8.0568720379146974E-2</v>
      </c>
      <c r="M53" s="199">
        <v>388</v>
      </c>
      <c r="N53" s="200">
        <v>0.2847682119205297</v>
      </c>
      <c r="O53" s="199">
        <v>43</v>
      </c>
      <c r="P53" s="200">
        <v>3.7777777777777777</v>
      </c>
      <c r="Q53" s="199">
        <v>190</v>
      </c>
      <c r="R53" s="200">
        <v>-0.1517857142857143</v>
      </c>
      <c r="S53" s="199">
        <v>320</v>
      </c>
      <c r="T53" s="200">
        <v>0.3223140495867769</v>
      </c>
      <c r="U53" s="199">
        <v>127</v>
      </c>
      <c r="V53" s="200">
        <v>0.18691588785046731</v>
      </c>
      <c r="W53" s="199">
        <v>77</v>
      </c>
      <c r="X53" s="200">
        <v>0.18461538461538463</v>
      </c>
      <c r="Y53" s="199">
        <v>44</v>
      </c>
      <c r="Z53" s="200">
        <v>0.15789473684210531</v>
      </c>
      <c r="AA53" s="199">
        <v>72</v>
      </c>
      <c r="AB53" s="200">
        <v>1.25</v>
      </c>
      <c r="AC53" s="199">
        <v>90</v>
      </c>
      <c r="AD53" s="200">
        <v>1.5</v>
      </c>
      <c r="AE53" s="199">
        <v>34</v>
      </c>
      <c r="AF53" s="200">
        <v>-0.12820512820512819</v>
      </c>
      <c r="AG53" s="199">
        <v>16</v>
      </c>
      <c r="AH53" s="200">
        <v>-0.40740740740740744</v>
      </c>
      <c r="AI53" s="199">
        <v>105</v>
      </c>
      <c r="AJ53" s="200">
        <v>0.84210526315789469</v>
      </c>
      <c r="AK53" s="199">
        <v>173</v>
      </c>
      <c r="AL53" s="200">
        <v>6.1349693251533832E-2</v>
      </c>
      <c r="AM53" s="199">
        <v>93</v>
      </c>
      <c r="AN53" s="200">
        <v>-0.29007633587786263</v>
      </c>
      <c r="AO53" s="199">
        <v>553</v>
      </c>
      <c r="AP53" s="200">
        <v>5.7361376673040088E-2</v>
      </c>
      <c r="AQ53" s="199">
        <v>326</v>
      </c>
      <c r="AR53" s="200">
        <v>0.26356589147286824</v>
      </c>
      <c r="AS53" s="201">
        <v>3102</v>
      </c>
      <c r="AT53" s="202">
        <v>0.11342426417803297</v>
      </c>
      <c r="AU53" s="201">
        <v>18909</v>
      </c>
      <c r="AV53" s="202">
        <v>4.5447006137004475E-2</v>
      </c>
    </row>
    <row r="54" spans="2:48" ht="15" hidden="1" customHeight="1" outlineLevel="1">
      <c r="B54" s="198" t="s">
        <v>86</v>
      </c>
      <c r="C54" s="199">
        <v>14736</v>
      </c>
      <c r="D54" s="200">
        <v>7.381767835021491E-2</v>
      </c>
      <c r="E54" s="199">
        <v>48</v>
      </c>
      <c r="F54" s="200">
        <v>0</v>
      </c>
      <c r="G54" s="199">
        <v>37</v>
      </c>
      <c r="H54" s="200">
        <v>0.27586206896551735</v>
      </c>
      <c r="I54" s="199">
        <v>341</v>
      </c>
      <c r="J54" s="200">
        <v>0.61611374407582931</v>
      </c>
      <c r="K54" s="199">
        <v>180</v>
      </c>
      <c r="L54" s="200">
        <v>-4.2553191489361653E-2</v>
      </c>
      <c r="M54" s="199">
        <v>250</v>
      </c>
      <c r="N54" s="200">
        <v>0.20192307692307687</v>
      </c>
      <c r="O54" s="199">
        <v>63</v>
      </c>
      <c r="P54" s="200">
        <v>2.5</v>
      </c>
      <c r="Q54" s="199">
        <v>201</v>
      </c>
      <c r="R54" s="200">
        <v>0.12290502793296088</v>
      </c>
      <c r="S54" s="199">
        <v>219</v>
      </c>
      <c r="T54" s="200">
        <v>1.5172413793103448</v>
      </c>
      <c r="U54" s="199">
        <v>55</v>
      </c>
      <c r="V54" s="200">
        <v>1.2000000000000002</v>
      </c>
      <c r="W54" s="199">
        <v>76</v>
      </c>
      <c r="X54" s="200">
        <v>2.6190476190476191</v>
      </c>
      <c r="Y54" s="199">
        <v>44</v>
      </c>
      <c r="Z54" s="200">
        <v>2.3846153846153846</v>
      </c>
      <c r="AA54" s="199">
        <v>44</v>
      </c>
      <c r="AB54" s="200">
        <v>0.5714285714285714</v>
      </c>
      <c r="AC54" s="199">
        <v>101</v>
      </c>
      <c r="AD54" s="200">
        <v>-6.481481481481477E-2</v>
      </c>
      <c r="AE54" s="199">
        <v>25</v>
      </c>
      <c r="AF54" s="200">
        <v>0</v>
      </c>
      <c r="AG54" s="199">
        <v>16</v>
      </c>
      <c r="AH54" s="200">
        <v>0.14285714285714279</v>
      </c>
      <c r="AI54" s="199">
        <v>91</v>
      </c>
      <c r="AJ54" s="200">
        <v>1.3333333333333335</v>
      </c>
      <c r="AK54" s="199">
        <v>117</v>
      </c>
      <c r="AL54" s="200">
        <v>-5.6451612903225756E-2</v>
      </c>
      <c r="AM54" s="199">
        <v>123</v>
      </c>
      <c r="AN54" s="200">
        <v>1.9285714285714284</v>
      </c>
      <c r="AO54" s="199">
        <v>446</v>
      </c>
      <c r="AP54" s="200">
        <v>-0.11683168316831682</v>
      </c>
      <c r="AQ54" s="199">
        <v>352</v>
      </c>
      <c r="AR54" s="200">
        <v>0.92349726775956276</v>
      </c>
      <c r="AS54" s="201">
        <v>2610</v>
      </c>
      <c r="AT54" s="202">
        <v>0.29980079681274896</v>
      </c>
      <c r="AU54" s="201">
        <v>17346</v>
      </c>
      <c r="AV54" s="202">
        <v>0.10266353060835298</v>
      </c>
    </row>
    <row r="55" spans="2:48" ht="15" hidden="1" customHeight="1" outlineLevel="1">
      <c r="B55" s="198" t="s">
        <v>87</v>
      </c>
      <c r="C55" s="199">
        <v>12064</v>
      </c>
      <c r="D55" s="200">
        <v>-2.9991155423333637E-2</v>
      </c>
      <c r="E55" s="199">
        <v>43</v>
      </c>
      <c r="F55" s="200">
        <v>-0.34848484848484851</v>
      </c>
      <c r="G55" s="199">
        <v>43</v>
      </c>
      <c r="H55" s="200">
        <v>0.10256410256410264</v>
      </c>
      <c r="I55" s="199">
        <v>208</v>
      </c>
      <c r="J55" s="200">
        <v>-0.11111111111111116</v>
      </c>
      <c r="K55" s="199">
        <v>139</v>
      </c>
      <c r="L55" s="200">
        <v>0.12096774193548376</v>
      </c>
      <c r="M55" s="199">
        <v>186</v>
      </c>
      <c r="N55" s="200">
        <v>-1.5873015873015928E-2</v>
      </c>
      <c r="O55" s="199">
        <v>46</v>
      </c>
      <c r="P55" s="200">
        <v>2.8333333333333335</v>
      </c>
      <c r="Q55" s="199">
        <v>201</v>
      </c>
      <c r="R55" s="200">
        <v>-0.1026785714285714</v>
      </c>
      <c r="S55" s="199">
        <v>68</v>
      </c>
      <c r="T55" s="200">
        <v>-2.8571428571428581E-2</v>
      </c>
      <c r="U55" s="199">
        <v>18</v>
      </c>
      <c r="V55" s="200">
        <v>-0.25</v>
      </c>
      <c r="W55" s="199">
        <v>14</v>
      </c>
      <c r="X55" s="200">
        <v>0</v>
      </c>
      <c r="Y55" s="199">
        <v>7</v>
      </c>
      <c r="Z55" s="200">
        <v>-0.53333333333333333</v>
      </c>
      <c r="AA55" s="199">
        <v>29</v>
      </c>
      <c r="AB55" s="200">
        <v>0.70588235294117641</v>
      </c>
      <c r="AC55" s="199">
        <v>25</v>
      </c>
      <c r="AD55" s="200">
        <v>-0.44444444444444442</v>
      </c>
      <c r="AE55" s="199">
        <v>20</v>
      </c>
      <c r="AF55" s="200">
        <v>-0.31034482758620685</v>
      </c>
      <c r="AG55" s="199">
        <v>11</v>
      </c>
      <c r="AH55" s="200">
        <v>0.83333333333333326</v>
      </c>
      <c r="AI55" s="199">
        <v>95</v>
      </c>
      <c r="AJ55" s="200">
        <v>1.5</v>
      </c>
      <c r="AK55" s="199">
        <v>95</v>
      </c>
      <c r="AL55" s="200">
        <v>0.17283950617283961</v>
      </c>
      <c r="AM55" s="199">
        <v>84</v>
      </c>
      <c r="AN55" s="200">
        <v>0.5</v>
      </c>
      <c r="AO55" s="199">
        <v>368</v>
      </c>
      <c r="AP55" s="200">
        <v>-0.25203252032520329</v>
      </c>
      <c r="AQ55" s="199">
        <v>369</v>
      </c>
      <c r="AR55" s="200">
        <v>0.4137931034482758</v>
      </c>
      <c r="AS55" s="201">
        <v>2001</v>
      </c>
      <c r="AT55" s="202">
        <v>1.7802644964394654E-2</v>
      </c>
      <c r="AU55" s="201">
        <v>14065</v>
      </c>
      <c r="AV55" s="202">
        <v>-2.3467333194473361E-2</v>
      </c>
    </row>
    <row r="56" spans="2:48" ht="15" hidden="1" customHeight="1" outlineLevel="1">
      <c r="B56" s="198" t="s">
        <v>88</v>
      </c>
      <c r="C56" s="199">
        <v>8182</v>
      </c>
      <c r="D56" s="200">
        <v>-0.11860389960142192</v>
      </c>
      <c r="E56" s="199">
        <v>22</v>
      </c>
      <c r="F56" s="200">
        <v>-0.6271186440677966</v>
      </c>
      <c r="G56" s="199">
        <v>7</v>
      </c>
      <c r="H56" s="200">
        <v>-0.76666666666666661</v>
      </c>
      <c r="I56" s="199">
        <v>151</v>
      </c>
      <c r="J56" s="200">
        <v>-0.55588235294117649</v>
      </c>
      <c r="K56" s="199">
        <v>237</v>
      </c>
      <c r="L56" s="200">
        <v>9.7222222222222321E-2</v>
      </c>
      <c r="M56" s="199">
        <v>98</v>
      </c>
      <c r="N56" s="200">
        <v>-0.42011834319526631</v>
      </c>
      <c r="O56" s="199">
        <v>43</v>
      </c>
      <c r="P56" s="200">
        <v>0.86956521739130443</v>
      </c>
      <c r="Q56" s="199">
        <v>269</v>
      </c>
      <c r="R56" s="200">
        <v>-0.36255924170616116</v>
      </c>
      <c r="S56" s="199">
        <v>100</v>
      </c>
      <c r="T56" s="200">
        <v>1.0408163265306123</v>
      </c>
      <c r="U56" s="199">
        <v>5</v>
      </c>
      <c r="V56" s="200">
        <v>-0.2857142857142857</v>
      </c>
      <c r="W56" s="199">
        <v>8</v>
      </c>
      <c r="X56" s="200">
        <v>-0.6</v>
      </c>
      <c r="Y56" s="199">
        <v>75</v>
      </c>
      <c r="Z56" s="200">
        <v>7.3333333333333339</v>
      </c>
      <c r="AA56" s="199">
        <v>12</v>
      </c>
      <c r="AB56" s="200">
        <v>-7.6923076923076872E-2</v>
      </c>
      <c r="AC56" s="199">
        <v>16</v>
      </c>
      <c r="AD56" s="200">
        <v>-0.27272727272727271</v>
      </c>
      <c r="AE56" s="199">
        <v>20</v>
      </c>
      <c r="AF56" s="200">
        <v>0.66666666666666674</v>
      </c>
      <c r="AG56" s="199">
        <v>18</v>
      </c>
      <c r="AH56" s="200">
        <v>1</v>
      </c>
      <c r="AI56" s="199">
        <v>62</v>
      </c>
      <c r="AJ56" s="200">
        <v>0.21568627450980382</v>
      </c>
      <c r="AK56" s="199">
        <v>145</v>
      </c>
      <c r="AL56" s="200">
        <v>1.377049180327869</v>
      </c>
      <c r="AM56" s="199">
        <v>74</v>
      </c>
      <c r="AN56" s="200">
        <v>0.76190476190476186</v>
      </c>
      <c r="AO56" s="199">
        <v>324</v>
      </c>
      <c r="AP56" s="200">
        <v>-2.7027027027026973E-2</v>
      </c>
      <c r="AQ56" s="199">
        <v>199</v>
      </c>
      <c r="AR56" s="200">
        <v>0.80909090909090908</v>
      </c>
      <c r="AS56" s="201">
        <v>1785</v>
      </c>
      <c r="AT56" s="202">
        <v>-8.3675564681724879E-2</v>
      </c>
      <c r="AU56" s="201">
        <v>9967</v>
      </c>
      <c r="AV56" s="202">
        <v>-0.1125456326239872</v>
      </c>
    </row>
    <row r="57" spans="2:48" ht="15" hidden="1" customHeight="1" outlineLevel="1">
      <c r="B57" s="198" t="s">
        <v>89</v>
      </c>
      <c r="C57" s="199">
        <v>12724</v>
      </c>
      <c r="D57" s="200">
        <v>-1.4025571483920918E-2</v>
      </c>
      <c r="E57" s="199">
        <v>30</v>
      </c>
      <c r="F57" s="200">
        <v>-0.5714285714285714</v>
      </c>
      <c r="G57" s="199">
        <v>34</v>
      </c>
      <c r="H57" s="200">
        <v>-0.37037037037037035</v>
      </c>
      <c r="I57" s="199">
        <v>174</v>
      </c>
      <c r="J57" s="200">
        <v>0.12987012987012991</v>
      </c>
      <c r="K57" s="199">
        <v>135</v>
      </c>
      <c r="L57" s="200">
        <v>-0.12903225806451613</v>
      </c>
      <c r="M57" s="199">
        <v>149</v>
      </c>
      <c r="N57" s="200">
        <v>-0.31336405529953915</v>
      </c>
      <c r="O57" s="199">
        <v>37</v>
      </c>
      <c r="P57" s="200">
        <v>0.15625</v>
      </c>
      <c r="Q57" s="199">
        <v>185</v>
      </c>
      <c r="R57" s="200">
        <v>-0.19213973799126638</v>
      </c>
      <c r="S57" s="199">
        <v>48</v>
      </c>
      <c r="T57" s="200">
        <v>-0.44827586206896552</v>
      </c>
      <c r="U57" s="199">
        <v>10</v>
      </c>
      <c r="V57" s="200">
        <v>-0.70588235294117641</v>
      </c>
      <c r="W57" s="199">
        <v>21</v>
      </c>
      <c r="X57" s="200">
        <v>-4.5454545454545414E-2</v>
      </c>
      <c r="Y57" s="199">
        <v>5</v>
      </c>
      <c r="Z57" s="200">
        <v>-0.75</v>
      </c>
      <c r="AA57" s="199">
        <v>12</v>
      </c>
      <c r="AB57" s="200">
        <v>9.0909090909090828E-2</v>
      </c>
      <c r="AC57" s="199">
        <v>12</v>
      </c>
      <c r="AD57" s="200">
        <v>-0.6</v>
      </c>
      <c r="AE57" s="199">
        <v>23</v>
      </c>
      <c r="AF57" s="200">
        <v>0.4375</v>
      </c>
      <c r="AG57" s="199">
        <v>8</v>
      </c>
      <c r="AH57" s="200">
        <v>-0.65217391304347827</v>
      </c>
      <c r="AI57" s="199">
        <v>79</v>
      </c>
      <c r="AJ57" s="200">
        <v>0.58000000000000007</v>
      </c>
      <c r="AK57" s="199">
        <v>147</v>
      </c>
      <c r="AL57" s="200">
        <v>0.41346153846153855</v>
      </c>
      <c r="AM57" s="199">
        <v>60</v>
      </c>
      <c r="AN57" s="200">
        <v>-0.10447761194029848</v>
      </c>
      <c r="AO57" s="199">
        <v>368</v>
      </c>
      <c r="AP57" s="200">
        <v>-0.15011547344110854</v>
      </c>
      <c r="AQ57" s="199">
        <v>147</v>
      </c>
      <c r="AR57" s="200">
        <v>0.11363636363636354</v>
      </c>
      <c r="AS57" s="201">
        <v>1636</v>
      </c>
      <c r="AT57" s="202">
        <v>-0.11710739341608201</v>
      </c>
      <c r="AU57" s="201">
        <v>14360</v>
      </c>
      <c r="AV57" s="202">
        <v>-2.6968423905678329E-2</v>
      </c>
    </row>
    <row r="58" spans="2:48" ht="15" hidden="1" customHeight="1" outlineLevel="1">
      <c r="B58" s="198" t="s">
        <v>90</v>
      </c>
      <c r="C58" s="199">
        <v>11928</v>
      </c>
      <c r="D58" s="200">
        <v>-0.14604810996563578</v>
      </c>
      <c r="E58" s="199">
        <v>5</v>
      </c>
      <c r="F58" s="200">
        <v>-0.89795918367346939</v>
      </c>
      <c r="G58" s="199">
        <v>15</v>
      </c>
      <c r="H58" s="200">
        <v>-0.61538461538461542</v>
      </c>
      <c r="I58" s="199">
        <v>151</v>
      </c>
      <c r="J58" s="200">
        <v>-9.5808383233532912E-2</v>
      </c>
      <c r="K58" s="199">
        <v>102</v>
      </c>
      <c r="L58" s="200">
        <v>-0.25</v>
      </c>
      <c r="M58" s="199">
        <v>87</v>
      </c>
      <c r="N58" s="200">
        <v>-0.5</v>
      </c>
      <c r="O58" s="199">
        <v>33</v>
      </c>
      <c r="P58" s="200">
        <v>0.10000000000000009</v>
      </c>
      <c r="Q58" s="199">
        <v>123</v>
      </c>
      <c r="R58" s="200">
        <v>-0.22151898734177211</v>
      </c>
      <c r="S58" s="199">
        <v>36</v>
      </c>
      <c r="T58" s="200">
        <v>-0.5955056179775281</v>
      </c>
      <c r="U58" s="199">
        <v>13</v>
      </c>
      <c r="V58" s="200">
        <v>-0.31578947368421051</v>
      </c>
      <c r="W58" s="199">
        <v>16</v>
      </c>
      <c r="X58" s="200">
        <v>-0.4285714285714286</v>
      </c>
      <c r="Y58" s="199">
        <v>5</v>
      </c>
      <c r="Z58" s="200">
        <v>-0.73684210526315796</v>
      </c>
      <c r="AA58" s="199">
        <v>2</v>
      </c>
      <c r="AB58" s="200">
        <v>-0.91304347826086962</v>
      </c>
      <c r="AC58" s="199">
        <v>12</v>
      </c>
      <c r="AD58" s="200">
        <v>-0.5</v>
      </c>
      <c r="AE58" s="199">
        <v>14</v>
      </c>
      <c r="AF58" s="200">
        <v>-0.125</v>
      </c>
      <c r="AG58" s="199">
        <v>2</v>
      </c>
      <c r="AH58" s="200">
        <v>-0.88235294117647056</v>
      </c>
      <c r="AI58" s="199">
        <v>65</v>
      </c>
      <c r="AJ58" s="200">
        <v>0.66666666666666674</v>
      </c>
      <c r="AK58" s="199">
        <v>120</v>
      </c>
      <c r="AL58" s="200">
        <v>0.11111111111111116</v>
      </c>
      <c r="AM58" s="199">
        <v>38</v>
      </c>
      <c r="AN58" s="200">
        <v>-0.53086419753086422</v>
      </c>
      <c r="AO58" s="199">
        <v>315</v>
      </c>
      <c r="AP58" s="200">
        <v>-0.31521739130434778</v>
      </c>
      <c r="AQ58" s="199">
        <v>125</v>
      </c>
      <c r="AR58" s="200">
        <v>-0.34895833333333337</v>
      </c>
      <c r="AS58" s="201">
        <v>1243</v>
      </c>
      <c r="AT58" s="202">
        <v>-0.30129286115795395</v>
      </c>
      <c r="AU58" s="201">
        <v>13171</v>
      </c>
      <c r="AV58" s="202">
        <v>-0.1635867149298279</v>
      </c>
    </row>
    <row r="59" spans="2:48" ht="15" hidden="1" customHeight="1" outlineLevel="1">
      <c r="B59" s="198" t="s">
        <v>91</v>
      </c>
      <c r="C59" s="199">
        <v>12927</v>
      </c>
      <c r="D59" s="200">
        <v>-3.7762022194821609E-3</v>
      </c>
      <c r="E59" s="199">
        <v>17</v>
      </c>
      <c r="F59" s="200">
        <v>-0.82474226804123707</v>
      </c>
      <c r="G59" s="199">
        <v>28</v>
      </c>
      <c r="H59" s="200">
        <v>-0.34883720930232553</v>
      </c>
      <c r="I59" s="199">
        <v>191</v>
      </c>
      <c r="J59" s="200">
        <v>-6.8292682926829218E-2</v>
      </c>
      <c r="K59" s="199">
        <v>146</v>
      </c>
      <c r="L59" s="200">
        <v>-0.16091954022988508</v>
      </c>
      <c r="M59" s="199">
        <v>113</v>
      </c>
      <c r="N59" s="200">
        <v>-0.4955357142857143</v>
      </c>
      <c r="O59" s="199">
        <v>26</v>
      </c>
      <c r="P59" s="200">
        <v>0.18181818181818188</v>
      </c>
      <c r="Q59" s="199">
        <v>185</v>
      </c>
      <c r="R59" s="200">
        <v>0.50406504065040658</v>
      </c>
      <c r="S59" s="199">
        <v>63</v>
      </c>
      <c r="T59" s="200">
        <v>-4.5454545454545414E-2</v>
      </c>
      <c r="U59" s="199">
        <v>21</v>
      </c>
      <c r="V59" s="200">
        <v>-0.27586206896551724</v>
      </c>
      <c r="W59" s="199">
        <v>6</v>
      </c>
      <c r="X59" s="200">
        <v>0.5</v>
      </c>
      <c r="Y59" s="199">
        <v>6</v>
      </c>
      <c r="Z59" s="200">
        <v>-0.25</v>
      </c>
      <c r="AA59" s="199">
        <v>30</v>
      </c>
      <c r="AB59" s="200">
        <v>0.19999999999999996</v>
      </c>
      <c r="AC59" s="199">
        <v>29</v>
      </c>
      <c r="AD59" s="200">
        <v>0.93333333333333335</v>
      </c>
      <c r="AE59" s="199">
        <v>12</v>
      </c>
      <c r="AF59" s="200">
        <v>-0.29411764705882348</v>
      </c>
      <c r="AG59" s="199">
        <v>27</v>
      </c>
      <c r="AH59" s="200">
        <v>-0.3571428571428571</v>
      </c>
      <c r="AI59" s="199">
        <v>88</v>
      </c>
      <c r="AJ59" s="200">
        <v>0.76</v>
      </c>
      <c r="AK59" s="199">
        <v>176</v>
      </c>
      <c r="AL59" s="200">
        <v>0.18120805369127524</v>
      </c>
      <c r="AM59" s="199">
        <v>62</v>
      </c>
      <c r="AN59" s="200">
        <v>-0.24390243902439024</v>
      </c>
      <c r="AO59" s="199">
        <v>447</v>
      </c>
      <c r="AP59" s="200">
        <v>0.44660194174757284</v>
      </c>
      <c r="AQ59" s="199">
        <v>189</v>
      </c>
      <c r="AR59" s="200">
        <v>0.20382165605095537</v>
      </c>
      <c r="AS59" s="201">
        <v>1799</v>
      </c>
      <c r="AT59" s="202">
        <v>1.3521126760563273E-2</v>
      </c>
      <c r="AU59" s="201">
        <v>14726</v>
      </c>
      <c r="AV59" s="202">
        <v>-1.6948003525184552E-3</v>
      </c>
    </row>
    <row r="60" spans="2:48" ht="15" hidden="1" customHeight="1" outlineLevel="1">
      <c r="B60" s="198" t="s">
        <v>92</v>
      </c>
      <c r="C60" s="199">
        <v>12949</v>
      </c>
      <c r="D60" s="200">
        <v>0.10363930793488452</v>
      </c>
      <c r="E60" s="199">
        <v>79</v>
      </c>
      <c r="F60" s="200">
        <v>0.83720930232558133</v>
      </c>
      <c r="G60" s="199">
        <v>41</v>
      </c>
      <c r="H60" s="200">
        <v>0.13888888888888884</v>
      </c>
      <c r="I60" s="199">
        <v>254</v>
      </c>
      <c r="J60" s="200">
        <v>-0.13310580204778155</v>
      </c>
      <c r="K60" s="199">
        <v>287</v>
      </c>
      <c r="L60" s="200">
        <v>0.52659574468085113</v>
      </c>
      <c r="M60" s="199">
        <v>443</v>
      </c>
      <c r="N60" s="200">
        <v>0.68441064638783278</v>
      </c>
      <c r="O60" s="199">
        <v>64</v>
      </c>
      <c r="P60" s="200">
        <v>1.2857142857142856</v>
      </c>
      <c r="Q60" s="199">
        <v>274</v>
      </c>
      <c r="R60" s="200">
        <v>0.814569536423841</v>
      </c>
      <c r="S60" s="199">
        <v>111</v>
      </c>
      <c r="T60" s="200">
        <v>-0.57471264367816088</v>
      </c>
      <c r="U60" s="199">
        <v>33</v>
      </c>
      <c r="V60" s="200">
        <v>-0.82722513089005234</v>
      </c>
      <c r="W60" s="199">
        <v>32</v>
      </c>
      <c r="X60" s="200">
        <v>1.9090909090909092</v>
      </c>
      <c r="Y60" s="199">
        <v>14</v>
      </c>
      <c r="Z60" s="200">
        <v>-6.6666666666666652E-2</v>
      </c>
      <c r="AA60" s="199">
        <v>32</v>
      </c>
      <c r="AB60" s="200">
        <v>-0.27272727272727271</v>
      </c>
      <c r="AC60" s="199">
        <v>25</v>
      </c>
      <c r="AD60" s="200">
        <v>-0.5</v>
      </c>
      <c r="AE60" s="199">
        <v>28</v>
      </c>
      <c r="AF60" s="200">
        <v>0.16666666666666674</v>
      </c>
      <c r="AG60" s="199">
        <v>35</v>
      </c>
      <c r="AH60" s="200">
        <v>-0.32692307692307687</v>
      </c>
      <c r="AI60" s="199">
        <v>102</v>
      </c>
      <c r="AJ60" s="200">
        <v>0.88888888888888884</v>
      </c>
      <c r="AK60" s="199">
        <v>169</v>
      </c>
      <c r="AL60" s="200">
        <v>0</v>
      </c>
      <c r="AM60" s="199">
        <v>103</v>
      </c>
      <c r="AN60" s="200">
        <v>0.609375</v>
      </c>
      <c r="AO60" s="199">
        <v>359</v>
      </c>
      <c r="AP60" s="200">
        <v>0.24652777777777768</v>
      </c>
      <c r="AQ60" s="199">
        <v>169</v>
      </c>
      <c r="AR60" s="200">
        <v>0.11184210526315796</v>
      </c>
      <c r="AS60" s="201">
        <v>2543</v>
      </c>
      <c r="AT60" s="202">
        <v>0.20179584120982996</v>
      </c>
      <c r="AU60" s="201">
        <v>15492</v>
      </c>
      <c r="AV60" s="202">
        <v>0.11863672467326158</v>
      </c>
    </row>
    <row r="61" spans="2:48" ht="15" hidden="1" customHeight="1" outlineLevel="1">
      <c r="B61" s="198" t="s">
        <v>93</v>
      </c>
      <c r="C61" s="199">
        <v>16189</v>
      </c>
      <c r="D61" s="200">
        <v>8.5053619302948968E-2</v>
      </c>
      <c r="E61" s="199">
        <v>87</v>
      </c>
      <c r="F61" s="200">
        <v>8.7499999999999911E-2</v>
      </c>
      <c r="G61" s="199">
        <v>22</v>
      </c>
      <c r="H61" s="200">
        <v>-0.57692307692307687</v>
      </c>
      <c r="I61" s="199">
        <v>425</v>
      </c>
      <c r="J61" s="200">
        <v>-7.407407407407407E-2</v>
      </c>
      <c r="K61" s="199">
        <v>225</v>
      </c>
      <c r="L61" s="200">
        <v>0.30813953488372103</v>
      </c>
      <c r="M61" s="199">
        <v>335</v>
      </c>
      <c r="N61" s="200">
        <v>3.076923076923066E-2</v>
      </c>
      <c r="O61" s="199">
        <v>78</v>
      </c>
      <c r="P61" s="200">
        <v>1.4375</v>
      </c>
      <c r="Q61" s="199">
        <v>264</v>
      </c>
      <c r="R61" s="200">
        <v>0.22222222222222232</v>
      </c>
      <c r="S61" s="199">
        <v>205</v>
      </c>
      <c r="T61" s="200">
        <v>-0.46052631578947367</v>
      </c>
      <c r="U61" s="199">
        <v>67</v>
      </c>
      <c r="V61" s="200">
        <v>-0.71610169491525422</v>
      </c>
      <c r="W61" s="199">
        <v>60</v>
      </c>
      <c r="X61" s="200">
        <v>1.7272727272727271</v>
      </c>
      <c r="Y61" s="199">
        <v>39</v>
      </c>
      <c r="Z61" s="200">
        <v>-0.32758620689655171</v>
      </c>
      <c r="AA61" s="199">
        <v>39</v>
      </c>
      <c r="AB61" s="200">
        <v>-0.390625</v>
      </c>
      <c r="AC61" s="199">
        <v>52</v>
      </c>
      <c r="AD61" s="200">
        <v>-5.4545454545454564E-2</v>
      </c>
      <c r="AE61" s="199">
        <v>40</v>
      </c>
      <c r="AF61" s="200">
        <v>0.81818181818181812</v>
      </c>
      <c r="AG61" s="199">
        <v>49</v>
      </c>
      <c r="AH61" s="200">
        <v>0.53125</v>
      </c>
      <c r="AI61" s="199">
        <v>102</v>
      </c>
      <c r="AJ61" s="200">
        <v>1.04</v>
      </c>
      <c r="AK61" s="199">
        <v>225</v>
      </c>
      <c r="AL61" s="200">
        <v>1.0642201834862384</v>
      </c>
      <c r="AM61" s="199">
        <v>98</v>
      </c>
      <c r="AN61" s="200">
        <v>0.13953488372093026</v>
      </c>
      <c r="AO61" s="199">
        <v>373</v>
      </c>
      <c r="AP61" s="200">
        <v>0.38148148148148153</v>
      </c>
      <c r="AQ61" s="199">
        <v>237</v>
      </c>
      <c r="AR61" s="200">
        <v>0.4023668639053255</v>
      </c>
      <c r="AS61" s="201">
        <v>2817</v>
      </c>
      <c r="AT61" s="202">
        <v>0.12275807094459945</v>
      </c>
      <c r="AU61" s="201">
        <v>19006</v>
      </c>
      <c r="AV61" s="202">
        <v>9.0481381605370448E-2</v>
      </c>
    </row>
    <row r="62" spans="2:48" ht="15" hidden="1" customHeight="1" outlineLevel="1">
      <c r="B62" s="198" t="s">
        <v>94</v>
      </c>
      <c r="C62" s="199">
        <v>13061</v>
      </c>
      <c r="D62" s="200">
        <v>-2.2965290245362091E-2</v>
      </c>
      <c r="E62" s="199">
        <v>44</v>
      </c>
      <c r="F62" s="200">
        <v>-0.29032258064516125</v>
      </c>
      <c r="G62" s="199">
        <v>36</v>
      </c>
      <c r="H62" s="200">
        <v>-0.47826086956521741</v>
      </c>
      <c r="I62" s="199">
        <v>346</v>
      </c>
      <c r="J62" s="200">
        <v>6.1349693251533832E-2</v>
      </c>
      <c r="K62" s="199">
        <v>172</v>
      </c>
      <c r="L62" s="200">
        <v>-0.24229074889867841</v>
      </c>
      <c r="M62" s="199">
        <v>321</v>
      </c>
      <c r="N62" s="200">
        <v>-1.834862385321101E-2</v>
      </c>
      <c r="O62" s="199">
        <v>66</v>
      </c>
      <c r="P62" s="200">
        <v>2.1428571428571428</v>
      </c>
      <c r="Q62" s="199">
        <v>202</v>
      </c>
      <c r="R62" s="200">
        <v>-0.11403508771929827</v>
      </c>
      <c r="S62" s="199">
        <v>132</v>
      </c>
      <c r="T62" s="200">
        <v>-0.65171503957783639</v>
      </c>
      <c r="U62" s="199">
        <v>32</v>
      </c>
      <c r="V62" s="200">
        <v>-0.8423645320197044</v>
      </c>
      <c r="W62" s="199">
        <v>23</v>
      </c>
      <c r="X62" s="200">
        <v>-0.56603773584905659</v>
      </c>
      <c r="Y62" s="199">
        <v>47</v>
      </c>
      <c r="Z62" s="200">
        <v>-0.3380281690140845</v>
      </c>
      <c r="AA62" s="199">
        <v>30</v>
      </c>
      <c r="AB62" s="200">
        <v>-0.42307692307692313</v>
      </c>
      <c r="AC62" s="199">
        <v>47</v>
      </c>
      <c r="AD62" s="200">
        <v>0.6785714285714286</v>
      </c>
      <c r="AE62" s="199">
        <v>46</v>
      </c>
      <c r="AF62" s="200">
        <v>0.70370370370370372</v>
      </c>
      <c r="AG62" s="199">
        <v>21</v>
      </c>
      <c r="AH62" s="200">
        <v>-0.36363636363636365</v>
      </c>
      <c r="AI62" s="199">
        <v>50</v>
      </c>
      <c r="AJ62" s="200">
        <v>-5.6603773584905648E-2</v>
      </c>
      <c r="AK62" s="199">
        <v>135</v>
      </c>
      <c r="AL62" s="200">
        <v>0.46739130434782616</v>
      </c>
      <c r="AM62" s="199">
        <v>65</v>
      </c>
      <c r="AN62" s="200">
        <v>4.8387096774193505E-2</v>
      </c>
      <c r="AO62" s="199">
        <v>330</v>
      </c>
      <c r="AP62" s="200">
        <v>0.31474103585657365</v>
      </c>
      <c r="AQ62" s="199">
        <v>148</v>
      </c>
      <c r="AR62" s="200">
        <v>6.4748201438848962E-2</v>
      </c>
      <c r="AS62" s="201">
        <v>2161</v>
      </c>
      <c r="AT62" s="202">
        <v>-7.0137693631669551E-2</v>
      </c>
      <c r="AU62" s="201">
        <v>15222</v>
      </c>
      <c r="AV62" s="202">
        <v>-2.9951567677797608E-2</v>
      </c>
    </row>
    <row r="63" spans="2:48" ht="15" hidden="1" customHeight="1" outlineLevel="1">
      <c r="B63" s="198" t="s">
        <v>95</v>
      </c>
      <c r="C63" s="199">
        <v>11923</v>
      </c>
      <c r="D63" s="200">
        <v>-2.2304223042230453E-2</v>
      </c>
      <c r="E63" s="199">
        <v>63</v>
      </c>
      <c r="F63" s="200">
        <v>-0.11267605633802813</v>
      </c>
      <c r="G63" s="199">
        <v>68</v>
      </c>
      <c r="H63" s="200">
        <v>0.58139534883720922</v>
      </c>
      <c r="I63" s="199">
        <v>373</v>
      </c>
      <c r="J63" s="200">
        <v>-0.15227272727272723</v>
      </c>
      <c r="K63" s="199">
        <v>230</v>
      </c>
      <c r="L63" s="200">
        <v>0.796875</v>
      </c>
      <c r="M63" s="199">
        <v>335</v>
      </c>
      <c r="N63" s="200">
        <v>0.2007168458781361</v>
      </c>
      <c r="O63" s="199">
        <v>122</v>
      </c>
      <c r="P63" s="200">
        <v>3.0666666666666664</v>
      </c>
      <c r="Q63" s="199">
        <v>238</v>
      </c>
      <c r="R63" s="200">
        <v>0.37572254335260125</v>
      </c>
      <c r="S63" s="199">
        <v>133</v>
      </c>
      <c r="T63" s="200">
        <v>-0.43404255319148932</v>
      </c>
      <c r="U63" s="199">
        <v>33</v>
      </c>
      <c r="V63" s="200">
        <v>-0.72950819672131151</v>
      </c>
      <c r="W63" s="199">
        <v>32</v>
      </c>
      <c r="X63" s="200">
        <v>-0.41818181818181821</v>
      </c>
      <c r="Y63" s="199">
        <v>40</v>
      </c>
      <c r="Z63" s="200">
        <v>0.17647058823529416</v>
      </c>
      <c r="AA63" s="199">
        <v>28</v>
      </c>
      <c r="AB63" s="200">
        <v>0.16666666666666674</v>
      </c>
      <c r="AC63" s="199">
        <v>52</v>
      </c>
      <c r="AD63" s="200">
        <v>0.48571428571428577</v>
      </c>
      <c r="AE63" s="199">
        <v>43</v>
      </c>
      <c r="AF63" s="200">
        <v>2.9090909090909092</v>
      </c>
      <c r="AG63" s="199">
        <v>24</v>
      </c>
      <c r="AH63" s="200">
        <v>0.33333333333333326</v>
      </c>
      <c r="AI63" s="199">
        <v>106</v>
      </c>
      <c r="AJ63" s="200">
        <v>1.1632653061224492</v>
      </c>
      <c r="AK63" s="199">
        <v>209</v>
      </c>
      <c r="AL63" s="200">
        <v>0.81739130434782603</v>
      </c>
      <c r="AM63" s="199">
        <v>51</v>
      </c>
      <c r="AN63" s="200">
        <v>0.1333333333333333</v>
      </c>
      <c r="AO63" s="199">
        <v>328</v>
      </c>
      <c r="AP63" s="200">
        <v>0.22846441947565532</v>
      </c>
      <c r="AQ63" s="199">
        <v>209</v>
      </c>
      <c r="AR63" s="200">
        <v>0.58333333333333326</v>
      </c>
      <c r="AS63" s="201">
        <v>2584</v>
      </c>
      <c r="AT63" s="202">
        <v>0.24770642201834869</v>
      </c>
      <c r="AU63" s="201">
        <v>14507</v>
      </c>
      <c r="AV63" s="202">
        <v>1.6893312771624869E-2</v>
      </c>
    </row>
    <row r="64" spans="2:48" collapsed="1">
      <c r="B64" s="210">
        <v>2007</v>
      </c>
      <c r="C64" s="211">
        <v>156160</v>
      </c>
      <c r="D64" s="212">
        <v>-3.929172832576433E-3</v>
      </c>
      <c r="E64" s="211">
        <v>579</v>
      </c>
      <c r="F64" s="212">
        <v>-0.27443609022556392</v>
      </c>
      <c r="G64" s="211">
        <v>438</v>
      </c>
      <c r="H64" s="212">
        <v>-0.16252390057361377</v>
      </c>
      <c r="I64" s="211">
        <v>3641</v>
      </c>
      <c r="J64" s="212">
        <v>-2.9584221748400807E-2</v>
      </c>
      <c r="K64" s="211">
        <v>2217</v>
      </c>
      <c r="L64" s="212">
        <v>4.3294117647058927E-2</v>
      </c>
      <c r="M64" s="211">
        <v>3167</v>
      </c>
      <c r="N64" s="212">
        <v>3.3616187989556234E-2</v>
      </c>
      <c r="O64" s="211">
        <v>692</v>
      </c>
      <c r="P64" s="212">
        <v>0.98280802292263614</v>
      </c>
      <c r="Q64" s="211">
        <v>2663</v>
      </c>
      <c r="R64" s="212">
        <v>3.7802026500389774E-2</v>
      </c>
      <c r="S64" s="211">
        <v>1630</v>
      </c>
      <c r="T64" s="212">
        <v>-0.22967863894139884</v>
      </c>
      <c r="U64" s="211">
        <v>466</v>
      </c>
      <c r="V64" s="212">
        <v>-0.5506268081002893</v>
      </c>
      <c r="W64" s="211">
        <v>408</v>
      </c>
      <c r="X64" s="212">
        <v>0.19298245614035081</v>
      </c>
      <c r="Y64" s="211">
        <v>373</v>
      </c>
      <c r="Z64" s="212">
        <v>8.7463556851312019E-2</v>
      </c>
      <c r="AA64" s="211">
        <v>383</v>
      </c>
      <c r="AB64" s="212">
        <v>-2.7918781725888353E-2</v>
      </c>
      <c r="AC64" s="211">
        <v>513</v>
      </c>
      <c r="AD64" s="212">
        <v>2.1912350597609542E-2</v>
      </c>
      <c r="AE64" s="211">
        <v>328</v>
      </c>
      <c r="AF64" s="212">
        <v>0.25190839694656497</v>
      </c>
      <c r="AG64" s="211">
        <v>265</v>
      </c>
      <c r="AH64" s="212">
        <v>-0.19939577039274925</v>
      </c>
      <c r="AI64" s="211">
        <v>1017</v>
      </c>
      <c r="AJ64" s="212">
        <v>0.69500000000000006</v>
      </c>
      <c r="AK64" s="211">
        <v>1883</v>
      </c>
      <c r="AL64" s="212">
        <v>0.28008157715839554</v>
      </c>
      <c r="AM64" s="211">
        <v>919</v>
      </c>
      <c r="AN64" s="212">
        <v>9.5351609058402786E-2</v>
      </c>
      <c r="AO64" s="211">
        <v>4676</v>
      </c>
      <c r="AP64" s="212">
        <v>2.3642732049036885E-2</v>
      </c>
      <c r="AQ64" s="211">
        <v>2877</v>
      </c>
      <c r="AR64" s="212">
        <v>0.35007038948850311</v>
      </c>
      <c r="AS64" s="201">
        <v>27505</v>
      </c>
      <c r="AT64" s="213">
        <v>5.800669307997075E-2</v>
      </c>
      <c r="AU64" s="201">
        <v>183665</v>
      </c>
      <c r="AV64" s="213">
        <v>4.8803707330951074E-3</v>
      </c>
    </row>
    <row r="65" spans="2:48" ht="15" hidden="1" customHeight="1" outlineLevel="1">
      <c r="B65" s="198" t="s">
        <v>84</v>
      </c>
      <c r="C65" s="199">
        <v>13967</v>
      </c>
      <c r="D65" s="200" t="s">
        <v>64</v>
      </c>
      <c r="E65" s="199">
        <v>83</v>
      </c>
      <c r="F65" s="200" t="s">
        <v>64</v>
      </c>
      <c r="G65" s="199">
        <v>45</v>
      </c>
      <c r="H65" s="200" t="s">
        <v>64</v>
      </c>
      <c r="I65" s="199">
        <v>473</v>
      </c>
      <c r="J65" s="200" t="s">
        <v>64</v>
      </c>
      <c r="K65" s="199">
        <v>206</v>
      </c>
      <c r="L65" s="200" t="s">
        <v>64</v>
      </c>
      <c r="M65" s="199">
        <v>387</v>
      </c>
      <c r="N65" s="200" t="s">
        <v>64</v>
      </c>
      <c r="O65" s="199">
        <v>92</v>
      </c>
      <c r="P65" s="200" t="s">
        <v>64</v>
      </c>
      <c r="Q65" s="199">
        <v>239</v>
      </c>
      <c r="R65" s="200" t="s">
        <v>64</v>
      </c>
      <c r="S65" s="199">
        <v>171</v>
      </c>
      <c r="T65" s="200" t="s">
        <v>64</v>
      </c>
      <c r="U65" s="199">
        <v>40</v>
      </c>
      <c r="V65" s="200" t="s">
        <v>64</v>
      </c>
      <c r="W65" s="199">
        <v>27</v>
      </c>
      <c r="X65" s="200" t="s">
        <v>64</v>
      </c>
      <c r="Y65" s="199">
        <v>43</v>
      </c>
      <c r="Z65" s="200" t="s">
        <v>64</v>
      </c>
      <c r="AA65" s="199">
        <v>61</v>
      </c>
      <c r="AB65" s="200" t="s">
        <v>64</v>
      </c>
      <c r="AC65" s="199">
        <v>54</v>
      </c>
      <c r="AD65" s="200" t="s">
        <v>64</v>
      </c>
      <c r="AE65" s="199">
        <v>24</v>
      </c>
      <c r="AF65" s="200" t="s">
        <v>64</v>
      </c>
      <c r="AG65" s="199">
        <v>58</v>
      </c>
      <c r="AH65" s="200" t="s">
        <v>64</v>
      </c>
      <c r="AI65" s="199">
        <v>70</v>
      </c>
      <c r="AJ65" s="200" t="s">
        <v>64</v>
      </c>
      <c r="AK65" s="199">
        <v>196</v>
      </c>
      <c r="AL65" s="200" t="s">
        <v>64</v>
      </c>
      <c r="AM65" s="199">
        <v>81</v>
      </c>
      <c r="AN65" s="200" t="s">
        <v>64</v>
      </c>
      <c r="AO65" s="199">
        <v>437</v>
      </c>
      <c r="AP65" s="200" t="s">
        <v>64</v>
      </c>
      <c r="AQ65" s="199">
        <v>246</v>
      </c>
      <c r="AR65" s="200" t="s">
        <v>64</v>
      </c>
      <c r="AS65" s="201">
        <v>2862</v>
      </c>
      <c r="AT65" s="202" t="s">
        <v>64</v>
      </c>
      <c r="AU65" s="201">
        <v>16829</v>
      </c>
      <c r="AV65" s="202" t="s">
        <v>64</v>
      </c>
    </row>
    <row r="66" spans="2:48" ht="15" hidden="1" customHeight="1" outlineLevel="1">
      <c r="B66" s="198" t="s">
        <v>85</v>
      </c>
      <c r="C66" s="199">
        <v>15301</v>
      </c>
      <c r="D66" s="200" t="s">
        <v>64</v>
      </c>
      <c r="E66" s="199">
        <v>70</v>
      </c>
      <c r="F66" s="200" t="s">
        <v>64</v>
      </c>
      <c r="G66" s="199">
        <v>44</v>
      </c>
      <c r="H66" s="200" t="s">
        <v>64</v>
      </c>
      <c r="I66" s="199">
        <v>450</v>
      </c>
      <c r="J66" s="200" t="s">
        <v>64</v>
      </c>
      <c r="K66" s="199">
        <v>211</v>
      </c>
      <c r="L66" s="200" t="s">
        <v>64</v>
      </c>
      <c r="M66" s="199">
        <v>302</v>
      </c>
      <c r="N66" s="200" t="s">
        <v>64</v>
      </c>
      <c r="O66" s="199">
        <v>9</v>
      </c>
      <c r="P66" s="200" t="s">
        <v>64</v>
      </c>
      <c r="Q66" s="199">
        <v>224</v>
      </c>
      <c r="R66" s="200" t="s">
        <v>64</v>
      </c>
      <c r="S66" s="199">
        <v>242</v>
      </c>
      <c r="T66" s="200" t="s">
        <v>64</v>
      </c>
      <c r="U66" s="199">
        <v>107</v>
      </c>
      <c r="V66" s="200" t="s">
        <v>64</v>
      </c>
      <c r="W66" s="199">
        <v>65</v>
      </c>
      <c r="X66" s="200" t="s">
        <v>64</v>
      </c>
      <c r="Y66" s="199">
        <v>38</v>
      </c>
      <c r="Z66" s="200" t="s">
        <v>64</v>
      </c>
      <c r="AA66" s="199">
        <v>32</v>
      </c>
      <c r="AB66" s="200" t="s">
        <v>64</v>
      </c>
      <c r="AC66" s="199">
        <v>36</v>
      </c>
      <c r="AD66" s="200" t="s">
        <v>64</v>
      </c>
      <c r="AE66" s="199">
        <v>39</v>
      </c>
      <c r="AF66" s="200" t="s">
        <v>64</v>
      </c>
      <c r="AG66" s="199">
        <v>27</v>
      </c>
      <c r="AH66" s="200" t="s">
        <v>64</v>
      </c>
      <c r="AI66" s="199">
        <v>57</v>
      </c>
      <c r="AJ66" s="200" t="s">
        <v>64</v>
      </c>
      <c r="AK66" s="199">
        <v>163</v>
      </c>
      <c r="AL66" s="200" t="s">
        <v>64</v>
      </c>
      <c r="AM66" s="199">
        <v>131</v>
      </c>
      <c r="AN66" s="200" t="s">
        <v>64</v>
      </c>
      <c r="AO66" s="199">
        <v>523</v>
      </c>
      <c r="AP66" s="200" t="s">
        <v>64</v>
      </c>
      <c r="AQ66" s="199">
        <v>258</v>
      </c>
      <c r="AR66" s="200" t="s">
        <v>64</v>
      </c>
      <c r="AS66" s="201">
        <v>2786</v>
      </c>
      <c r="AT66" s="202" t="s">
        <v>64</v>
      </c>
      <c r="AU66" s="201">
        <v>18087</v>
      </c>
      <c r="AV66" s="202" t="s">
        <v>64</v>
      </c>
    </row>
    <row r="67" spans="2:48" ht="15" hidden="1" customHeight="1" outlineLevel="1">
      <c r="B67" s="198" t="s">
        <v>86</v>
      </c>
      <c r="C67" s="199">
        <v>13723</v>
      </c>
      <c r="D67" s="200" t="s">
        <v>64</v>
      </c>
      <c r="E67" s="199">
        <v>48</v>
      </c>
      <c r="F67" s="200" t="s">
        <v>64</v>
      </c>
      <c r="G67" s="199">
        <v>29</v>
      </c>
      <c r="H67" s="200" t="s">
        <v>64</v>
      </c>
      <c r="I67" s="199">
        <v>211</v>
      </c>
      <c r="J67" s="200" t="s">
        <v>64</v>
      </c>
      <c r="K67" s="199">
        <v>188</v>
      </c>
      <c r="L67" s="200" t="s">
        <v>64</v>
      </c>
      <c r="M67" s="199">
        <v>208</v>
      </c>
      <c r="N67" s="200" t="s">
        <v>64</v>
      </c>
      <c r="O67" s="199">
        <v>18</v>
      </c>
      <c r="P67" s="200" t="s">
        <v>64</v>
      </c>
      <c r="Q67" s="199">
        <v>179</v>
      </c>
      <c r="R67" s="200" t="s">
        <v>64</v>
      </c>
      <c r="S67" s="199">
        <v>87</v>
      </c>
      <c r="T67" s="200" t="s">
        <v>64</v>
      </c>
      <c r="U67" s="199">
        <v>25</v>
      </c>
      <c r="V67" s="200" t="s">
        <v>64</v>
      </c>
      <c r="W67" s="199">
        <v>21</v>
      </c>
      <c r="X67" s="200" t="s">
        <v>64</v>
      </c>
      <c r="Y67" s="199">
        <v>13</v>
      </c>
      <c r="Z67" s="200" t="s">
        <v>64</v>
      </c>
      <c r="AA67" s="199">
        <v>28</v>
      </c>
      <c r="AB67" s="200" t="s">
        <v>64</v>
      </c>
      <c r="AC67" s="199">
        <v>108</v>
      </c>
      <c r="AD67" s="200" t="s">
        <v>64</v>
      </c>
      <c r="AE67" s="199">
        <v>25</v>
      </c>
      <c r="AF67" s="200" t="s">
        <v>64</v>
      </c>
      <c r="AG67" s="199">
        <v>14</v>
      </c>
      <c r="AH67" s="200" t="s">
        <v>64</v>
      </c>
      <c r="AI67" s="199">
        <v>39</v>
      </c>
      <c r="AJ67" s="200" t="s">
        <v>64</v>
      </c>
      <c r="AK67" s="199">
        <v>124</v>
      </c>
      <c r="AL67" s="200" t="s">
        <v>64</v>
      </c>
      <c r="AM67" s="199">
        <v>42</v>
      </c>
      <c r="AN67" s="200" t="s">
        <v>64</v>
      </c>
      <c r="AO67" s="199">
        <v>505</v>
      </c>
      <c r="AP67" s="200" t="s">
        <v>64</v>
      </c>
      <c r="AQ67" s="199">
        <v>183</v>
      </c>
      <c r="AR67" s="200" t="s">
        <v>64</v>
      </c>
      <c r="AS67" s="201">
        <v>2008</v>
      </c>
      <c r="AT67" s="202" t="s">
        <v>64</v>
      </c>
      <c r="AU67" s="201">
        <v>15731</v>
      </c>
      <c r="AV67" s="202" t="s">
        <v>64</v>
      </c>
    </row>
    <row r="68" spans="2:48" ht="15" hidden="1" customHeight="1" outlineLevel="1">
      <c r="B68" s="198" t="s">
        <v>87</v>
      </c>
      <c r="C68" s="199">
        <v>12437</v>
      </c>
      <c r="D68" s="200" t="s">
        <v>64</v>
      </c>
      <c r="E68" s="199">
        <v>66</v>
      </c>
      <c r="F68" s="200" t="s">
        <v>64</v>
      </c>
      <c r="G68" s="199">
        <v>39</v>
      </c>
      <c r="H68" s="200" t="s">
        <v>64</v>
      </c>
      <c r="I68" s="199">
        <v>234</v>
      </c>
      <c r="J68" s="200" t="s">
        <v>64</v>
      </c>
      <c r="K68" s="199">
        <v>124</v>
      </c>
      <c r="L68" s="200" t="s">
        <v>64</v>
      </c>
      <c r="M68" s="199">
        <v>189</v>
      </c>
      <c r="N68" s="200" t="s">
        <v>64</v>
      </c>
      <c r="O68" s="199">
        <v>12</v>
      </c>
      <c r="P68" s="200" t="s">
        <v>64</v>
      </c>
      <c r="Q68" s="199">
        <v>224</v>
      </c>
      <c r="R68" s="200" t="s">
        <v>64</v>
      </c>
      <c r="S68" s="199">
        <v>70</v>
      </c>
      <c r="T68" s="200" t="s">
        <v>64</v>
      </c>
      <c r="U68" s="199">
        <v>24</v>
      </c>
      <c r="V68" s="200" t="s">
        <v>64</v>
      </c>
      <c r="W68" s="199">
        <v>14</v>
      </c>
      <c r="X68" s="200" t="s">
        <v>64</v>
      </c>
      <c r="Y68" s="199">
        <v>15</v>
      </c>
      <c r="Z68" s="200" t="s">
        <v>64</v>
      </c>
      <c r="AA68" s="199">
        <v>17</v>
      </c>
      <c r="AB68" s="200" t="s">
        <v>64</v>
      </c>
      <c r="AC68" s="199">
        <v>45</v>
      </c>
      <c r="AD68" s="200" t="s">
        <v>64</v>
      </c>
      <c r="AE68" s="199">
        <v>29</v>
      </c>
      <c r="AF68" s="200" t="s">
        <v>64</v>
      </c>
      <c r="AG68" s="199">
        <v>6</v>
      </c>
      <c r="AH68" s="200" t="s">
        <v>64</v>
      </c>
      <c r="AI68" s="199">
        <v>38</v>
      </c>
      <c r="AJ68" s="200" t="s">
        <v>64</v>
      </c>
      <c r="AK68" s="199">
        <v>81</v>
      </c>
      <c r="AL68" s="200" t="s">
        <v>64</v>
      </c>
      <c r="AM68" s="199">
        <v>56</v>
      </c>
      <c r="AN68" s="200" t="s">
        <v>64</v>
      </c>
      <c r="AO68" s="199">
        <v>492</v>
      </c>
      <c r="AP68" s="200" t="s">
        <v>64</v>
      </c>
      <c r="AQ68" s="199">
        <v>261</v>
      </c>
      <c r="AR68" s="200" t="s">
        <v>64</v>
      </c>
      <c r="AS68" s="201">
        <v>1966</v>
      </c>
      <c r="AT68" s="202" t="s">
        <v>64</v>
      </c>
      <c r="AU68" s="201">
        <v>14403</v>
      </c>
      <c r="AV68" s="202" t="s">
        <v>64</v>
      </c>
    </row>
    <row r="69" spans="2:48" ht="15" hidden="1" customHeight="1" outlineLevel="1">
      <c r="B69" s="198" t="s">
        <v>88</v>
      </c>
      <c r="C69" s="199">
        <v>9283</v>
      </c>
      <c r="D69" s="200" t="s">
        <v>64</v>
      </c>
      <c r="E69" s="199">
        <v>59</v>
      </c>
      <c r="F69" s="200" t="s">
        <v>64</v>
      </c>
      <c r="G69" s="199">
        <v>30</v>
      </c>
      <c r="H69" s="200" t="s">
        <v>64</v>
      </c>
      <c r="I69" s="199">
        <v>340</v>
      </c>
      <c r="J69" s="200" t="s">
        <v>64</v>
      </c>
      <c r="K69" s="199">
        <v>216</v>
      </c>
      <c r="L69" s="200" t="s">
        <v>64</v>
      </c>
      <c r="M69" s="199">
        <v>169</v>
      </c>
      <c r="N69" s="200" t="s">
        <v>64</v>
      </c>
      <c r="O69" s="199">
        <v>23</v>
      </c>
      <c r="P69" s="200" t="s">
        <v>64</v>
      </c>
      <c r="Q69" s="199">
        <v>422</v>
      </c>
      <c r="R69" s="200" t="s">
        <v>64</v>
      </c>
      <c r="S69" s="199">
        <v>49</v>
      </c>
      <c r="T69" s="200" t="s">
        <v>64</v>
      </c>
      <c r="U69" s="199">
        <v>7</v>
      </c>
      <c r="V69" s="200" t="s">
        <v>64</v>
      </c>
      <c r="W69" s="199">
        <v>20</v>
      </c>
      <c r="X69" s="200" t="s">
        <v>64</v>
      </c>
      <c r="Y69" s="199">
        <v>9</v>
      </c>
      <c r="Z69" s="200" t="s">
        <v>64</v>
      </c>
      <c r="AA69" s="199">
        <v>13</v>
      </c>
      <c r="AB69" s="200" t="s">
        <v>64</v>
      </c>
      <c r="AC69" s="199">
        <v>22</v>
      </c>
      <c r="AD69" s="200" t="s">
        <v>64</v>
      </c>
      <c r="AE69" s="199">
        <v>12</v>
      </c>
      <c r="AF69" s="200" t="s">
        <v>64</v>
      </c>
      <c r="AG69" s="199">
        <v>9</v>
      </c>
      <c r="AH69" s="200" t="s">
        <v>64</v>
      </c>
      <c r="AI69" s="199">
        <v>51</v>
      </c>
      <c r="AJ69" s="200" t="s">
        <v>64</v>
      </c>
      <c r="AK69" s="199">
        <v>61</v>
      </c>
      <c r="AL69" s="200" t="s">
        <v>64</v>
      </c>
      <c r="AM69" s="199">
        <v>42</v>
      </c>
      <c r="AN69" s="200" t="s">
        <v>64</v>
      </c>
      <c r="AO69" s="199">
        <v>333</v>
      </c>
      <c r="AP69" s="200" t="s">
        <v>64</v>
      </c>
      <c r="AQ69" s="199">
        <v>110</v>
      </c>
      <c r="AR69" s="200" t="s">
        <v>64</v>
      </c>
      <c r="AS69" s="201">
        <v>1948</v>
      </c>
      <c r="AT69" s="202" t="s">
        <v>64</v>
      </c>
      <c r="AU69" s="201">
        <v>11231</v>
      </c>
      <c r="AV69" s="202" t="s">
        <v>64</v>
      </c>
    </row>
    <row r="70" spans="2:48" ht="15" hidden="1" customHeight="1" outlineLevel="1">
      <c r="B70" s="198" t="s">
        <v>89</v>
      </c>
      <c r="C70" s="199">
        <v>12905</v>
      </c>
      <c r="D70" s="200" t="s">
        <v>64</v>
      </c>
      <c r="E70" s="199">
        <v>70</v>
      </c>
      <c r="F70" s="200" t="s">
        <v>64</v>
      </c>
      <c r="G70" s="199">
        <v>54</v>
      </c>
      <c r="H70" s="200" t="s">
        <v>64</v>
      </c>
      <c r="I70" s="199">
        <v>154</v>
      </c>
      <c r="J70" s="200" t="s">
        <v>64</v>
      </c>
      <c r="K70" s="199">
        <v>155</v>
      </c>
      <c r="L70" s="200" t="s">
        <v>64</v>
      </c>
      <c r="M70" s="199">
        <v>217</v>
      </c>
      <c r="N70" s="200" t="s">
        <v>64</v>
      </c>
      <c r="O70" s="199">
        <v>32</v>
      </c>
      <c r="P70" s="200" t="s">
        <v>64</v>
      </c>
      <c r="Q70" s="199">
        <v>229</v>
      </c>
      <c r="R70" s="200" t="s">
        <v>64</v>
      </c>
      <c r="S70" s="199">
        <v>87</v>
      </c>
      <c r="T70" s="200" t="s">
        <v>64</v>
      </c>
      <c r="U70" s="199">
        <v>34</v>
      </c>
      <c r="V70" s="200" t="s">
        <v>64</v>
      </c>
      <c r="W70" s="199">
        <v>22</v>
      </c>
      <c r="X70" s="200" t="s">
        <v>64</v>
      </c>
      <c r="Y70" s="199">
        <v>20</v>
      </c>
      <c r="Z70" s="200" t="s">
        <v>64</v>
      </c>
      <c r="AA70" s="199">
        <v>11</v>
      </c>
      <c r="AB70" s="200" t="s">
        <v>64</v>
      </c>
      <c r="AC70" s="199">
        <v>30</v>
      </c>
      <c r="AD70" s="200" t="s">
        <v>64</v>
      </c>
      <c r="AE70" s="199">
        <v>16</v>
      </c>
      <c r="AF70" s="200" t="s">
        <v>64</v>
      </c>
      <c r="AG70" s="199">
        <v>23</v>
      </c>
      <c r="AH70" s="200" t="s">
        <v>64</v>
      </c>
      <c r="AI70" s="199">
        <v>50</v>
      </c>
      <c r="AJ70" s="200" t="s">
        <v>64</v>
      </c>
      <c r="AK70" s="199">
        <v>104</v>
      </c>
      <c r="AL70" s="200" t="s">
        <v>64</v>
      </c>
      <c r="AM70" s="199">
        <v>67</v>
      </c>
      <c r="AN70" s="200" t="s">
        <v>64</v>
      </c>
      <c r="AO70" s="199">
        <v>433</v>
      </c>
      <c r="AP70" s="200" t="s">
        <v>64</v>
      </c>
      <c r="AQ70" s="199">
        <v>132</v>
      </c>
      <c r="AR70" s="200" t="s">
        <v>64</v>
      </c>
      <c r="AS70" s="201">
        <v>1853</v>
      </c>
      <c r="AT70" s="202" t="s">
        <v>64</v>
      </c>
      <c r="AU70" s="201">
        <v>14758</v>
      </c>
      <c r="AV70" s="202" t="s">
        <v>64</v>
      </c>
    </row>
    <row r="71" spans="2:48" ht="15" hidden="1" customHeight="1" outlineLevel="1">
      <c r="B71" s="198" t="s">
        <v>90</v>
      </c>
      <c r="C71" s="199">
        <v>13968</v>
      </c>
      <c r="D71" s="200" t="s">
        <v>64</v>
      </c>
      <c r="E71" s="199">
        <v>49</v>
      </c>
      <c r="F71" s="200" t="s">
        <v>64</v>
      </c>
      <c r="G71" s="199">
        <v>39</v>
      </c>
      <c r="H71" s="200" t="s">
        <v>64</v>
      </c>
      <c r="I71" s="199">
        <v>167</v>
      </c>
      <c r="J71" s="200" t="s">
        <v>64</v>
      </c>
      <c r="K71" s="199">
        <v>136</v>
      </c>
      <c r="L71" s="200" t="s">
        <v>64</v>
      </c>
      <c r="M71" s="199">
        <v>174</v>
      </c>
      <c r="N71" s="200" t="s">
        <v>64</v>
      </c>
      <c r="O71" s="199">
        <v>30</v>
      </c>
      <c r="P71" s="200" t="s">
        <v>64</v>
      </c>
      <c r="Q71" s="199">
        <v>158</v>
      </c>
      <c r="R71" s="200" t="s">
        <v>64</v>
      </c>
      <c r="S71" s="199">
        <v>89</v>
      </c>
      <c r="T71" s="200" t="s">
        <v>64</v>
      </c>
      <c r="U71" s="199">
        <v>19</v>
      </c>
      <c r="V71" s="200" t="s">
        <v>64</v>
      </c>
      <c r="W71" s="199">
        <v>28</v>
      </c>
      <c r="X71" s="200" t="s">
        <v>64</v>
      </c>
      <c r="Y71" s="199">
        <v>19</v>
      </c>
      <c r="Z71" s="200" t="s">
        <v>64</v>
      </c>
      <c r="AA71" s="199">
        <v>23</v>
      </c>
      <c r="AB71" s="200" t="s">
        <v>64</v>
      </c>
      <c r="AC71" s="199">
        <v>24</v>
      </c>
      <c r="AD71" s="200" t="s">
        <v>64</v>
      </c>
      <c r="AE71" s="199">
        <v>16</v>
      </c>
      <c r="AF71" s="200" t="s">
        <v>64</v>
      </c>
      <c r="AG71" s="199">
        <v>17</v>
      </c>
      <c r="AH71" s="200" t="s">
        <v>64</v>
      </c>
      <c r="AI71" s="199">
        <v>39</v>
      </c>
      <c r="AJ71" s="200" t="s">
        <v>64</v>
      </c>
      <c r="AK71" s="199">
        <v>108</v>
      </c>
      <c r="AL71" s="200" t="s">
        <v>64</v>
      </c>
      <c r="AM71" s="199">
        <v>81</v>
      </c>
      <c r="AN71" s="200" t="s">
        <v>64</v>
      </c>
      <c r="AO71" s="199">
        <v>460</v>
      </c>
      <c r="AP71" s="200" t="s">
        <v>64</v>
      </c>
      <c r="AQ71" s="199">
        <v>192</v>
      </c>
      <c r="AR71" s="200" t="s">
        <v>64</v>
      </c>
      <c r="AS71" s="201">
        <v>1779</v>
      </c>
      <c r="AT71" s="202" t="s">
        <v>64</v>
      </c>
      <c r="AU71" s="201">
        <v>15747</v>
      </c>
      <c r="AV71" s="202" t="s">
        <v>64</v>
      </c>
    </row>
    <row r="72" spans="2:48" ht="15" hidden="1" customHeight="1" outlineLevel="1">
      <c r="B72" s="198" t="s">
        <v>91</v>
      </c>
      <c r="C72" s="199">
        <v>12976</v>
      </c>
      <c r="D72" s="200" t="s">
        <v>64</v>
      </c>
      <c r="E72" s="199">
        <v>97</v>
      </c>
      <c r="F72" s="200" t="s">
        <v>64</v>
      </c>
      <c r="G72" s="199">
        <v>43</v>
      </c>
      <c r="H72" s="200" t="s">
        <v>64</v>
      </c>
      <c r="I72" s="199">
        <v>205</v>
      </c>
      <c r="J72" s="200" t="s">
        <v>64</v>
      </c>
      <c r="K72" s="199">
        <v>174</v>
      </c>
      <c r="L72" s="200" t="s">
        <v>64</v>
      </c>
      <c r="M72" s="199">
        <v>224</v>
      </c>
      <c r="N72" s="200" t="s">
        <v>64</v>
      </c>
      <c r="O72" s="199">
        <v>22</v>
      </c>
      <c r="P72" s="200" t="s">
        <v>64</v>
      </c>
      <c r="Q72" s="199">
        <v>123</v>
      </c>
      <c r="R72" s="200" t="s">
        <v>64</v>
      </c>
      <c r="S72" s="199">
        <v>66</v>
      </c>
      <c r="T72" s="200" t="s">
        <v>64</v>
      </c>
      <c r="U72" s="199">
        <v>29</v>
      </c>
      <c r="V72" s="200" t="s">
        <v>64</v>
      </c>
      <c r="W72" s="199">
        <v>4</v>
      </c>
      <c r="X72" s="200" t="s">
        <v>64</v>
      </c>
      <c r="Y72" s="199">
        <v>8</v>
      </c>
      <c r="Z72" s="200" t="s">
        <v>64</v>
      </c>
      <c r="AA72" s="199">
        <v>25</v>
      </c>
      <c r="AB72" s="200" t="s">
        <v>64</v>
      </c>
      <c r="AC72" s="199">
        <v>15</v>
      </c>
      <c r="AD72" s="200" t="s">
        <v>64</v>
      </c>
      <c r="AE72" s="199">
        <v>17</v>
      </c>
      <c r="AF72" s="200" t="s">
        <v>64</v>
      </c>
      <c r="AG72" s="199">
        <v>42</v>
      </c>
      <c r="AH72" s="200" t="s">
        <v>64</v>
      </c>
      <c r="AI72" s="199">
        <v>50</v>
      </c>
      <c r="AJ72" s="200" t="s">
        <v>64</v>
      </c>
      <c r="AK72" s="199">
        <v>149</v>
      </c>
      <c r="AL72" s="200" t="s">
        <v>64</v>
      </c>
      <c r="AM72" s="199">
        <v>82</v>
      </c>
      <c r="AN72" s="200" t="s">
        <v>64</v>
      </c>
      <c r="AO72" s="199">
        <v>309</v>
      </c>
      <c r="AP72" s="200" t="s">
        <v>64</v>
      </c>
      <c r="AQ72" s="199">
        <v>157</v>
      </c>
      <c r="AR72" s="200" t="s">
        <v>64</v>
      </c>
      <c r="AS72" s="201">
        <v>1775</v>
      </c>
      <c r="AT72" s="202" t="s">
        <v>64</v>
      </c>
      <c r="AU72" s="201">
        <v>14751</v>
      </c>
      <c r="AV72" s="202" t="s">
        <v>64</v>
      </c>
    </row>
    <row r="73" spans="2:48" ht="15" hidden="1" customHeight="1" outlineLevel="1">
      <c r="B73" s="198" t="s">
        <v>92</v>
      </c>
      <c r="C73" s="199">
        <v>11733</v>
      </c>
      <c r="D73" s="200" t="s">
        <v>64</v>
      </c>
      <c r="E73" s="199">
        <v>43</v>
      </c>
      <c r="F73" s="200" t="s">
        <v>64</v>
      </c>
      <c r="G73" s="199">
        <v>36</v>
      </c>
      <c r="H73" s="200" t="s">
        <v>64</v>
      </c>
      <c r="I73" s="199">
        <v>293</v>
      </c>
      <c r="J73" s="200" t="s">
        <v>64</v>
      </c>
      <c r="K73" s="199">
        <v>188</v>
      </c>
      <c r="L73" s="200" t="s">
        <v>64</v>
      </c>
      <c r="M73" s="199">
        <v>263</v>
      </c>
      <c r="N73" s="200" t="s">
        <v>64</v>
      </c>
      <c r="O73" s="199">
        <v>28</v>
      </c>
      <c r="P73" s="200" t="s">
        <v>64</v>
      </c>
      <c r="Q73" s="199">
        <v>151</v>
      </c>
      <c r="R73" s="200" t="s">
        <v>64</v>
      </c>
      <c r="S73" s="199">
        <v>261</v>
      </c>
      <c r="T73" s="200" t="s">
        <v>64</v>
      </c>
      <c r="U73" s="199">
        <v>191</v>
      </c>
      <c r="V73" s="200" t="s">
        <v>64</v>
      </c>
      <c r="W73" s="199">
        <v>11</v>
      </c>
      <c r="X73" s="200" t="s">
        <v>64</v>
      </c>
      <c r="Y73" s="199">
        <v>15</v>
      </c>
      <c r="Z73" s="200" t="s">
        <v>64</v>
      </c>
      <c r="AA73" s="199">
        <v>44</v>
      </c>
      <c r="AB73" s="200" t="s">
        <v>64</v>
      </c>
      <c r="AC73" s="199">
        <v>50</v>
      </c>
      <c r="AD73" s="200" t="s">
        <v>64</v>
      </c>
      <c r="AE73" s="199">
        <v>24</v>
      </c>
      <c r="AF73" s="200" t="s">
        <v>64</v>
      </c>
      <c r="AG73" s="199">
        <v>52</v>
      </c>
      <c r="AH73" s="200" t="s">
        <v>64</v>
      </c>
      <c r="AI73" s="199">
        <v>54</v>
      </c>
      <c r="AJ73" s="200" t="s">
        <v>64</v>
      </c>
      <c r="AK73" s="199">
        <v>169</v>
      </c>
      <c r="AL73" s="200" t="s">
        <v>64</v>
      </c>
      <c r="AM73" s="199">
        <v>64</v>
      </c>
      <c r="AN73" s="200" t="s">
        <v>64</v>
      </c>
      <c r="AO73" s="199">
        <v>288</v>
      </c>
      <c r="AP73" s="200" t="s">
        <v>64</v>
      </c>
      <c r="AQ73" s="199">
        <v>152</v>
      </c>
      <c r="AR73" s="200" t="s">
        <v>64</v>
      </c>
      <c r="AS73" s="201">
        <v>2116</v>
      </c>
      <c r="AT73" s="202" t="s">
        <v>64</v>
      </c>
      <c r="AU73" s="201">
        <v>13849</v>
      </c>
      <c r="AV73" s="202" t="s">
        <v>64</v>
      </c>
    </row>
    <row r="74" spans="2:48" ht="15" hidden="1" customHeight="1" outlineLevel="1">
      <c r="B74" s="198" t="s">
        <v>93</v>
      </c>
      <c r="C74" s="199">
        <v>14920</v>
      </c>
      <c r="D74" s="200" t="s">
        <v>64</v>
      </c>
      <c r="E74" s="199">
        <v>80</v>
      </c>
      <c r="F74" s="200" t="s">
        <v>64</v>
      </c>
      <c r="G74" s="199">
        <v>52</v>
      </c>
      <c r="H74" s="200" t="s">
        <v>64</v>
      </c>
      <c r="I74" s="199">
        <v>459</v>
      </c>
      <c r="J74" s="200" t="s">
        <v>64</v>
      </c>
      <c r="K74" s="199">
        <v>172</v>
      </c>
      <c r="L74" s="200" t="s">
        <v>64</v>
      </c>
      <c r="M74" s="199">
        <v>325</v>
      </c>
      <c r="N74" s="200" t="s">
        <v>64</v>
      </c>
      <c r="O74" s="199">
        <v>32</v>
      </c>
      <c r="P74" s="200" t="s">
        <v>64</v>
      </c>
      <c r="Q74" s="199">
        <v>216</v>
      </c>
      <c r="R74" s="200" t="s">
        <v>64</v>
      </c>
      <c r="S74" s="199">
        <v>380</v>
      </c>
      <c r="T74" s="200" t="s">
        <v>64</v>
      </c>
      <c r="U74" s="199">
        <v>236</v>
      </c>
      <c r="V74" s="200" t="s">
        <v>64</v>
      </c>
      <c r="W74" s="199">
        <v>22</v>
      </c>
      <c r="X74" s="200" t="s">
        <v>64</v>
      </c>
      <c r="Y74" s="199">
        <v>58</v>
      </c>
      <c r="Z74" s="200" t="s">
        <v>64</v>
      </c>
      <c r="AA74" s="199">
        <v>64</v>
      </c>
      <c r="AB74" s="200" t="s">
        <v>64</v>
      </c>
      <c r="AC74" s="199">
        <v>55</v>
      </c>
      <c r="AD74" s="200" t="s">
        <v>64</v>
      </c>
      <c r="AE74" s="199">
        <v>22</v>
      </c>
      <c r="AF74" s="200" t="s">
        <v>64</v>
      </c>
      <c r="AG74" s="199">
        <v>32</v>
      </c>
      <c r="AH74" s="200" t="s">
        <v>64</v>
      </c>
      <c r="AI74" s="199">
        <v>50</v>
      </c>
      <c r="AJ74" s="200" t="s">
        <v>64</v>
      </c>
      <c r="AK74" s="199">
        <v>109</v>
      </c>
      <c r="AL74" s="200" t="s">
        <v>64</v>
      </c>
      <c r="AM74" s="199">
        <v>86</v>
      </c>
      <c r="AN74" s="200" t="s">
        <v>64</v>
      </c>
      <c r="AO74" s="199">
        <v>270</v>
      </c>
      <c r="AP74" s="200" t="s">
        <v>64</v>
      </c>
      <c r="AQ74" s="199">
        <v>169</v>
      </c>
      <c r="AR74" s="200" t="s">
        <v>64</v>
      </c>
      <c r="AS74" s="201">
        <v>2509</v>
      </c>
      <c r="AT74" s="202" t="s">
        <v>64</v>
      </c>
      <c r="AU74" s="201">
        <v>17429</v>
      </c>
      <c r="AV74" s="202" t="s">
        <v>64</v>
      </c>
    </row>
    <row r="75" spans="2:48" ht="15" hidden="1" customHeight="1" outlineLevel="1">
      <c r="B75" s="198" t="s">
        <v>94</v>
      </c>
      <c r="C75" s="199">
        <v>13368</v>
      </c>
      <c r="D75" s="200" t="s">
        <v>64</v>
      </c>
      <c r="E75" s="199">
        <v>62</v>
      </c>
      <c r="F75" s="200" t="s">
        <v>64</v>
      </c>
      <c r="G75" s="199">
        <v>69</v>
      </c>
      <c r="H75" s="200" t="s">
        <v>64</v>
      </c>
      <c r="I75" s="199">
        <v>326</v>
      </c>
      <c r="J75" s="200" t="s">
        <v>64</v>
      </c>
      <c r="K75" s="199">
        <v>227</v>
      </c>
      <c r="L75" s="200" t="s">
        <v>64</v>
      </c>
      <c r="M75" s="199">
        <v>327</v>
      </c>
      <c r="N75" s="200" t="s">
        <v>64</v>
      </c>
      <c r="O75" s="199">
        <v>21</v>
      </c>
      <c r="P75" s="200" t="s">
        <v>64</v>
      </c>
      <c r="Q75" s="199">
        <v>228</v>
      </c>
      <c r="R75" s="200" t="s">
        <v>64</v>
      </c>
      <c r="S75" s="199">
        <v>379</v>
      </c>
      <c r="T75" s="200" t="s">
        <v>64</v>
      </c>
      <c r="U75" s="199">
        <v>203</v>
      </c>
      <c r="V75" s="200" t="s">
        <v>64</v>
      </c>
      <c r="W75" s="199">
        <v>53</v>
      </c>
      <c r="X75" s="200" t="s">
        <v>64</v>
      </c>
      <c r="Y75" s="199">
        <v>71</v>
      </c>
      <c r="Z75" s="200" t="s">
        <v>64</v>
      </c>
      <c r="AA75" s="199">
        <v>52</v>
      </c>
      <c r="AB75" s="200" t="s">
        <v>64</v>
      </c>
      <c r="AC75" s="199">
        <v>28</v>
      </c>
      <c r="AD75" s="200" t="s">
        <v>64</v>
      </c>
      <c r="AE75" s="199">
        <v>27</v>
      </c>
      <c r="AF75" s="200" t="s">
        <v>64</v>
      </c>
      <c r="AG75" s="199">
        <v>33</v>
      </c>
      <c r="AH75" s="200" t="s">
        <v>64</v>
      </c>
      <c r="AI75" s="199">
        <v>53</v>
      </c>
      <c r="AJ75" s="200" t="s">
        <v>64</v>
      </c>
      <c r="AK75" s="199">
        <v>92</v>
      </c>
      <c r="AL75" s="200" t="s">
        <v>64</v>
      </c>
      <c r="AM75" s="199">
        <v>62</v>
      </c>
      <c r="AN75" s="200" t="s">
        <v>64</v>
      </c>
      <c r="AO75" s="199">
        <v>251</v>
      </c>
      <c r="AP75" s="200" t="s">
        <v>64</v>
      </c>
      <c r="AQ75" s="199">
        <v>139</v>
      </c>
      <c r="AR75" s="200" t="s">
        <v>64</v>
      </c>
      <c r="AS75" s="201">
        <v>2324</v>
      </c>
      <c r="AT75" s="202" t="s">
        <v>64</v>
      </c>
      <c r="AU75" s="201">
        <v>15692</v>
      </c>
      <c r="AV75" s="202" t="s">
        <v>64</v>
      </c>
    </row>
    <row r="76" spans="2:48" ht="15" hidden="1" customHeight="1" outlineLevel="1">
      <c r="B76" s="198" t="s">
        <v>95</v>
      </c>
      <c r="C76" s="199">
        <v>12195</v>
      </c>
      <c r="D76" s="200" t="s">
        <v>64</v>
      </c>
      <c r="E76" s="199">
        <v>71</v>
      </c>
      <c r="F76" s="200" t="s">
        <v>64</v>
      </c>
      <c r="G76" s="199">
        <v>43</v>
      </c>
      <c r="H76" s="200" t="s">
        <v>64</v>
      </c>
      <c r="I76" s="199">
        <v>440</v>
      </c>
      <c r="J76" s="200" t="s">
        <v>64</v>
      </c>
      <c r="K76" s="199">
        <v>128</v>
      </c>
      <c r="L76" s="200" t="s">
        <v>64</v>
      </c>
      <c r="M76" s="199">
        <v>279</v>
      </c>
      <c r="N76" s="200" t="s">
        <v>64</v>
      </c>
      <c r="O76" s="199">
        <v>30</v>
      </c>
      <c r="P76" s="200" t="s">
        <v>64</v>
      </c>
      <c r="Q76" s="199">
        <v>173</v>
      </c>
      <c r="R76" s="200" t="s">
        <v>64</v>
      </c>
      <c r="S76" s="199">
        <v>235</v>
      </c>
      <c r="T76" s="200" t="s">
        <v>64</v>
      </c>
      <c r="U76" s="199">
        <v>122</v>
      </c>
      <c r="V76" s="200" t="s">
        <v>64</v>
      </c>
      <c r="W76" s="199">
        <v>55</v>
      </c>
      <c r="X76" s="200" t="s">
        <v>64</v>
      </c>
      <c r="Y76" s="199">
        <v>34</v>
      </c>
      <c r="Z76" s="200" t="s">
        <v>64</v>
      </c>
      <c r="AA76" s="199">
        <v>24</v>
      </c>
      <c r="AB76" s="200" t="s">
        <v>64</v>
      </c>
      <c r="AC76" s="199">
        <v>35</v>
      </c>
      <c r="AD76" s="200" t="s">
        <v>64</v>
      </c>
      <c r="AE76" s="199">
        <v>11</v>
      </c>
      <c r="AF76" s="200" t="s">
        <v>64</v>
      </c>
      <c r="AG76" s="199">
        <v>18</v>
      </c>
      <c r="AH76" s="200" t="s">
        <v>64</v>
      </c>
      <c r="AI76" s="199">
        <v>49</v>
      </c>
      <c r="AJ76" s="200" t="s">
        <v>64</v>
      </c>
      <c r="AK76" s="199">
        <v>115</v>
      </c>
      <c r="AL76" s="200" t="s">
        <v>64</v>
      </c>
      <c r="AM76" s="199">
        <v>45</v>
      </c>
      <c r="AN76" s="200" t="s">
        <v>64</v>
      </c>
      <c r="AO76" s="199">
        <v>267</v>
      </c>
      <c r="AP76" s="200" t="s">
        <v>64</v>
      </c>
      <c r="AQ76" s="199">
        <v>132</v>
      </c>
      <c r="AR76" s="200" t="s">
        <v>64</v>
      </c>
      <c r="AS76" s="201">
        <v>2071</v>
      </c>
      <c r="AT76" s="202" t="s">
        <v>64</v>
      </c>
      <c r="AU76" s="201">
        <v>14266</v>
      </c>
      <c r="AV76" s="202" t="s">
        <v>64</v>
      </c>
    </row>
    <row r="77" spans="2:48" collapsed="1">
      <c r="B77" s="210">
        <v>2006</v>
      </c>
      <c r="C77" s="211">
        <v>156776</v>
      </c>
      <c r="D77" s="212" t="s">
        <v>64</v>
      </c>
      <c r="E77" s="211">
        <v>798</v>
      </c>
      <c r="F77" s="212" t="s">
        <v>64</v>
      </c>
      <c r="G77" s="211">
        <v>523</v>
      </c>
      <c r="H77" s="212" t="s">
        <v>64</v>
      </c>
      <c r="I77" s="211">
        <v>3752</v>
      </c>
      <c r="J77" s="212" t="s">
        <v>64</v>
      </c>
      <c r="K77" s="211">
        <v>2125</v>
      </c>
      <c r="L77" s="212" t="s">
        <v>64</v>
      </c>
      <c r="M77" s="211">
        <v>3064</v>
      </c>
      <c r="N77" s="212" t="s">
        <v>64</v>
      </c>
      <c r="O77" s="211">
        <v>349</v>
      </c>
      <c r="P77" s="212" t="s">
        <v>64</v>
      </c>
      <c r="Q77" s="211">
        <v>2566</v>
      </c>
      <c r="R77" s="212" t="s">
        <v>64</v>
      </c>
      <c r="S77" s="211">
        <v>2116</v>
      </c>
      <c r="T77" s="212" t="s">
        <v>64</v>
      </c>
      <c r="U77" s="211">
        <v>1037</v>
      </c>
      <c r="V77" s="212" t="s">
        <v>64</v>
      </c>
      <c r="W77" s="211">
        <v>342</v>
      </c>
      <c r="X77" s="212" t="s">
        <v>64</v>
      </c>
      <c r="Y77" s="211">
        <v>343</v>
      </c>
      <c r="Z77" s="212" t="s">
        <v>64</v>
      </c>
      <c r="AA77" s="211">
        <v>394</v>
      </c>
      <c r="AB77" s="212" t="s">
        <v>64</v>
      </c>
      <c r="AC77" s="211">
        <v>502</v>
      </c>
      <c r="AD77" s="212" t="s">
        <v>64</v>
      </c>
      <c r="AE77" s="211">
        <v>262</v>
      </c>
      <c r="AF77" s="212" t="s">
        <v>64</v>
      </c>
      <c r="AG77" s="211">
        <v>331</v>
      </c>
      <c r="AH77" s="212" t="s">
        <v>64</v>
      </c>
      <c r="AI77" s="211">
        <v>600</v>
      </c>
      <c r="AJ77" s="212" t="s">
        <v>64</v>
      </c>
      <c r="AK77" s="211">
        <v>1471</v>
      </c>
      <c r="AL77" s="212" t="s">
        <v>64</v>
      </c>
      <c r="AM77" s="211">
        <v>839</v>
      </c>
      <c r="AN77" s="212" t="s">
        <v>64</v>
      </c>
      <c r="AO77" s="211">
        <v>4568</v>
      </c>
      <c r="AP77" s="212" t="s">
        <v>64</v>
      </c>
      <c r="AQ77" s="211">
        <v>2131</v>
      </c>
      <c r="AR77" s="212" t="s">
        <v>64</v>
      </c>
      <c r="AS77" s="201">
        <v>25997</v>
      </c>
      <c r="AT77" s="213" t="s">
        <v>64</v>
      </c>
      <c r="AU77" s="201">
        <v>182773</v>
      </c>
      <c r="AV77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2" t="s">
        <v>219</v>
      </c>
      <c r="C5" s="162"/>
      <c r="D5" s="162"/>
      <c r="E5" s="162"/>
      <c r="F5" s="162"/>
    </row>
    <row r="6" spans="2:12" ht="25.5">
      <c r="B6" s="214" t="s">
        <v>195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125" t="s">
        <v>73</v>
      </c>
      <c r="F6" s="124" t="s">
        <v>220</v>
      </c>
    </row>
    <row r="7" spans="2:12" ht="15" customHeight="1">
      <c r="B7" s="112" t="s">
        <v>196</v>
      </c>
      <c r="C7" s="53">
        <v>56766</v>
      </c>
      <c r="D7" s="53">
        <v>52876</v>
      </c>
      <c r="E7" s="55">
        <f t="shared" ref="E7:E25" si="0">(D7-C7)/C7</f>
        <v>-6.852693513723003E-2</v>
      </c>
      <c r="F7" s="54">
        <f t="shared" ref="F7:F29" si="1">D7/$D$29</f>
        <v>0.77758823529411769</v>
      </c>
      <c r="H7" s="215"/>
      <c r="I7" s="215"/>
    </row>
    <row r="8" spans="2:12" ht="15" customHeight="1">
      <c r="B8" s="112" t="s">
        <v>200</v>
      </c>
      <c r="C8" s="53">
        <v>1635</v>
      </c>
      <c r="D8" s="53">
        <v>2205</v>
      </c>
      <c r="E8" s="55">
        <f t="shared" si="0"/>
        <v>0.34862385321100919</v>
      </c>
      <c r="F8" s="54">
        <f t="shared" si="1"/>
        <v>3.2426470588235293E-2</v>
      </c>
      <c r="H8" s="215"/>
      <c r="I8" s="215"/>
    </row>
    <row r="9" spans="2:12" ht="15" customHeight="1">
      <c r="B9" s="112" t="s">
        <v>202</v>
      </c>
      <c r="C9" s="53">
        <v>1429</v>
      </c>
      <c r="D9" s="53">
        <v>1777</v>
      </c>
      <c r="E9" s="55">
        <f t="shared" si="0"/>
        <v>0.24352694191742477</v>
      </c>
      <c r="F9" s="54">
        <f t="shared" si="1"/>
        <v>2.6132352941176471E-2</v>
      </c>
      <c r="H9" s="215"/>
      <c r="I9" s="215"/>
    </row>
    <row r="10" spans="2:12" ht="15" customHeight="1">
      <c r="B10" s="112" t="s">
        <v>204</v>
      </c>
      <c r="C10" s="53">
        <v>1132</v>
      </c>
      <c r="D10" s="53">
        <v>1667</v>
      </c>
      <c r="E10" s="55">
        <f t="shared" si="0"/>
        <v>0.47261484098939932</v>
      </c>
      <c r="F10" s="54">
        <f t="shared" si="1"/>
        <v>2.4514705882352942E-2</v>
      </c>
      <c r="H10" s="215"/>
      <c r="I10" s="215"/>
    </row>
    <row r="11" spans="2:12" ht="15" customHeight="1">
      <c r="B11" s="112" t="s">
        <v>201</v>
      </c>
      <c r="C11" s="53">
        <v>1116</v>
      </c>
      <c r="D11" s="53">
        <v>1566</v>
      </c>
      <c r="E11" s="55">
        <f t="shared" si="0"/>
        <v>0.40322580645161288</v>
      </c>
      <c r="F11" s="54">
        <f t="shared" si="1"/>
        <v>2.3029411764705882E-2</v>
      </c>
      <c r="H11" s="215"/>
      <c r="I11" s="215"/>
    </row>
    <row r="12" spans="2:12" ht="15" customHeight="1">
      <c r="B12" s="112" t="s">
        <v>221</v>
      </c>
      <c r="C12" s="53">
        <v>784</v>
      </c>
      <c r="D12" s="53">
        <v>1141</v>
      </c>
      <c r="E12" s="55">
        <f t="shared" si="0"/>
        <v>0.45535714285714285</v>
      </c>
      <c r="F12" s="54">
        <f t="shared" si="1"/>
        <v>1.6779411764705883E-2</v>
      </c>
      <c r="H12" s="215"/>
      <c r="I12" s="215"/>
    </row>
    <row r="13" spans="2:12" ht="15" customHeight="1">
      <c r="B13" s="112" t="s">
        <v>209</v>
      </c>
      <c r="C13" s="53">
        <v>238</v>
      </c>
      <c r="D13" s="53">
        <v>344</v>
      </c>
      <c r="E13" s="55">
        <f t="shared" si="0"/>
        <v>0.44537815126050423</v>
      </c>
      <c r="F13" s="54">
        <f t="shared" si="1"/>
        <v>5.0588235294117649E-3</v>
      </c>
      <c r="G13" s="112"/>
      <c r="H13" s="215"/>
      <c r="I13" s="215"/>
    </row>
    <row r="14" spans="2:12" ht="15" customHeight="1">
      <c r="B14" s="112" t="s">
        <v>206</v>
      </c>
      <c r="C14" s="53">
        <v>235</v>
      </c>
      <c r="D14" s="53">
        <v>278</v>
      </c>
      <c r="E14" s="55">
        <f t="shared" si="0"/>
        <v>0.18297872340425531</v>
      </c>
      <c r="F14" s="54">
        <f t="shared" si="1"/>
        <v>4.0882352941176469E-3</v>
      </c>
      <c r="G14" s="112"/>
      <c r="H14" s="215"/>
      <c r="I14" s="215"/>
      <c r="J14" s="215"/>
      <c r="K14" s="215"/>
      <c r="L14" s="215"/>
    </row>
    <row r="15" spans="2:12" ht="15" customHeight="1">
      <c r="B15" s="112" t="s">
        <v>208</v>
      </c>
      <c r="C15" s="53">
        <v>172</v>
      </c>
      <c r="D15" s="53">
        <v>287</v>
      </c>
      <c r="E15" s="55">
        <f t="shared" si="0"/>
        <v>0.66860465116279066</v>
      </c>
      <c r="F15" s="54">
        <f t="shared" si="1"/>
        <v>4.2205882352941175E-3</v>
      </c>
      <c r="G15" s="112"/>
      <c r="H15" s="215"/>
      <c r="I15" s="215"/>
      <c r="J15" s="215"/>
      <c r="K15" s="215"/>
      <c r="L15" s="215"/>
    </row>
    <row r="16" spans="2:12" ht="15" customHeight="1">
      <c r="B16" s="112" t="s">
        <v>207</v>
      </c>
      <c r="C16" s="53">
        <v>139</v>
      </c>
      <c r="D16" s="53">
        <v>232</v>
      </c>
      <c r="E16" s="55">
        <f t="shared" si="0"/>
        <v>0.6690647482014388</v>
      </c>
      <c r="F16" s="54">
        <f t="shared" si="1"/>
        <v>3.4117647058823529E-3</v>
      </c>
      <c r="G16" s="112"/>
      <c r="H16" s="215"/>
      <c r="I16" s="215"/>
      <c r="J16" s="215"/>
      <c r="K16" s="215"/>
      <c r="L16" s="215"/>
    </row>
    <row r="17" spans="2:12" ht="15" customHeight="1">
      <c r="B17" s="112" t="s">
        <v>213</v>
      </c>
      <c r="C17" s="53">
        <v>378</v>
      </c>
      <c r="D17" s="53">
        <v>590</v>
      </c>
      <c r="E17" s="55">
        <f t="shared" si="0"/>
        <v>0.56084656084656082</v>
      </c>
      <c r="F17" s="54">
        <f t="shared" si="1"/>
        <v>8.6764705882352942E-3</v>
      </c>
      <c r="G17" s="112"/>
      <c r="H17" s="215"/>
      <c r="I17" s="215"/>
      <c r="J17" s="215"/>
      <c r="K17" s="215"/>
      <c r="L17" s="215"/>
    </row>
    <row r="18" spans="2:12" ht="15" customHeight="1">
      <c r="B18" s="112" t="s">
        <v>198</v>
      </c>
      <c r="C18" s="53">
        <v>417</v>
      </c>
      <c r="D18" s="53">
        <v>354</v>
      </c>
      <c r="E18" s="55">
        <f t="shared" si="0"/>
        <v>-0.15107913669064749</v>
      </c>
      <c r="F18" s="54">
        <f t="shared" si="1"/>
        <v>5.2058823529411765E-3</v>
      </c>
      <c r="G18" s="215"/>
      <c r="H18" s="215"/>
      <c r="I18" s="215"/>
      <c r="J18" s="215"/>
      <c r="K18" s="215"/>
      <c r="L18" s="215"/>
    </row>
    <row r="19" spans="2:12" ht="15" customHeight="1">
      <c r="B19" s="112" t="s">
        <v>199</v>
      </c>
      <c r="C19" s="53">
        <v>263</v>
      </c>
      <c r="D19" s="53">
        <v>358</v>
      </c>
      <c r="E19" s="55">
        <f t="shared" si="0"/>
        <v>0.36121673003802279</v>
      </c>
      <c r="F19" s="54">
        <f t="shared" si="1"/>
        <v>5.2647058823529413E-3</v>
      </c>
      <c r="H19" s="215"/>
      <c r="I19" s="215"/>
    </row>
    <row r="20" spans="2:12" ht="15" customHeight="1">
      <c r="B20" s="112" t="s">
        <v>210</v>
      </c>
      <c r="C20" s="53">
        <v>244</v>
      </c>
      <c r="D20" s="53">
        <v>290</v>
      </c>
      <c r="E20" s="55">
        <f t="shared" si="0"/>
        <v>0.18852459016393441</v>
      </c>
      <c r="F20" s="54">
        <f t="shared" si="1"/>
        <v>4.2647058823529413E-3</v>
      </c>
      <c r="H20" s="215"/>
      <c r="I20" s="215"/>
    </row>
    <row r="21" spans="2:12" ht="15" customHeight="1">
      <c r="B21" s="112" t="s">
        <v>212</v>
      </c>
      <c r="C21" s="53">
        <v>217</v>
      </c>
      <c r="D21" s="53">
        <v>347</v>
      </c>
      <c r="E21" s="55">
        <f t="shared" si="0"/>
        <v>0.59907834101382484</v>
      </c>
      <c r="F21" s="54">
        <f t="shared" si="1"/>
        <v>5.1029411764705879E-3</v>
      </c>
      <c r="H21" s="215"/>
      <c r="I21" s="215"/>
    </row>
    <row r="22" spans="2:12" ht="15" customHeight="1">
      <c r="B22" s="112" t="s">
        <v>203</v>
      </c>
      <c r="C22" s="53">
        <v>194</v>
      </c>
      <c r="D22" s="53">
        <v>233</v>
      </c>
      <c r="E22" s="55">
        <f t="shared" si="0"/>
        <v>0.20103092783505155</v>
      </c>
      <c r="F22" s="54">
        <f t="shared" si="1"/>
        <v>3.4264705882352943E-3</v>
      </c>
      <c r="H22" s="215"/>
      <c r="I22" s="215"/>
    </row>
    <row r="23" spans="2:12" ht="15" customHeight="1">
      <c r="B23" s="112" t="s">
        <v>211</v>
      </c>
      <c r="C23" s="53">
        <v>174</v>
      </c>
      <c r="D23" s="53">
        <v>169</v>
      </c>
      <c r="E23" s="55">
        <f t="shared" si="0"/>
        <v>-2.8735632183908046E-2</v>
      </c>
      <c r="F23" s="54">
        <f t="shared" si="1"/>
        <v>2.4852941176470586E-3</v>
      </c>
      <c r="H23" s="215"/>
      <c r="I23" s="215"/>
    </row>
    <row r="24" spans="2:12" ht="15" customHeight="1">
      <c r="B24" s="112" t="s">
        <v>214</v>
      </c>
      <c r="C24" s="53">
        <v>740</v>
      </c>
      <c r="D24" s="53">
        <v>897</v>
      </c>
      <c r="E24" s="55">
        <f t="shared" si="0"/>
        <v>0.21216216216216216</v>
      </c>
      <c r="F24" s="54">
        <f t="shared" si="1"/>
        <v>1.3191176470588236E-2</v>
      </c>
      <c r="H24" s="215"/>
      <c r="I24" s="215"/>
    </row>
    <row r="25" spans="2:12" ht="15" customHeight="1">
      <c r="B25" s="112" t="s">
        <v>215</v>
      </c>
      <c r="C25" s="53">
        <v>558</v>
      </c>
      <c r="D25" s="53">
        <v>395</v>
      </c>
      <c r="E25" s="55">
        <f t="shared" si="0"/>
        <v>-0.29211469534050177</v>
      </c>
      <c r="F25" s="54">
        <f t="shared" si="1"/>
        <v>5.8088235294117647E-3</v>
      </c>
      <c r="H25" s="215"/>
      <c r="I25" s="215"/>
    </row>
    <row r="26" spans="2:12" ht="15" customHeight="1">
      <c r="B26" s="112" t="s">
        <v>216</v>
      </c>
      <c r="C26" s="53">
        <v>1908</v>
      </c>
      <c r="D26" s="53">
        <v>1188</v>
      </c>
      <c r="E26" s="55">
        <f>(D26-C26)/C26</f>
        <v>-0.37735849056603776</v>
      </c>
      <c r="F26" s="54">
        <f t="shared" si="1"/>
        <v>1.7470588235294116E-2</v>
      </c>
      <c r="H26" s="215"/>
      <c r="I26" s="215"/>
    </row>
    <row r="27" spans="2:12" ht="15" customHeight="1">
      <c r="B27" s="112" t="s">
        <v>217</v>
      </c>
      <c r="C27" s="53">
        <v>1568</v>
      </c>
      <c r="D27" s="53">
        <v>1947</v>
      </c>
      <c r="E27" s="55">
        <f>(D27-C27)/C27</f>
        <v>0.24170918367346939</v>
      </c>
      <c r="F27" s="54">
        <f t="shared" si="1"/>
        <v>2.863235294117647E-2</v>
      </c>
      <c r="H27" s="215"/>
      <c r="I27" s="215"/>
    </row>
    <row r="28" spans="2:12" ht="15" customHeight="1">
      <c r="B28" s="112" t="s">
        <v>218</v>
      </c>
      <c r="C28" s="216">
        <f>C29-C7</f>
        <v>12757</v>
      </c>
      <c r="D28" s="216">
        <f>D29-D7</f>
        <v>15124</v>
      </c>
      <c r="E28" s="55">
        <f>(D28-C28)/C28</f>
        <v>0.1855451908755977</v>
      </c>
      <c r="F28" s="217">
        <f t="shared" si="1"/>
        <v>0.22241176470588236</v>
      </c>
      <c r="H28" s="215"/>
      <c r="I28" s="215"/>
    </row>
    <row r="29" spans="2:12" ht="15" customHeight="1">
      <c r="B29" s="110" t="s">
        <v>81</v>
      </c>
      <c r="C29" s="218">
        <v>69523</v>
      </c>
      <c r="D29" s="218">
        <v>68000</v>
      </c>
      <c r="E29" s="219">
        <f>(D29-C29)/C29</f>
        <v>-2.1906419458308762E-2</v>
      </c>
      <c r="F29" s="219">
        <f t="shared" si="1"/>
        <v>1</v>
      </c>
      <c r="H29" s="215"/>
      <c r="I29" s="215"/>
    </row>
    <row r="30" spans="2:12" ht="15" customHeight="1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500" priority="273" operator="containsText" text="SUIZA">
      <formula>NOT(ISERROR(SEARCH("SUIZA",B7)))</formula>
    </cfRule>
    <cfRule type="containsText" dxfId="499" priority="274" operator="containsText" text="AUSTRIA">
      <formula>NOT(ISERROR(SEARCH("AUSTRIA",B7)))</formula>
    </cfRule>
    <cfRule type="containsText" dxfId="498" priority="275" operator="containsText" text="IRLANDA">
      <formula>NOT(ISERROR(SEARCH("IRLANDA",B7)))</formula>
    </cfRule>
    <cfRule type="containsText" dxfId="497" priority="276" operator="containsText" text="PAÍSES DEL ESTE">
      <formula>NOT(ISERROR(SEARCH("PAÍSES DEL ESTE",B7)))</formula>
    </cfRule>
    <cfRule type="containsText" dxfId="496" priority="277" operator="containsText" text="RUSIA">
      <formula>NOT(ISERROR(SEARCH("RUSIA",B7)))</formula>
    </cfRule>
    <cfRule type="containsText" dxfId="495" priority="278" operator="containsText" text="HOLANDA">
      <formula>NOT(ISERROR(SEARCH("HOLANDA",B7)))</formula>
    </cfRule>
    <cfRule type="containsText" dxfId="494" priority="279" operator="containsText" text="FRANCIA">
      <formula>NOT(ISERROR(SEARCH("FRANCIA",B7)))</formula>
    </cfRule>
    <cfRule type="containsText" dxfId="493" priority="280" operator="containsText" text="ITALIA">
      <formula>NOT(ISERROR(SEARCH("ITALIA",B7)))</formula>
    </cfRule>
    <cfRule type="containsText" dxfId="492" priority="281" operator="containsText" text="BÉLGICA">
      <formula>NOT(ISERROR(SEARCH("BÉLGICA",B7)))</formula>
    </cfRule>
    <cfRule type="containsText" dxfId="491" priority="282" operator="containsText" text="ESPAÑA">
      <formula>NOT(ISERROR(SEARCH("ESPAÑA",B7)))</formula>
    </cfRule>
    <cfRule type="containsText" dxfId="490" priority="283" operator="containsText" text="ALEMANIA">
      <formula>NOT(ISERROR(SEARCH("ALEMANIA",B7)))</formula>
    </cfRule>
    <cfRule type="containsText" dxfId="489" priority="284" operator="containsText" text="PAÍSES NÓRDICOS">
      <formula>NOT(ISERROR(SEARCH("PAÍSES NÓRDICOS",B7)))</formula>
    </cfRule>
    <cfRule type="containsText" dxfId="488" priority="285" operator="containsText" text="REINO UNIDO">
      <formula>NOT(ISERROR(SEARCH("REINO UNIDO",B7)))</formula>
    </cfRule>
    <cfRule type="containsText" dxfId="487" priority="286" operator="containsText" text="DINAMARCA">
      <formula>NOT(ISERROR(SEARCH("DINAMARCA",B7)))</formula>
    </cfRule>
    <cfRule type="containsText" dxfId="486" priority="287" operator="containsText" text="NORUEGA">
      <formula>NOT(ISERROR(SEARCH("NORUEGA",B7)))</formula>
    </cfRule>
    <cfRule type="containsText" dxfId="485" priority="288" operator="containsText" text="FINLANDIA">
      <formula>NOT(ISERROR(SEARCH("FINLANDIA",B7)))</formula>
    </cfRule>
    <cfRule type="containsText" dxfId="484" priority="289" operator="containsText" text="SUECIA">
      <formula>NOT(ISERROR(SEARCH("SUECIA",B7)))</formula>
    </cfRule>
  </conditionalFormatting>
  <conditionalFormatting sqref="B13:B14">
    <cfRule type="containsText" dxfId="483" priority="256" operator="containsText" text="SUIZA">
      <formula>NOT(ISERROR(SEARCH("SUIZA",B13)))</formula>
    </cfRule>
    <cfRule type="containsText" dxfId="482" priority="257" operator="containsText" text="AUSTRIA">
      <formula>NOT(ISERROR(SEARCH("AUSTRIA",B13)))</formula>
    </cfRule>
    <cfRule type="containsText" dxfId="481" priority="258" operator="containsText" text="IRLANDA">
      <formula>NOT(ISERROR(SEARCH("IRLANDA",B13)))</formula>
    </cfRule>
    <cfRule type="containsText" dxfId="480" priority="259" operator="containsText" text="PAÍSES DEL ESTE">
      <formula>NOT(ISERROR(SEARCH("PAÍSES DEL ESTE",B13)))</formula>
    </cfRule>
    <cfRule type="containsText" dxfId="479" priority="260" operator="containsText" text="RUSIA">
      <formula>NOT(ISERROR(SEARCH("RUSIA",B13)))</formula>
    </cfRule>
    <cfRule type="containsText" dxfId="478" priority="261" operator="containsText" text="HOLANDA">
      <formula>NOT(ISERROR(SEARCH("HOLANDA",B13)))</formula>
    </cfRule>
    <cfRule type="containsText" dxfId="477" priority="262" operator="containsText" text="FRANCIA">
      <formula>NOT(ISERROR(SEARCH("FRANCIA",B13)))</formula>
    </cfRule>
    <cfRule type="containsText" dxfId="476" priority="263" operator="containsText" text="ITALIA">
      <formula>NOT(ISERROR(SEARCH("ITALIA",B13)))</formula>
    </cfRule>
    <cfRule type="containsText" dxfId="475" priority="264" operator="containsText" text="BÉLGICA">
      <formula>NOT(ISERROR(SEARCH("BÉLGICA",B13)))</formula>
    </cfRule>
    <cfRule type="containsText" dxfId="474" priority="265" operator="containsText" text="ESPAÑA">
      <formula>NOT(ISERROR(SEARCH("ESPAÑA",B13)))</formula>
    </cfRule>
    <cfRule type="containsText" dxfId="473" priority="266" operator="containsText" text="ALEMANIA">
      <formula>NOT(ISERROR(SEARCH("ALEMANIA",B13)))</formula>
    </cfRule>
    <cfRule type="containsText" dxfId="472" priority="267" operator="containsText" text="PAÍSES NÓRDICOS">
      <formula>NOT(ISERROR(SEARCH("PAÍSES NÓRDICOS",B13)))</formula>
    </cfRule>
    <cfRule type="containsText" dxfId="471" priority="268" operator="containsText" text="REINO UNIDO">
      <formula>NOT(ISERROR(SEARCH("REINO UNIDO",B13)))</formula>
    </cfRule>
    <cfRule type="containsText" dxfId="470" priority="269" operator="containsText" text="DINAMARCA">
      <formula>NOT(ISERROR(SEARCH("DINAMARCA",B13)))</formula>
    </cfRule>
    <cfRule type="containsText" dxfId="469" priority="270" operator="containsText" text="NORUEGA">
      <formula>NOT(ISERROR(SEARCH("NORUEGA",B13)))</formula>
    </cfRule>
    <cfRule type="containsText" dxfId="468" priority="271" operator="containsText" text="FINLANDIA">
      <formula>NOT(ISERROR(SEARCH("FINLANDIA",B13)))</formula>
    </cfRule>
    <cfRule type="containsText" dxfId="467" priority="272" operator="containsText" text="SUECIA">
      <formula>NOT(ISERROR(SEARCH("SUECIA",B13)))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G13">
    <cfRule type="containsText" dxfId="432" priority="205" operator="containsText" text="SUIZA">
      <formula>NOT(ISERROR(SEARCH("SUIZA",G13)))</formula>
    </cfRule>
    <cfRule type="containsText" dxfId="431" priority="206" operator="containsText" text="AUSTRIA">
      <formula>NOT(ISERROR(SEARCH("AUSTRIA",G13)))</formula>
    </cfRule>
    <cfRule type="containsText" dxfId="430" priority="207" operator="containsText" text="IRLANDA">
      <formula>NOT(ISERROR(SEARCH("IRLANDA",G13)))</formula>
    </cfRule>
    <cfRule type="containsText" dxfId="429" priority="208" operator="containsText" text="PAÍSES DEL ESTE">
      <formula>NOT(ISERROR(SEARCH("PAÍSES DEL ESTE",G13)))</formula>
    </cfRule>
    <cfRule type="containsText" dxfId="428" priority="209" operator="containsText" text="RUSIA">
      <formula>NOT(ISERROR(SEARCH("RUSIA",G13)))</formula>
    </cfRule>
    <cfRule type="containsText" dxfId="427" priority="210" operator="containsText" text="HOLANDA">
      <formula>NOT(ISERROR(SEARCH("HOLANDA",G13)))</formula>
    </cfRule>
    <cfRule type="containsText" dxfId="426" priority="211" operator="containsText" text="FRANCIA">
      <formula>NOT(ISERROR(SEARCH("FRANCIA",G13)))</formula>
    </cfRule>
    <cfRule type="containsText" dxfId="425" priority="212" operator="containsText" text="ITALIA">
      <formula>NOT(ISERROR(SEARCH("ITALIA",G13)))</formula>
    </cfRule>
    <cfRule type="containsText" dxfId="424" priority="213" operator="containsText" text="BÉLGICA">
      <formula>NOT(ISERROR(SEARCH("BÉLGICA",G13)))</formula>
    </cfRule>
    <cfRule type="containsText" dxfId="423" priority="214" operator="containsText" text="ESPAÑA">
      <formula>NOT(ISERROR(SEARCH("ESPAÑA",G13)))</formula>
    </cfRule>
    <cfRule type="containsText" dxfId="422" priority="215" operator="containsText" text="ALEMANIA">
      <formula>NOT(ISERROR(SEARCH("ALEMANIA",G13)))</formula>
    </cfRule>
    <cfRule type="containsText" dxfId="421" priority="216" operator="containsText" text="PAÍSES NÓRDICOS">
      <formula>NOT(ISERROR(SEARCH("PAÍSES NÓRDICOS",G13)))</formula>
    </cfRule>
    <cfRule type="containsText" dxfId="420" priority="217" operator="containsText" text="REINO UNIDO">
      <formula>NOT(ISERROR(SEARCH("REINO UNIDO",G13)))</formula>
    </cfRule>
    <cfRule type="containsText" dxfId="419" priority="218" operator="containsText" text="DINAMARCA">
      <formula>NOT(ISERROR(SEARCH("DINAMARCA",G13)))</formula>
    </cfRule>
    <cfRule type="containsText" dxfId="418" priority="219" operator="containsText" text="NORUEGA">
      <formula>NOT(ISERROR(SEARCH("NORUEGA",G13)))</formula>
    </cfRule>
    <cfRule type="containsText" dxfId="417" priority="220" operator="containsText" text="FINLANDIA">
      <formula>NOT(ISERROR(SEARCH("FINLANDIA",G13)))</formula>
    </cfRule>
    <cfRule type="containsText" dxfId="416" priority="221" operator="containsText" text="SUECIA">
      <formula>NOT(ISERROR(SEARCH("SUECIA",G13)))</formula>
    </cfRule>
  </conditionalFormatting>
  <conditionalFormatting sqref="G13">
    <cfRule type="containsText" dxfId="415" priority="188" operator="containsText" text="SUIZA">
      <formula>NOT(ISERROR(SEARCH("SUIZA",G13)))</formula>
    </cfRule>
    <cfRule type="containsText" dxfId="414" priority="189" operator="containsText" text="AUSTRIA">
      <formula>NOT(ISERROR(SEARCH("AUSTRIA",G13)))</formula>
    </cfRule>
    <cfRule type="containsText" dxfId="413" priority="190" operator="containsText" text="IRLANDA">
      <formula>NOT(ISERROR(SEARCH("IRLANDA",G13)))</formula>
    </cfRule>
    <cfRule type="containsText" dxfId="412" priority="191" operator="containsText" text="PAÍSES DEL ESTE">
      <formula>NOT(ISERROR(SEARCH("PAÍSES DEL ESTE",G13)))</formula>
    </cfRule>
    <cfRule type="containsText" dxfId="411" priority="192" operator="containsText" text="RUSIA">
      <formula>NOT(ISERROR(SEARCH("RUSIA",G13)))</formula>
    </cfRule>
    <cfRule type="containsText" dxfId="410" priority="193" operator="containsText" text="HOLANDA">
      <formula>NOT(ISERROR(SEARCH("HOLANDA",G13)))</formula>
    </cfRule>
    <cfRule type="containsText" dxfId="409" priority="194" operator="containsText" text="FRANCIA">
      <formula>NOT(ISERROR(SEARCH("FRANCIA",G13)))</formula>
    </cfRule>
    <cfRule type="containsText" dxfId="408" priority="195" operator="containsText" text="ITALIA">
      <formula>NOT(ISERROR(SEARCH("ITALIA",G13)))</formula>
    </cfRule>
    <cfRule type="containsText" dxfId="407" priority="196" operator="containsText" text="BÉLGICA">
      <formula>NOT(ISERROR(SEARCH("BÉLGICA",G13)))</formula>
    </cfRule>
    <cfRule type="containsText" dxfId="406" priority="197" operator="containsText" text="ESPAÑA">
      <formula>NOT(ISERROR(SEARCH("ESPAÑA",G13)))</formula>
    </cfRule>
    <cfRule type="containsText" dxfId="405" priority="198" operator="containsText" text="ALEMANIA">
      <formula>NOT(ISERROR(SEARCH("ALEMANIA",G13)))</formula>
    </cfRule>
    <cfRule type="containsText" dxfId="404" priority="199" operator="containsText" text="PAÍSES NÓRDICOS">
      <formula>NOT(ISERROR(SEARCH("PAÍSES NÓRDICOS",G13)))</formula>
    </cfRule>
    <cfRule type="containsText" dxfId="403" priority="200" operator="containsText" text="REINO UNIDO">
      <formula>NOT(ISERROR(SEARCH("REINO UNIDO",G13)))</formula>
    </cfRule>
    <cfRule type="containsText" dxfId="402" priority="201" operator="containsText" text="DINAMARCA">
      <formula>NOT(ISERROR(SEARCH("DINAMARCA",G13)))</formula>
    </cfRule>
    <cfRule type="containsText" dxfId="401" priority="202" operator="containsText" text="NORUEGA">
      <formula>NOT(ISERROR(SEARCH("NORUEGA",G13)))</formula>
    </cfRule>
    <cfRule type="containsText" dxfId="400" priority="203" operator="containsText" text="FINLANDIA">
      <formula>NOT(ISERROR(SEARCH("FINLANDIA",G13)))</formula>
    </cfRule>
    <cfRule type="containsText" dxfId="399" priority="204" operator="containsText" text="SUECIA">
      <formula>NOT(ISERROR(SEARCH("SUECIA",G13)))</formula>
    </cfRule>
  </conditionalFormatting>
  <conditionalFormatting sqref="G14:G15">
    <cfRule type="containsText" dxfId="398" priority="171" operator="containsText" text="SUIZA">
      <formula>NOT(ISERROR(SEARCH("SUIZA",G14)))</formula>
    </cfRule>
    <cfRule type="containsText" dxfId="397" priority="172" operator="containsText" text="AUSTRIA">
      <formula>NOT(ISERROR(SEARCH("AUSTRIA",G14)))</formula>
    </cfRule>
    <cfRule type="containsText" dxfId="396" priority="173" operator="containsText" text="IRLANDA">
      <formula>NOT(ISERROR(SEARCH("IRLANDA",G14)))</formula>
    </cfRule>
    <cfRule type="containsText" dxfId="395" priority="174" operator="containsText" text="PAÍSES DEL ESTE">
      <formula>NOT(ISERROR(SEARCH("PAÍSES DEL ESTE",G14)))</formula>
    </cfRule>
    <cfRule type="containsText" dxfId="394" priority="175" operator="containsText" text="RUSIA">
      <formula>NOT(ISERROR(SEARCH("RUSIA",G14)))</formula>
    </cfRule>
    <cfRule type="containsText" dxfId="393" priority="176" operator="containsText" text="HOLANDA">
      <formula>NOT(ISERROR(SEARCH("HOLANDA",G14)))</formula>
    </cfRule>
    <cfRule type="containsText" dxfId="392" priority="177" operator="containsText" text="FRANCIA">
      <formula>NOT(ISERROR(SEARCH("FRANCIA",G14)))</formula>
    </cfRule>
    <cfRule type="containsText" dxfId="391" priority="178" operator="containsText" text="ITALIA">
      <formula>NOT(ISERROR(SEARCH("ITALIA",G14)))</formula>
    </cfRule>
    <cfRule type="containsText" dxfId="390" priority="179" operator="containsText" text="BÉLGICA">
      <formula>NOT(ISERROR(SEARCH("BÉLGICA",G14)))</formula>
    </cfRule>
    <cfRule type="containsText" dxfId="389" priority="180" operator="containsText" text="ESPAÑA">
      <formula>NOT(ISERROR(SEARCH("ESPAÑA",G14)))</formula>
    </cfRule>
    <cfRule type="containsText" dxfId="388" priority="181" operator="containsText" text="ALEMANIA">
      <formula>NOT(ISERROR(SEARCH("ALEMANIA",G14)))</formula>
    </cfRule>
    <cfRule type="containsText" dxfId="387" priority="182" operator="containsText" text="PAÍSES NÓRDICOS">
      <formula>NOT(ISERROR(SEARCH("PAÍSES NÓRDICOS",G14)))</formula>
    </cfRule>
    <cfRule type="containsText" dxfId="386" priority="183" operator="containsText" text="REINO UNIDO">
      <formula>NOT(ISERROR(SEARCH("REINO UNIDO",G14)))</formula>
    </cfRule>
    <cfRule type="containsText" dxfId="385" priority="184" operator="containsText" text="DINAMARCA">
      <formula>NOT(ISERROR(SEARCH("DINAMARCA",G14)))</formula>
    </cfRule>
    <cfRule type="containsText" dxfId="384" priority="185" operator="containsText" text="NORUEGA">
      <formula>NOT(ISERROR(SEARCH("NORUEGA",G14)))</formula>
    </cfRule>
    <cfRule type="containsText" dxfId="383" priority="186" operator="containsText" text="FINLANDIA">
      <formula>NOT(ISERROR(SEARCH("FINLANDIA",G14)))</formula>
    </cfRule>
    <cfRule type="containsText" dxfId="382" priority="187" operator="containsText" text="SUECIA">
      <formula>NOT(ISERROR(SEARCH("SUECIA",G14)))</formula>
    </cfRule>
  </conditionalFormatting>
  <conditionalFormatting sqref="G14">
    <cfRule type="containsText" dxfId="381" priority="154" operator="containsText" text="SUIZA">
      <formula>NOT(ISERROR(SEARCH("SUIZA",G14)))</formula>
    </cfRule>
    <cfRule type="containsText" dxfId="380" priority="155" operator="containsText" text="AUSTRIA">
      <formula>NOT(ISERROR(SEARCH("AUSTRIA",G14)))</formula>
    </cfRule>
    <cfRule type="containsText" dxfId="379" priority="156" operator="containsText" text="IRLANDA">
      <formula>NOT(ISERROR(SEARCH("IRLANDA",G14)))</formula>
    </cfRule>
    <cfRule type="containsText" dxfId="378" priority="157" operator="containsText" text="PAÍSES DEL ESTE">
      <formula>NOT(ISERROR(SEARCH("PAÍSES DEL ESTE",G14)))</formula>
    </cfRule>
    <cfRule type="containsText" dxfId="377" priority="158" operator="containsText" text="RUSIA">
      <formula>NOT(ISERROR(SEARCH("RUSIA",G14)))</formula>
    </cfRule>
    <cfRule type="containsText" dxfId="376" priority="159" operator="containsText" text="HOLANDA">
      <formula>NOT(ISERROR(SEARCH("HOLANDA",G14)))</formula>
    </cfRule>
    <cfRule type="containsText" dxfId="375" priority="160" operator="containsText" text="FRANCIA">
      <formula>NOT(ISERROR(SEARCH("FRANCIA",G14)))</formula>
    </cfRule>
    <cfRule type="containsText" dxfId="374" priority="161" operator="containsText" text="ITALIA">
      <formula>NOT(ISERROR(SEARCH("ITALIA",G14)))</formula>
    </cfRule>
    <cfRule type="containsText" dxfId="373" priority="162" operator="containsText" text="BÉLGICA">
      <formula>NOT(ISERROR(SEARCH("BÉLGICA",G14)))</formula>
    </cfRule>
    <cfRule type="containsText" dxfId="372" priority="163" operator="containsText" text="ESPAÑA">
      <formula>NOT(ISERROR(SEARCH("ESPAÑA",G14)))</formula>
    </cfRule>
    <cfRule type="containsText" dxfId="371" priority="164" operator="containsText" text="ALEMANIA">
      <formula>NOT(ISERROR(SEARCH("ALEMANIA",G14)))</formula>
    </cfRule>
    <cfRule type="containsText" dxfId="370" priority="165" operator="containsText" text="PAÍSES NÓRDICOS">
      <formula>NOT(ISERROR(SEARCH("PAÍSES NÓRDICOS",G14)))</formula>
    </cfRule>
    <cfRule type="containsText" dxfId="369" priority="166" operator="containsText" text="REINO UNIDO">
      <formula>NOT(ISERROR(SEARCH("REINO UNIDO",G14)))</formula>
    </cfRule>
    <cfRule type="containsText" dxfId="368" priority="167" operator="containsText" text="DINAMARCA">
      <formula>NOT(ISERROR(SEARCH("DINAMARCA",G14)))</formula>
    </cfRule>
    <cfRule type="containsText" dxfId="367" priority="168" operator="containsText" text="NORUEGA">
      <formula>NOT(ISERROR(SEARCH("NORUEGA",G14)))</formula>
    </cfRule>
    <cfRule type="containsText" dxfId="366" priority="169" operator="containsText" text="FINLANDIA">
      <formula>NOT(ISERROR(SEARCH("FINLANDIA",G14)))</formula>
    </cfRule>
    <cfRule type="containsText" dxfId="365" priority="170" operator="containsText" text="SUECIA">
      <formula>NOT(ISERROR(SEARCH("SUECIA",G14)))</formula>
    </cfRule>
  </conditionalFormatting>
  <conditionalFormatting sqref="B14">
    <cfRule type="containsText" dxfId="364" priority="137" operator="containsText" text="SUIZA">
      <formula>NOT(ISERROR(SEARCH("SUIZA",B14)))</formula>
    </cfRule>
    <cfRule type="containsText" dxfId="363" priority="138" operator="containsText" text="AUSTRIA">
      <formula>NOT(ISERROR(SEARCH("AUSTRIA",B14)))</formula>
    </cfRule>
    <cfRule type="containsText" dxfId="362" priority="139" operator="containsText" text="IRLANDA">
      <formula>NOT(ISERROR(SEARCH("IRLANDA",B14)))</formula>
    </cfRule>
    <cfRule type="containsText" dxfId="361" priority="140" operator="containsText" text="PAÍSES DEL ESTE">
      <formula>NOT(ISERROR(SEARCH("PAÍSES DEL ESTE",B14)))</formula>
    </cfRule>
    <cfRule type="containsText" dxfId="360" priority="141" operator="containsText" text="RUSIA">
      <formula>NOT(ISERROR(SEARCH("RUSIA",B14)))</formula>
    </cfRule>
    <cfRule type="containsText" dxfId="359" priority="142" operator="containsText" text="HOLANDA">
      <formula>NOT(ISERROR(SEARCH("HOLANDA",B14)))</formula>
    </cfRule>
    <cfRule type="containsText" dxfId="358" priority="143" operator="containsText" text="FRANCIA">
      <formula>NOT(ISERROR(SEARCH("FRANCIA",B14)))</formula>
    </cfRule>
    <cfRule type="containsText" dxfId="357" priority="144" operator="containsText" text="ITALIA">
      <formula>NOT(ISERROR(SEARCH("ITALIA",B14)))</formula>
    </cfRule>
    <cfRule type="containsText" dxfId="356" priority="145" operator="containsText" text="BÉLGICA">
      <formula>NOT(ISERROR(SEARCH("BÉLGICA",B14)))</formula>
    </cfRule>
    <cfRule type="containsText" dxfId="355" priority="146" operator="containsText" text="ESPAÑA">
      <formula>NOT(ISERROR(SEARCH("ESPAÑA",B14)))</formula>
    </cfRule>
    <cfRule type="containsText" dxfId="354" priority="147" operator="containsText" text="ALEMANIA">
      <formula>NOT(ISERROR(SEARCH("ALEMANIA",B14)))</formula>
    </cfRule>
    <cfRule type="containsText" dxfId="353" priority="148" operator="containsText" text="PAÍSES NÓRDICOS">
      <formula>NOT(ISERROR(SEARCH("PAÍSES NÓRDICOS",B14)))</formula>
    </cfRule>
    <cfRule type="containsText" dxfId="352" priority="149" operator="containsText" text="REINO UNIDO">
      <formula>NOT(ISERROR(SEARCH("REINO UNIDO",B14)))</formula>
    </cfRule>
    <cfRule type="containsText" dxfId="351" priority="150" operator="containsText" text="DINAMARCA">
      <formula>NOT(ISERROR(SEARCH("DINAMARCA",B14)))</formula>
    </cfRule>
    <cfRule type="containsText" dxfId="350" priority="151" operator="containsText" text="NORUEGA">
      <formula>NOT(ISERROR(SEARCH("NORUEGA",B14)))</formula>
    </cfRule>
    <cfRule type="containsText" dxfId="349" priority="152" operator="containsText" text="FINLANDIA">
      <formula>NOT(ISERROR(SEARCH("FINLANDIA",B14)))</formula>
    </cfRule>
    <cfRule type="containsText" dxfId="348" priority="153" operator="containsText" text="SUECIA">
      <formula>NOT(ISERROR(SEARCH("SUECIA",B14)))</formula>
    </cfRule>
  </conditionalFormatting>
  <conditionalFormatting sqref="G16">
    <cfRule type="containsText" dxfId="347" priority="120" operator="containsText" text="SUIZA">
      <formula>NOT(ISERROR(SEARCH("SUIZA",G16)))</formula>
    </cfRule>
    <cfRule type="containsText" dxfId="346" priority="121" operator="containsText" text="AUSTRIA">
      <formula>NOT(ISERROR(SEARCH("AUSTRIA",G16)))</formula>
    </cfRule>
    <cfRule type="containsText" dxfId="345" priority="122" operator="containsText" text="IRLANDA">
      <formula>NOT(ISERROR(SEARCH("IRLANDA",G16)))</formula>
    </cfRule>
    <cfRule type="containsText" dxfId="344" priority="123" operator="containsText" text="PAÍSES DEL ESTE">
      <formula>NOT(ISERROR(SEARCH("PAÍSES DEL ESTE",G16)))</formula>
    </cfRule>
    <cfRule type="containsText" dxfId="343" priority="124" operator="containsText" text="RUSIA">
      <formula>NOT(ISERROR(SEARCH("RUSIA",G16)))</formula>
    </cfRule>
    <cfRule type="containsText" dxfId="342" priority="125" operator="containsText" text="HOLANDA">
      <formula>NOT(ISERROR(SEARCH("HOLANDA",G16)))</formula>
    </cfRule>
    <cfRule type="containsText" dxfId="341" priority="126" operator="containsText" text="FRANCIA">
      <formula>NOT(ISERROR(SEARCH("FRANCIA",G16)))</formula>
    </cfRule>
    <cfRule type="containsText" dxfId="340" priority="127" operator="containsText" text="ITALIA">
      <formula>NOT(ISERROR(SEARCH("ITALIA",G16)))</formula>
    </cfRule>
    <cfRule type="containsText" dxfId="339" priority="128" operator="containsText" text="BÉLGICA">
      <formula>NOT(ISERROR(SEARCH("BÉLGICA",G16)))</formula>
    </cfRule>
    <cfRule type="containsText" dxfId="338" priority="129" operator="containsText" text="ESPAÑA">
      <formula>NOT(ISERROR(SEARCH("ESPAÑA",G16)))</formula>
    </cfRule>
    <cfRule type="containsText" dxfId="337" priority="130" operator="containsText" text="ALEMANIA">
      <formula>NOT(ISERROR(SEARCH("ALEMANIA",G16)))</formula>
    </cfRule>
    <cfRule type="containsText" dxfId="336" priority="131" operator="containsText" text="PAÍSES NÓRDICOS">
      <formula>NOT(ISERROR(SEARCH("PAÍSES NÓRDICOS",G16)))</formula>
    </cfRule>
    <cfRule type="containsText" dxfId="335" priority="132" operator="containsText" text="REINO UNIDO">
      <formula>NOT(ISERROR(SEARCH("REINO UNIDO",G16)))</formula>
    </cfRule>
    <cfRule type="containsText" dxfId="334" priority="133" operator="containsText" text="DINAMARCA">
      <formula>NOT(ISERROR(SEARCH("DINAMARCA",G16)))</formula>
    </cfRule>
    <cfRule type="containsText" dxfId="333" priority="134" operator="containsText" text="NORUEGA">
      <formula>NOT(ISERROR(SEARCH("NORUEGA",G16)))</formula>
    </cfRule>
    <cfRule type="containsText" dxfId="332" priority="135" operator="containsText" text="FINLANDIA">
      <formula>NOT(ISERROR(SEARCH("FINLANDIA",G16)))</formula>
    </cfRule>
    <cfRule type="containsText" dxfId="331" priority="136" operator="containsText" text="SUECIA">
      <formula>NOT(ISERROR(SEARCH("SUECIA",G16)))</formula>
    </cfRule>
  </conditionalFormatting>
  <conditionalFormatting sqref="G16:G17">
    <cfRule type="containsText" dxfId="330" priority="103" operator="containsText" text="SUIZA">
      <formula>NOT(ISERROR(SEARCH("SUIZA",G16)))</formula>
    </cfRule>
    <cfRule type="containsText" dxfId="329" priority="104" operator="containsText" text="AUSTRIA">
      <formula>NOT(ISERROR(SEARCH("AUSTRIA",G16)))</formula>
    </cfRule>
    <cfRule type="containsText" dxfId="328" priority="105" operator="containsText" text="IRLANDA">
      <formula>NOT(ISERROR(SEARCH("IRLANDA",G16)))</formula>
    </cfRule>
    <cfRule type="containsText" dxfId="327" priority="106" operator="containsText" text="PAÍSES DEL ESTE">
      <formula>NOT(ISERROR(SEARCH("PAÍSES DEL ESTE",G16)))</formula>
    </cfRule>
    <cfRule type="containsText" dxfId="326" priority="107" operator="containsText" text="RUSIA">
      <formula>NOT(ISERROR(SEARCH("RUSIA",G16)))</formula>
    </cfRule>
    <cfRule type="containsText" dxfId="325" priority="108" operator="containsText" text="HOLANDA">
      <formula>NOT(ISERROR(SEARCH("HOLANDA",G16)))</formula>
    </cfRule>
    <cfRule type="containsText" dxfId="324" priority="109" operator="containsText" text="FRANCIA">
      <formula>NOT(ISERROR(SEARCH("FRANCIA",G16)))</formula>
    </cfRule>
    <cfRule type="containsText" dxfId="323" priority="110" operator="containsText" text="ITALIA">
      <formula>NOT(ISERROR(SEARCH("ITALIA",G16)))</formula>
    </cfRule>
    <cfRule type="containsText" dxfId="322" priority="111" operator="containsText" text="BÉLGICA">
      <formula>NOT(ISERROR(SEARCH("BÉLGICA",G16)))</formula>
    </cfRule>
    <cfRule type="containsText" dxfId="321" priority="112" operator="containsText" text="ESPAÑA">
      <formula>NOT(ISERROR(SEARCH("ESPAÑA",G16)))</formula>
    </cfRule>
    <cfRule type="containsText" dxfId="320" priority="113" operator="containsText" text="ALEMANIA">
      <formula>NOT(ISERROR(SEARCH("ALEMANIA",G16)))</formula>
    </cfRule>
    <cfRule type="containsText" dxfId="319" priority="114" operator="containsText" text="PAÍSES NÓRDICOS">
      <formula>NOT(ISERROR(SEARCH("PAÍSES NÓRDICOS",G16)))</formula>
    </cfRule>
    <cfRule type="containsText" dxfId="318" priority="115" operator="containsText" text="REINO UNIDO">
      <formula>NOT(ISERROR(SEARCH("REINO UNIDO",G16)))</formula>
    </cfRule>
    <cfRule type="containsText" dxfId="317" priority="116" operator="containsText" text="DINAMARCA">
      <formula>NOT(ISERROR(SEARCH("DINAMARCA",G16)))</formula>
    </cfRule>
    <cfRule type="containsText" dxfId="316" priority="117" operator="containsText" text="NORUEGA">
      <formula>NOT(ISERROR(SEARCH("NORUEGA",G16)))</formula>
    </cfRule>
    <cfRule type="containsText" dxfId="315" priority="118" operator="containsText" text="FINLANDIA">
      <formula>NOT(ISERROR(SEARCH("FINLANDIA",G16)))</formula>
    </cfRule>
    <cfRule type="containsText" dxfId="314" priority="119" operator="containsText" text="SUECIA">
      <formula>NOT(ISERROR(SEARCH("SUECIA",G16)))</formula>
    </cfRule>
  </conditionalFormatting>
  <conditionalFormatting sqref="B17">
    <cfRule type="containsText" dxfId="313" priority="86" operator="containsText" text="SUIZA">
      <formula>NOT(ISERROR(SEARCH("SUIZA",B17)))</formula>
    </cfRule>
    <cfRule type="containsText" dxfId="312" priority="87" operator="containsText" text="AUSTRIA">
      <formula>NOT(ISERROR(SEARCH("AUSTRIA",B17)))</formula>
    </cfRule>
    <cfRule type="containsText" dxfId="311" priority="88" operator="containsText" text="IRLANDA">
      <formula>NOT(ISERROR(SEARCH("IRLANDA",B17)))</formula>
    </cfRule>
    <cfRule type="containsText" dxfId="310" priority="89" operator="containsText" text="PAÍSES DEL ESTE">
      <formula>NOT(ISERROR(SEARCH("PAÍSES DEL ESTE",B17)))</formula>
    </cfRule>
    <cfRule type="containsText" dxfId="309" priority="90" operator="containsText" text="RUSIA">
      <formula>NOT(ISERROR(SEARCH("RUSIA",B17)))</formula>
    </cfRule>
    <cfRule type="containsText" dxfId="308" priority="91" operator="containsText" text="HOLANDA">
      <formula>NOT(ISERROR(SEARCH("HOLANDA",B17)))</formula>
    </cfRule>
    <cfRule type="containsText" dxfId="307" priority="92" operator="containsText" text="FRANCIA">
      <formula>NOT(ISERROR(SEARCH("FRANCIA",B17)))</formula>
    </cfRule>
    <cfRule type="containsText" dxfId="306" priority="93" operator="containsText" text="ITALIA">
      <formula>NOT(ISERROR(SEARCH("ITALIA",B17)))</formula>
    </cfRule>
    <cfRule type="containsText" dxfId="305" priority="94" operator="containsText" text="BÉLGICA">
      <formula>NOT(ISERROR(SEARCH("BÉLGICA",B17)))</formula>
    </cfRule>
    <cfRule type="containsText" dxfId="304" priority="95" operator="containsText" text="ESPAÑA">
      <formula>NOT(ISERROR(SEARCH("ESPAÑA",B17)))</formula>
    </cfRule>
    <cfRule type="containsText" dxfId="303" priority="96" operator="containsText" text="ALEMANIA">
      <formula>NOT(ISERROR(SEARCH("ALEMANIA",B17)))</formula>
    </cfRule>
    <cfRule type="containsText" dxfId="302" priority="97" operator="containsText" text="PAÍSES NÓRDICOS">
      <formula>NOT(ISERROR(SEARCH("PAÍSES NÓRDICOS",B17)))</formula>
    </cfRule>
    <cfRule type="containsText" dxfId="301" priority="98" operator="containsText" text="REINO UNIDO">
      <formula>NOT(ISERROR(SEARCH("REINO UNIDO",B17)))</formula>
    </cfRule>
    <cfRule type="containsText" dxfId="300" priority="99" operator="containsText" text="DINAMARCA">
      <formula>NOT(ISERROR(SEARCH("DINAMARCA",B17)))</formula>
    </cfRule>
    <cfRule type="containsText" dxfId="299" priority="100" operator="containsText" text="NORUEGA">
      <formula>NOT(ISERROR(SEARCH("NORUEGA",B17)))</formula>
    </cfRule>
    <cfRule type="containsText" dxfId="298" priority="101" operator="containsText" text="FINLANDIA">
      <formula>NOT(ISERROR(SEARCH("FINLANDIA",B17)))</formula>
    </cfRule>
    <cfRule type="containsText" dxfId="297" priority="102" operator="containsText" text="SUECIA">
      <formula>NOT(ISERROR(SEARCH("SUECIA",B17)))</formula>
    </cfRule>
  </conditionalFormatting>
  <conditionalFormatting sqref="B17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8:B19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B18">
    <cfRule type="containsText" dxfId="262" priority="35" operator="containsText" text="SUIZA">
      <formula>NOT(ISERROR(SEARCH("SUIZA",B18)))</formula>
    </cfRule>
    <cfRule type="containsText" dxfId="261" priority="36" operator="containsText" text="AUSTRIA">
      <formula>NOT(ISERROR(SEARCH("AUSTRIA",B18)))</formula>
    </cfRule>
    <cfRule type="containsText" dxfId="260" priority="37" operator="containsText" text="IRLANDA">
      <formula>NOT(ISERROR(SEARCH("IRLANDA",B18)))</formula>
    </cfRule>
    <cfRule type="containsText" dxfId="259" priority="38" operator="containsText" text="PAÍSES DEL ESTE">
      <formula>NOT(ISERROR(SEARCH("PAÍSES DEL ESTE",B18)))</formula>
    </cfRule>
    <cfRule type="containsText" dxfId="258" priority="39" operator="containsText" text="RUSIA">
      <formula>NOT(ISERROR(SEARCH("RUSIA",B18)))</formula>
    </cfRule>
    <cfRule type="containsText" dxfId="257" priority="40" operator="containsText" text="HOLANDA">
      <formula>NOT(ISERROR(SEARCH("HOLANDA",B18)))</formula>
    </cfRule>
    <cfRule type="containsText" dxfId="256" priority="41" operator="containsText" text="FRANCIA">
      <formula>NOT(ISERROR(SEARCH("FRANCIA",B18)))</formula>
    </cfRule>
    <cfRule type="containsText" dxfId="255" priority="42" operator="containsText" text="ITALIA">
      <formula>NOT(ISERROR(SEARCH("ITALIA",B18)))</formula>
    </cfRule>
    <cfRule type="containsText" dxfId="254" priority="43" operator="containsText" text="BÉLGICA">
      <formula>NOT(ISERROR(SEARCH("BÉLGICA",B18)))</formula>
    </cfRule>
    <cfRule type="containsText" dxfId="253" priority="44" operator="containsText" text="ESPAÑA">
      <formula>NOT(ISERROR(SEARCH("ESPAÑA",B18)))</formula>
    </cfRule>
    <cfRule type="containsText" dxfId="252" priority="45" operator="containsText" text="ALEMANIA">
      <formula>NOT(ISERROR(SEARCH("ALEMANIA",B18)))</formula>
    </cfRule>
    <cfRule type="containsText" dxfId="251" priority="46" operator="containsText" text="PAÍSES NÓRDICOS">
      <formula>NOT(ISERROR(SEARCH("PAÍSES NÓRDICOS",B18)))</formula>
    </cfRule>
    <cfRule type="containsText" dxfId="250" priority="47" operator="containsText" text="REINO UNIDO">
      <formula>NOT(ISERROR(SEARCH("REINO UNIDO",B18)))</formula>
    </cfRule>
    <cfRule type="containsText" dxfId="249" priority="48" operator="containsText" text="DINAMARCA">
      <formula>NOT(ISERROR(SEARCH("DINAMARCA",B18)))</formula>
    </cfRule>
    <cfRule type="containsText" dxfId="248" priority="49" operator="containsText" text="NORUEGA">
      <formula>NOT(ISERROR(SEARCH("NORUEGA",B18)))</formula>
    </cfRule>
    <cfRule type="containsText" dxfId="247" priority="50" operator="containsText" text="FINLANDIA">
      <formula>NOT(ISERROR(SEARCH("FINLANDIA",B18)))</formula>
    </cfRule>
    <cfRule type="containsText" dxfId="246" priority="51" operator="containsText" text="SUECIA">
      <formula>NOT(ISERROR(SEARCH("SUECIA",B18)))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20:B21">
    <cfRule type="containsText" dxfId="228" priority="1" operator="containsText" text="SUIZA">
      <formula>NOT(ISERROR(SEARCH("SUIZA",B20)))</formula>
    </cfRule>
    <cfRule type="containsText" dxfId="227" priority="2" operator="containsText" text="AUSTRIA">
      <formula>NOT(ISERROR(SEARCH("AUSTRIA",B20)))</formula>
    </cfRule>
    <cfRule type="containsText" dxfId="226" priority="3" operator="containsText" text="IRLANDA">
      <formula>NOT(ISERROR(SEARCH("IRLANDA",B20)))</formula>
    </cfRule>
    <cfRule type="containsText" dxfId="225" priority="4" operator="containsText" text="PAÍSES DEL ESTE">
      <formula>NOT(ISERROR(SEARCH("PAÍSES DEL ESTE",B20)))</formula>
    </cfRule>
    <cfRule type="containsText" dxfId="224" priority="5" operator="containsText" text="RUSIA">
      <formula>NOT(ISERROR(SEARCH("RUSIA",B20)))</formula>
    </cfRule>
    <cfRule type="containsText" dxfId="223" priority="6" operator="containsText" text="HOLANDA">
      <formula>NOT(ISERROR(SEARCH("HOLANDA",B20)))</formula>
    </cfRule>
    <cfRule type="containsText" dxfId="222" priority="7" operator="containsText" text="FRANCIA">
      <formula>NOT(ISERROR(SEARCH("FRANCIA",B20)))</formula>
    </cfRule>
    <cfRule type="containsText" dxfId="221" priority="8" operator="containsText" text="ITALIA">
      <formula>NOT(ISERROR(SEARCH("ITALIA",B20)))</formula>
    </cfRule>
    <cfRule type="containsText" dxfId="220" priority="9" operator="containsText" text="BÉLGICA">
      <formula>NOT(ISERROR(SEARCH("BÉLGICA",B20)))</formula>
    </cfRule>
    <cfRule type="containsText" dxfId="219" priority="10" operator="containsText" text="ESPAÑA">
      <formula>NOT(ISERROR(SEARCH("ESPAÑA",B20)))</formula>
    </cfRule>
    <cfRule type="containsText" dxfId="218" priority="11" operator="containsText" text="ALEMANIA">
      <formula>NOT(ISERROR(SEARCH("ALEMANIA",B20)))</formula>
    </cfRule>
    <cfRule type="containsText" dxfId="217" priority="12" operator="containsText" text="PAÍSES NÓRDICOS">
      <formula>NOT(ISERROR(SEARCH("PAÍSES NÓRDICOS",B20)))</formula>
    </cfRule>
    <cfRule type="containsText" dxfId="216" priority="13" operator="containsText" text="REINO UNIDO">
      <formula>NOT(ISERROR(SEARCH("REINO UNIDO",B20)))</formula>
    </cfRule>
    <cfRule type="containsText" dxfId="215" priority="14" operator="containsText" text="DINAMARCA">
      <formula>NOT(ISERROR(SEARCH("DINAMARCA",B20)))</formula>
    </cfRule>
    <cfRule type="containsText" dxfId="214" priority="15" operator="containsText" text="NORUEGA">
      <formula>NOT(ISERROR(SEARCH("NORUEGA",B20)))</formula>
    </cfRule>
    <cfRule type="containsText" dxfId="213" priority="16" operator="containsText" text="FINLANDIA">
      <formula>NOT(ISERROR(SEARCH("FINLANDIA",B20)))</formula>
    </cfRule>
    <cfRule type="containsText" dxfId="212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222</v>
      </c>
      <c r="C5" s="162"/>
      <c r="D5" s="162"/>
    </row>
    <row r="6" spans="2:5" ht="30" customHeight="1">
      <c r="B6" s="214" t="s">
        <v>195</v>
      </c>
      <c r="C6" s="47" t="str">
        <f>actualizaciones!A3</f>
        <v>acumulado mayo 2010</v>
      </c>
      <c r="D6" s="47" t="str">
        <f>actualizaciones!A2</f>
        <v xml:space="preserve">acumulado mayo 2011 </v>
      </c>
    </row>
    <row r="7" spans="2:5" ht="15" customHeight="1">
      <c r="B7" s="112" t="str">
        <f>'Nacionalidades '!B7</f>
        <v>España</v>
      </c>
      <c r="C7" s="226">
        <f>'Nacionalidades '!C7/'Nacionalidades '!$C$29</f>
        <v>0.81650676754455365</v>
      </c>
      <c r="D7" s="226">
        <f>'Nacionalidades '!D7/'Nacionalidades '!$D$29</f>
        <v>0.77758823529411769</v>
      </c>
      <c r="E7" s="227"/>
    </row>
    <row r="8" spans="2:5" ht="15" customHeight="1">
      <c r="B8" s="112" t="str">
        <f>'Nacionalidades '!B8</f>
        <v>Alemania</v>
      </c>
      <c r="C8" s="226">
        <f>'Nacionalidades '!C8/'Nacionalidades '!$C$29</f>
        <v>2.3517397120377429E-2</v>
      </c>
      <c r="D8" s="226">
        <f>'Nacionalidades '!D8/'Nacionalidades '!$D$29</f>
        <v>3.2426470588235293E-2</v>
      </c>
      <c r="E8" s="227"/>
    </row>
    <row r="9" spans="2:5" ht="15" customHeight="1">
      <c r="B9" s="112" t="str">
        <f>'Nacionalidades '!B9</f>
        <v>Reino Unido</v>
      </c>
      <c r="C9" s="226">
        <f>'Nacionalidades '!C9/'Nacionalidades '!$C$29</f>
        <v>2.055434892050113E-2</v>
      </c>
      <c r="D9" s="226">
        <f>'Nacionalidades '!D9/'Nacionalidades '!$D$29</f>
        <v>2.6132352941176471E-2</v>
      </c>
      <c r="E9" s="227"/>
    </row>
    <row r="10" spans="2:5" ht="15" customHeight="1">
      <c r="B10" s="112" t="str">
        <f>'Nacionalidades '!B10</f>
        <v>Italia</v>
      </c>
      <c r="C10" s="226">
        <f>'Nacionalidades '!C10/'Nacionalidades '!$C$29</f>
        <v>1.6282381370194037E-2</v>
      </c>
      <c r="D10" s="226">
        <f>'Nacionalidades '!D10/'Nacionalidades '!$D$29</f>
        <v>2.4514705882352942E-2</v>
      </c>
      <c r="E10" s="227"/>
    </row>
    <row r="11" spans="2:5" ht="15" customHeight="1">
      <c r="B11" s="112" t="str">
        <f>'Nacionalidades '!B11</f>
        <v>Francia</v>
      </c>
      <c r="C11" s="226">
        <f>'Nacionalidades '!C11/'Nacionalidades '!$C$29</f>
        <v>1.6052241704184227E-2</v>
      </c>
      <c r="D11" s="226">
        <f>'Nacionalidades '!D11/'Nacionalidades '!$D$29</f>
        <v>2.3029411764705882E-2</v>
      </c>
    </row>
    <row r="12" spans="2:5" ht="15" customHeight="1">
      <c r="B12" s="112" t="str">
        <f>'Nacionalidades '!B12</f>
        <v>Países Nórdicos</v>
      </c>
      <c r="C12" s="226">
        <f>'Nacionalidades '!C12/'Nacionalidades '!$C$29</f>
        <v>1.1276843634480676E-2</v>
      </c>
      <c r="D12" s="226">
        <f>'Nacionalidades '!D12/'Nacionalidades '!$D$29</f>
        <v>1.6779411764705883E-2</v>
      </c>
    </row>
    <row r="13" spans="2:5" ht="15" customHeight="1">
      <c r="B13" s="112" t="str">
        <f>'Nacionalidades '!B13</f>
        <v>Finlandia</v>
      </c>
      <c r="C13" s="226">
        <f>'Nacionalidades '!C13/'Nacionalidades '!$C$29</f>
        <v>3.4233275318959196E-3</v>
      </c>
      <c r="D13" s="226">
        <f>'Nacionalidades '!D13/'Nacionalidades '!$D$29</f>
        <v>5.0588235294117649E-3</v>
      </c>
    </row>
    <row r="14" spans="2:5" ht="15" customHeight="1">
      <c r="B14" s="112" t="str">
        <f>'Nacionalidades '!B14</f>
        <v>Suecia</v>
      </c>
      <c r="C14" s="226">
        <f>'Nacionalidades '!C14/'Nacionalidades '!$C$29</f>
        <v>3.3801763445190799E-3</v>
      </c>
      <c r="D14" s="226">
        <f>'Nacionalidades '!D14/'Nacionalidades '!$D$29</f>
        <v>4.0882352941176469E-3</v>
      </c>
      <c r="E14" s="227"/>
    </row>
    <row r="15" spans="2:5" ht="15" customHeight="1">
      <c r="B15" s="112" t="str">
        <f>'Nacionalidades '!B15</f>
        <v>Dinamarca</v>
      </c>
      <c r="C15" s="226">
        <f>'Nacionalidades '!C15/'Nacionalidades '!$C$29</f>
        <v>2.4740014096054541E-3</v>
      </c>
      <c r="D15" s="226">
        <f>'Nacionalidades '!D15/'Nacionalidades '!$D$29</f>
        <v>4.2205882352941175E-3</v>
      </c>
      <c r="E15" s="227"/>
    </row>
    <row r="16" spans="2:5" ht="15" customHeight="1">
      <c r="B16" s="112" t="str">
        <f>'Nacionalidades '!B16</f>
        <v>Noruega</v>
      </c>
      <c r="C16" s="226">
        <f>'Nacionalidades '!C16/'Nacionalidades '!$C$29</f>
        <v>1.9993383484602219E-3</v>
      </c>
      <c r="D16" s="226">
        <f>'Nacionalidades '!D16/'Nacionalidades '!$D$29</f>
        <v>3.4117647058823529E-3</v>
      </c>
      <c r="E16" s="227"/>
    </row>
    <row r="17" spans="2:11" ht="15" customHeight="1">
      <c r="B17" s="112" t="str">
        <f>'Nacionalidades '!B17</f>
        <v>Países del Este</v>
      </c>
      <c r="C17" s="226">
        <f>'Nacionalidades '!C17/'Nacionalidades '!$C$29</f>
        <v>5.4370496094817544E-3</v>
      </c>
      <c r="D17" s="226">
        <f>'Nacionalidades '!D17/'Nacionalidades '!$D$29</f>
        <v>8.6764705882352942E-3</v>
      </c>
      <c r="E17" s="227"/>
    </row>
    <row r="18" spans="2:11" ht="15" customHeight="1">
      <c r="B18" s="112" t="str">
        <f>'Nacionalidades '!B18</f>
        <v>Holanda</v>
      </c>
      <c r="C18" s="226">
        <f>'Nacionalidades '!C18/'Nacionalidades '!$C$29</f>
        <v>5.9980150453806651E-3</v>
      </c>
      <c r="D18" s="226">
        <f>'Nacionalidades '!D18/'Nacionalidades '!$D$29</f>
        <v>5.2058823529411765E-3</v>
      </c>
      <c r="E18" s="227"/>
    </row>
    <row r="19" spans="2:11" ht="15" customHeight="1">
      <c r="B19" s="112" t="str">
        <f>'Nacionalidades '!B19</f>
        <v>Bélgica</v>
      </c>
      <c r="C19" s="226">
        <f>'Nacionalidades '!C19/'Nacionalidades '!$C$29</f>
        <v>3.782920760036247E-3</v>
      </c>
      <c r="D19" s="226">
        <f>'Nacionalidades '!D19/'Nacionalidades '!$D$29</f>
        <v>5.2647058823529413E-3</v>
      </c>
      <c r="E19" s="227"/>
    </row>
    <row r="20" spans="2:11" ht="15" customHeight="1">
      <c r="B20" s="112" t="str">
        <f>'Nacionalidades '!B20</f>
        <v>Suiza</v>
      </c>
      <c r="C20" s="226">
        <f>'Nacionalidades '!C20/'Nacionalidades '!$C$29</f>
        <v>3.5096299066495981E-3</v>
      </c>
      <c r="D20" s="226">
        <f>'Nacionalidades '!D20/'Nacionalidades '!$D$29</f>
        <v>4.2647058823529413E-3</v>
      </c>
    </row>
    <row r="21" spans="2:11" ht="15" customHeight="1">
      <c r="B21" s="112" t="str">
        <f>'Nacionalidades '!B21</f>
        <v>Rusia</v>
      </c>
      <c r="C21" s="226">
        <f>'Nacionalidades '!C21/'Nacionalidades '!$C$29</f>
        <v>3.1212692202580443E-3</v>
      </c>
      <c r="D21" s="226">
        <f>'Nacionalidades '!D21/'Nacionalidades '!$D$29</f>
        <v>5.1029411764705879E-3</v>
      </c>
    </row>
    <row r="22" spans="2:11" ht="15" customHeight="1">
      <c r="B22" s="112" t="str">
        <f>'Nacionalidades '!B22</f>
        <v>Irlanda</v>
      </c>
      <c r="C22" s="226">
        <f>'Nacionalidades '!C22/'Nacionalidades '!$C$29</f>
        <v>2.7904434503689428E-3</v>
      </c>
      <c r="D22" s="226">
        <f>'Nacionalidades '!D22/'Nacionalidades '!$D$29</f>
        <v>3.4264705882352943E-3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2.5027688678566805E-3</v>
      </c>
      <c r="D23" s="226">
        <f>'Nacionalidades '!D23/'Nacionalidades '!$D$29</f>
        <v>2.4852941176470586E-3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1.0643959552953698E-2</v>
      </c>
      <c r="D24" s="226">
        <f>'Nacionalidades '!D24/'Nacionalidades '!$D$29</f>
        <v>1.3191176470588236E-2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8.0261208520921133E-3</v>
      </c>
      <c r="D25" s="226">
        <f>'Nacionalidades '!D25/'Nacionalidades '!$D$29</f>
        <v>5.8088235294117647E-3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2.7444155171669808E-2</v>
      </c>
      <c r="D26" s="226">
        <f>'Nacionalidades '!D26/'Nacionalidades '!$D$29</f>
        <v>1.7470588235294116E-2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2.2553687268961353E-2</v>
      </c>
      <c r="D27" s="226">
        <f>'Nacionalidades '!D27/'Nacionalidades '!$D$29</f>
        <v>2.863235294117647E-2</v>
      </c>
    </row>
    <row r="28" spans="2:11" ht="15" customHeight="1">
      <c r="B28" s="228" t="s">
        <v>218</v>
      </c>
      <c r="C28" s="217">
        <f>'Nacionalidades '!C28/'Nacionalidades '!$C$29</f>
        <v>0.18349323245544641</v>
      </c>
      <c r="D28" s="217">
        <f>'Nacionalidades '!D28/'Nacionalidades '!$D$29</f>
        <v>0.22241176470588236</v>
      </c>
    </row>
    <row r="29" spans="2:11" ht="15" customHeight="1">
      <c r="B29" s="110" t="s">
        <v>81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30" customHeight="1">
      <c r="B30" s="220" t="s">
        <v>223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224</v>
      </c>
      <c r="C5" s="162"/>
      <c r="D5" s="162"/>
    </row>
    <row r="6" spans="2:5" ht="15" customHeight="1">
      <c r="B6" s="214"/>
      <c r="C6" s="229" t="str">
        <f>actualizaciones!$A$2</f>
        <v xml:space="preserve">acumulado mayo 2011 </v>
      </c>
      <c r="D6" s="229" t="s">
        <v>225</v>
      </c>
    </row>
    <row r="7" spans="2:5" ht="15" customHeight="1">
      <c r="B7" s="214" t="s">
        <v>195</v>
      </c>
      <c r="C7" s="47" t="s">
        <v>133</v>
      </c>
      <c r="D7" s="46" t="s">
        <v>226</v>
      </c>
    </row>
    <row r="8" spans="2:5" ht="15" customHeight="1">
      <c r="B8" s="112" t="str">
        <f>'Nacionalidades '!B7</f>
        <v>España</v>
      </c>
      <c r="C8" s="226">
        <v>0.21756268251702215</v>
      </c>
      <c r="D8" s="226">
        <f>'Nacionalidades '!D7/'Nacionalidades '!$D$29</f>
        <v>0.77758823529411769</v>
      </c>
      <c r="E8" s="227"/>
    </row>
    <row r="9" spans="2:5" ht="15" customHeight="1">
      <c r="B9" s="112" t="str">
        <f>'Nacionalidades '!B8</f>
        <v>Alemania</v>
      </c>
      <c r="C9" s="226">
        <v>0.12194002916444999</v>
      </c>
      <c r="D9" s="226">
        <f>'Nacionalidades '!D8/'Nacionalidades '!$D$29</f>
        <v>3.2426470588235293E-2</v>
      </c>
      <c r="E9" s="227"/>
    </row>
    <row r="10" spans="2:5" ht="15" customHeight="1">
      <c r="B10" s="112" t="str">
        <f>'Nacionalidades '!B9</f>
        <v>Reino Unido</v>
      </c>
      <c r="C10" s="226">
        <v>0.3030390160634116</v>
      </c>
      <c r="D10" s="226">
        <f>'Nacionalidades '!D9/'Nacionalidades '!$D$29</f>
        <v>2.6132352941176471E-2</v>
      </c>
      <c r="E10" s="227"/>
    </row>
    <row r="11" spans="2:5" ht="15" customHeight="1">
      <c r="B11" s="112" t="str">
        <f>'Nacionalidades '!B10</f>
        <v>Italia</v>
      </c>
      <c r="C11" s="226">
        <v>2.5226579453989446E-2</v>
      </c>
      <c r="D11" s="226">
        <f>'Nacionalidades '!D10/'Nacionalidades '!$D$29</f>
        <v>2.4514705882352942E-2</v>
      </c>
      <c r="E11" s="227"/>
    </row>
    <row r="12" spans="2:5" ht="15" customHeight="1">
      <c r="B12" s="112" t="str">
        <f>'Nacionalidades '!B11</f>
        <v>Francia</v>
      </c>
      <c r="C12" s="226">
        <v>3.9593994113527022E-2</v>
      </c>
      <c r="D12" s="226">
        <f>'Nacionalidades '!D11/'Nacionalidades '!$D$29</f>
        <v>2.3029411764705882E-2</v>
      </c>
    </row>
    <row r="13" spans="2:5" ht="15" customHeight="1">
      <c r="B13" s="112" t="str">
        <f>'Nacionalidades '!B12</f>
        <v>Países Nórdicos</v>
      </c>
      <c r="C13" s="226">
        <v>0.13483582557974869</v>
      </c>
      <c r="D13" s="226">
        <f>'Nacionalidades '!D12/'Nacionalidades '!$D$29</f>
        <v>1.6779411764705883E-2</v>
      </c>
    </row>
    <row r="14" spans="2:5" ht="15" customHeight="1">
      <c r="B14" s="112" t="str">
        <f>'Nacionalidades '!B13</f>
        <v>Finlandia</v>
      </c>
      <c r="C14" s="226">
        <v>3.9043333320575482E-2</v>
      </c>
      <c r="D14" s="226">
        <f>'Nacionalidades '!D13/'Nacionalidades '!$D$29</f>
        <v>5.0588235294117649E-3</v>
      </c>
    </row>
    <row r="15" spans="2:5" ht="15" customHeight="1">
      <c r="B15" s="112" t="str">
        <f>'Nacionalidades '!B14</f>
        <v>Suecia</v>
      </c>
      <c r="C15" s="226">
        <v>4.0314015393624392E-2</v>
      </c>
      <c r="D15" s="226">
        <f>'Nacionalidades '!D14/'Nacionalidades '!$D$29</f>
        <v>4.0882352941176469E-3</v>
      </c>
      <c r="E15" s="227"/>
    </row>
    <row r="16" spans="2:5" ht="15" customHeight="1">
      <c r="B16" s="112" t="str">
        <f>'Nacionalidades '!B15</f>
        <v>Dinamarca</v>
      </c>
      <c r="C16" s="226">
        <v>2.8758271872380652E-2</v>
      </c>
      <c r="D16" s="226">
        <f>'Nacionalidades '!D15/'Nacionalidades '!$D$29</f>
        <v>4.2205882352941175E-3</v>
      </c>
      <c r="E16" s="227"/>
    </row>
    <row r="17" spans="2:11" ht="15" customHeight="1">
      <c r="B17" s="112" t="str">
        <f>'Nacionalidades '!B16</f>
        <v>Noruega</v>
      </c>
      <c r="C17" s="226">
        <v>2.672020499316817E-2</v>
      </c>
      <c r="D17" s="226">
        <f>'Nacionalidades '!D16/'Nacionalidades '!$D$29</f>
        <v>3.4117647058823529E-3</v>
      </c>
      <c r="E17" s="227"/>
    </row>
    <row r="18" spans="2:11" ht="15" customHeight="1">
      <c r="B18" s="112" t="str">
        <f>'Nacionalidades '!B17</f>
        <v>Países del Este</v>
      </c>
      <c r="C18" s="226">
        <v>1.7026948411073304E-2</v>
      </c>
      <c r="D18" s="226">
        <f>'Nacionalidades '!D17/'Nacionalidades '!$D$29</f>
        <v>8.6764705882352942E-3</v>
      </c>
      <c r="E18" s="227"/>
    </row>
    <row r="19" spans="2:11" ht="15" customHeight="1">
      <c r="B19" s="112" t="str">
        <f>'Nacionalidades '!B18</f>
        <v>Holanda</v>
      </c>
      <c r="C19" s="226">
        <v>3.2684181921868359E-2</v>
      </c>
      <c r="D19" s="226">
        <f>'Nacionalidades '!D18/'Nacionalidades '!$D$29</f>
        <v>5.2058823529411765E-3</v>
      </c>
      <c r="E19" s="227"/>
    </row>
    <row r="20" spans="2:11" ht="15" customHeight="1">
      <c r="B20" s="112" t="str">
        <f>'Nacionalidades '!B19</f>
        <v>Bélgica</v>
      </c>
      <c r="C20" s="226">
        <v>2.7799040864676185E-2</v>
      </c>
      <c r="D20" s="226">
        <f>'Nacionalidades '!D19/'Nacionalidades '!$D$29</f>
        <v>5.2647058823529413E-3</v>
      </c>
      <c r="E20" s="227"/>
    </row>
    <row r="21" spans="2:11" ht="15" customHeight="1">
      <c r="B21" s="112" t="str">
        <f>'Nacionalidades '!B20</f>
        <v>Suiza</v>
      </c>
      <c r="C21" s="226">
        <v>7.7384346880896519E-3</v>
      </c>
      <c r="D21" s="226">
        <f>'Nacionalidades '!D20/'Nacionalidades '!$D$29</f>
        <v>4.2647058823529413E-3</v>
      </c>
    </row>
    <row r="22" spans="2:11" ht="15" customHeight="1">
      <c r="B22" s="112" t="str">
        <f>'Nacionalidades '!B21</f>
        <v>Rusia</v>
      </c>
      <c r="C22" s="226">
        <v>1.8030672428112692E-2</v>
      </c>
      <c r="D22" s="226">
        <f>'Nacionalidades '!D21/'Nacionalidades '!$D$29</f>
        <v>5.1029411764705879E-3</v>
      </c>
    </row>
    <row r="23" spans="2:11" ht="15" customHeight="1">
      <c r="B23" s="112" t="str">
        <f>'Nacionalidades '!B22</f>
        <v>Irlanda</v>
      </c>
      <c r="C23" s="226">
        <v>1.3877991556853455E-2</v>
      </c>
      <c r="D23" s="226">
        <f>'Nacionalidades '!D22/'Nacionalidades '!$D$29</f>
        <v>3.4264705882352943E-3</v>
      </c>
    </row>
    <row r="24" spans="2:11" ht="15" customHeight="1">
      <c r="B24" s="112" t="str">
        <f>'Nacionalidades '!B23</f>
        <v>Austria</v>
      </c>
      <c r="C24" s="226">
        <v>7.3135982118594442E-3</v>
      </c>
      <c r="D24" s="226">
        <f>'Nacionalidades '!D23/'Nacionalidades '!$D$29</f>
        <v>2.4852941176470586E-3</v>
      </c>
    </row>
    <row r="25" spans="2:11" ht="15" customHeight="1">
      <c r="B25" s="112" t="str">
        <f>'Nacionalidades '!B24</f>
        <v>Resto de Europa</v>
      </c>
      <c r="C25" s="226">
        <v>1.7820646287273659E-2</v>
      </c>
      <c r="D25" s="226">
        <f>'Nacionalidades '!D24/'Nacionalidades '!$D$29</f>
        <v>1.3191176470588236E-2</v>
      </c>
    </row>
    <row r="26" spans="2:11" ht="15" customHeight="1">
      <c r="B26" s="112" t="str">
        <f>'Nacionalidades '!B25</f>
        <v>Usa</v>
      </c>
      <c r="C26" s="226">
        <v>2.8786498620238291E-3</v>
      </c>
      <c r="D26" s="226">
        <f>'Nacionalidades '!D25/'Nacionalidades '!$D$29</f>
        <v>5.8088235294117647E-3</v>
      </c>
    </row>
    <row r="27" spans="2:11" ht="15" customHeight="1">
      <c r="B27" s="112" t="str">
        <f>'Nacionalidades '!B26</f>
        <v>Resto de América</v>
      </c>
      <c r="C27" s="226">
        <v>3.0413124767966564E-3</v>
      </c>
      <c r="D27" s="226">
        <f>'Nacionalidades '!D26/'Nacionalidades '!$D$29</f>
        <v>1.7470588235294116E-2</v>
      </c>
    </row>
    <row r="28" spans="2:11" ht="15" customHeight="1">
      <c r="B28" s="112" t="str">
        <f>'Nacionalidades '!B27</f>
        <v>Resto del Mundo</v>
      </c>
      <c r="C28" s="226">
        <v>9.590396399223813E-3</v>
      </c>
      <c r="D28" s="226">
        <f>'Nacionalidades '!D27/'Nacionalidades '!$D$29</f>
        <v>2.863235294117647E-2</v>
      </c>
    </row>
    <row r="29" spans="2:11" ht="15" customHeight="1">
      <c r="B29" s="228" t="s">
        <v>218</v>
      </c>
      <c r="C29" s="230">
        <f>C30-C8</f>
        <v>0.78243731748297785</v>
      </c>
      <c r="D29" s="230">
        <f>'Nacionalidades '!D28/'Nacionalidades '!$D$29</f>
        <v>0.22241176470588236</v>
      </c>
    </row>
    <row r="30" spans="2:11" ht="15" customHeight="1">
      <c r="B30" s="110" t="s">
        <v>81</v>
      </c>
      <c r="C30" s="231"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30" customHeight="1">
      <c r="B6" s="45" t="s">
        <v>71</v>
      </c>
      <c r="C6" s="46" t="str">
        <f>actualizaciones!A3</f>
        <v>acumulado mayo 2010</v>
      </c>
      <c r="D6" s="46" t="s">
        <v>72</v>
      </c>
      <c r="E6" s="47" t="str">
        <f>actualizaciones!A2</f>
        <v xml:space="preserve">acumulado mayo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69523</v>
      </c>
      <c r="D7" s="51">
        <f>C7/C7</f>
        <v>1</v>
      </c>
      <c r="E7" s="50">
        <v>68000</v>
      </c>
      <c r="F7" s="51">
        <f>E7/E7</f>
        <v>1</v>
      </c>
      <c r="G7" s="51">
        <f>(E7-C7)/C7</f>
        <v>-2.1906419458308762E-2</v>
      </c>
    </row>
    <row r="8" spans="2:7" ht="15" customHeight="1">
      <c r="B8" s="52" t="s">
        <v>75</v>
      </c>
      <c r="C8" s="53">
        <v>69523</v>
      </c>
      <c r="D8" s="54">
        <f>C8/C7</f>
        <v>1</v>
      </c>
      <c r="E8" s="53">
        <v>68000</v>
      </c>
      <c r="F8" s="54">
        <f>E8/E7</f>
        <v>1</v>
      </c>
      <c r="G8" s="55">
        <f>(E8-C8)/C8</f>
        <v>-2.1906419458308762E-2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e">
        <f>(E9-C9)/C9</f>
        <v>#DIV/0!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7.85546875" style="232" customWidth="1"/>
    <col min="3" max="6" width="9.7109375" style="232" customWidth="1"/>
    <col min="7" max="7" width="13.85546875" style="232" customWidth="1"/>
    <col min="8" max="14" width="9.710937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228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4" ht="18" customHeight="1">
      <c r="B6" s="162" t="str">
        <f>actualizaciones!A2</f>
        <v xml:space="preserve">acumulado mayo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195</v>
      </c>
      <c r="C7" s="122" t="s">
        <v>81</v>
      </c>
      <c r="D7" s="122" t="s">
        <v>83</v>
      </c>
      <c r="E7" s="235" t="s">
        <v>229</v>
      </c>
      <c r="F7" s="235"/>
      <c r="G7" s="235"/>
      <c r="H7" s="235"/>
      <c r="I7" s="235"/>
      <c r="J7" s="235"/>
      <c r="K7" s="235"/>
      <c r="L7" s="235"/>
      <c r="M7" s="235"/>
      <c r="N7" s="235"/>
    </row>
    <row r="8" spans="2:14" ht="15" customHeight="1">
      <c r="B8" s="234"/>
      <c r="C8" s="122"/>
      <c r="D8" s="122"/>
      <c r="E8" s="124" t="s">
        <v>79</v>
      </c>
      <c r="F8" s="124" t="s">
        <v>230</v>
      </c>
      <c r="G8" s="125" t="s">
        <v>231</v>
      </c>
      <c r="H8" s="125" t="s">
        <v>230</v>
      </c>
      <c r="I8" s="124" t="s">
        <v>232</v>
      </c>
      <c r="J8" s="124" t="s">
        <v>230</v>
      </c>
      <c r="K8" s="125" t="s">
        <v>233</v>
      </c>
      <c r="L8" s="125" t="s">
        <v>230</v>
      </c>
      <c r="M8" s="124" t="s">
        <v>234</v>
      </c>
      <c r="N8" s="124" t="s">
        <v>230</v>
      </c>
    </row>
    <row r="9" spans="2:14" ht="15" customHeight="1">
      <c r="B9" s="112" t="str">
        <f>'Nacionalidades '!B7</f>
        <v>España</v>
      </c>
      <c r="C9" s="236">
        <v>52876</v>
      </c>
      <c r="D9" s="237">
        <v>-6.8526935137230072E-2</v>
      </c>
      <c r="E9" s="238">
        <v>52876</v>
      </c>
      <c r="F9" s="239">
        <v>-6.8526935137230072E-2</v>
      </c>
      <c r="G9" s="236">
        <v>17792</v>
      </c>
      <c r="H9" s="237">
        <v>-0.15805413590762829</v>
      </c>
      <c r="I9" s="238">
        <v>16421</v>
      </c>
      <c r="J9" s="239">
        <v>1.064746430329877E-2</v>
      </c>
      <c r="K9" s="236">
        <v>16481</v>
      </c>
      <c r="L9" s="237">
        <v>-2.6348437407691883E-2</v>
      </c>
      <c r="M9" s="238">
        <v>2182</v>
      </c>
      <c r="N9" s="239">
        <v>-0.11264741764945096</v>
      </c>
    </row>
    <row r="10" spans="2:14" ht="15" customHeight="1">
      <c r="B10" s="112" t="str">
        <f>'Nacionalidades '!B8</f>
        <v>Alemania</v>
      </c>
      <c r="C10" s="236">
        <v>2205</v>
      </c>
      <c r="D10" s="237">
        <v>0.34862385321100908</v>
      </c>
      <c r="E10" s="238">
        <v>2205</v>
      </c>
      <c r="F10" s="239">
        <v>0.34862385321100908</v>
      </c>
      <c r="G10" s="236">
        <v>451</v>
      </c>
      <c r="H10" s="237">
        <v>0.528813559322034</v>
      </c>
      <c r="I10" s="238">
        <v>620</v>
      </c>
      <c r="J10" s="239">
        <v>0.53086419753086411</v>
      </c>
      <c r="K10" s="236">
        <v>892</v>
      </c>
      <c r="L10" s="237">
        <v>0.32738095238095233</v>
      </c>
      <c r="M10" s="238">
        <v>242</v>
      </c>
      <c r="N10" s="239">
        <v>-7.9847908745247165E-2</v>
      </c>
    </row>
    <row r="11" spans="2:14" ht="15" customHeight="1">
      <c r="B11" s="112" t="str">
        <f>'Nacionalidades '!B9</f>
        <v>Reino Unido</v>
      </c>
      <c r="C11" s="236">
        <v>1777</v>
      </c>
      <c r="D11" s="237">
        <v>0.24352694191742486</v>
      </c>
      <c r="E11" s="238">
        <v>1777</v>
      </c>
      <c r="F11" s="239">
        <v>0.24352694191742486</v>
      </c>
      <c r="G11" s="236">
        <v>267</v>
      </c>
      <c r="H11" s="237">
        <v>-0.36579572446555819</v>
      </c>
      <c r="I11" s="238">
        <v>633</v>
      </c>
      <c r="J11" s="239">
        <v>0.5143540669856459</v>
      </c>
      <c r="K11" s="236">
        <v>789</v>
      </c>
      <c r="L11" s="237">
        <v>0.5</v>
      </c>
      <c r="M11" s="238">
        <v>88</v>
      </c>
      <c r="N11" s="239">
        <v>0.375</v>
      </c>
    </row>
    <row r="12" spans="2:14" ht="15" customHeight="1">
      <c r="B12" s="112" t="str">
        <f>'Nacionalidades '!B10</f>
        <v>Italia</v>
      </c>
      <c r="C12" s="236">
        <v>1667</v>
      </c>
      <c r="D12" s="237">
        <v>0.47261484098939932</v>
      </c>
      <c r="E12" s="238">
        <v>1667</v>
      </c>
      <c r="F12" s="239">
        <v>0.47261484098939932</v>
      </c>
      <c r="G12" s="236">
        <v>234</v>
      </c>
      <c r="H12" s="237">
        <v>0.58108108108108114</v>
      </c>
      <c r="I12" s="238">
        <v>568</v>
      </c>
      <c r="J12" s="239">
        <v>0.91891891891891886</v>
      </c>
      <c r="K12" s="236">
        <v>707</v>
      </c>
      <c r="L12" s="237">
        <v>0.32149532710280382</v>
      </c>
      <c r="M12" s="238">
        <v>158</v>
      </c>
      <c r="N12" s="239">
        <v>3.2679738562091609E-2</v>
      </c>
    </row>
    <row r="13" spans="2:14" ht="15" customHeight="1">
      <c r="B13" s="112" t="str">
        <f>'Nacionalidades '!B11</f>
        <v>Francia</v>
      </c>
      <c r="C13" s="236">
        <v>1566</v>
      </c>
      <c r="D13" s="237">
        <v>0.40322580645161299</v>
      </c>
      <c r="E13" s="238">
        <v>1566</v>
      </c>
      <c r="F13" s="239">
        <v>0.40322580645161299</v>
      </c>
      <c r="G13" s="236">
        <v>220</v>
      </c>
      <c r="H13" s="237">
        <v>0.46666666666666656</v>
      </c>
      <c r="I13" s="238">
        <v>509</v>
      </c>
      <c r="J13" s="239">
        <v>0.69666666666666677</v>
      </c>
      <c r="K13" s="236">
        <v>530</v>
      </c>
      <c r="L13" s="237">
        <v>0.22401847575057743</v>
      </c>
      <c r="M13" s="238">
        <v>307</v>
      </c>
      <c r="N13" s="239">
        <v>0.31759656652360513</v>
      </c>
    </row>
    <row r="14" spans="2:14" ht="15" customHeight="1">
      <c r="B14" s="112" t="str">
        <f>'Nacionalidades '!B12</f>
        <v>Países Nórdicos</v>
      </c>
      <c r="C14" s="236">
        <v>1141</v>
      </c>
      <c r="D14" s="237">
        <v>0.45535714285714279</v>
      </c>
      <c r="E14" s="238">
        <v>1141</v>
      </c>
      <c r="F14" s="239">
        <v>0.45535714285714279</v>
      </c>
      <c r="G14" s="236">
        <v>148</v>
      </c>
      <c r="H14" s="237">
        <v>0.57446808510638303</v>
      </c>
      <c r="I14" s="238">
        <v>256</v>
      </c>
      <c r="J14" s="239">
        <v>0.33333333333333326</v>
      </c>
      <c r="K14" s="236">
        <v>653</v>
      </c>
      <c r="L14" s="237">
        <v>0.48747152619589973</v>
      </c>
      <c r="M14" s="238">
        <v>84</v>
      </c>
      <c r="N14" s="239">
        <v>0.42372881355932202</v>
      </c>
    </row>
    <row r="15" spans="2:14" ht="15" customHeight="1">
      <c r="B15" s="112" t="str">
        <f>'Nacionalidades '!B13</f>
        <v>Finlandia</v>
      </c>
      <c r="C15" s="236">
        <v>344</v>
      </c>
      <c r="D15" s="237">
        <v>0.44537815126050417</v>
      </c>
      <c r="E15" s="238">
        <v>344</v>
      </c>
      <c r="F15" s="239">
        <v>0.44537815126050417</v>
      </c>
      <c r="G15" s="236">
        <v>33</v>
      </c>
      <c r="H15" s="237">
        <v>1.75</v>
      </c>
      <c r="I15" s="238">
        <v>70</v>
      </c>
      <c r="J15" s="239">
        <v>0.39999999999999991</v>
      </c>
      <c r="K15" s="236">
        <v>229</v>
      </c>
      <c r="L15" s="237">
        <v>0.37125748502994016</v>
      </c>
      <c r="M15" s="238">
        <v>12</v>
      </c>
      <c r="N15" s="239">
        <v>0.33333333333333326</v>
      </c>
    </row>
    <row r="16" spans="2:14" ht="15" customHeight="1">
      <c r="B16" s="112" t="str">
        <f>'Nacionalidades '!B14</f>
        <v>Suecia</v>
      </c>
      <c r="C16" s="236">
        <v>278</v>
      </c>
      <c r="D16" s="237">
        <v>0.18297872340425525</v>
      </c>
      <c r="E16" s="238">
        <v>278</v>
      </c>
      <c r="F16" s="239">
        <v>0.18297872340425525</v>
      </c>
      <c r="G16" s="236">
        <v>36</v>
      </c>
      <c r="H16" s="237">
        <v>5.8823529411764719E-2</v>
      </c>
      <c r="I16" s="238">
        <v>41</v>
      </c>
      <c r="J16" s="239">
        <v>-0.19607843137254899</v>
      </c>
      <c r="K16" s="236">
        <v>183</v>
      </c>
      <c r="L16" s="237">
        <v>0.5</v>
      </c>
      <c r="M16" s="238">
        <v>18</v>
      </c>
      <c r="N16" s="239">
        <v>-0.3571428571428571</v>
      </c>
    </row>
    <row r="17" spans="2:16" ht="15" customHeight="1">
      <c r="B17" s="112" t="str">
        <f>'Nacionalidades '!B15</f>
        <v>Dinamarca</v>
      </c>
      <c r="C17" s="236">
        <v>287</v>
      </c>
      <c r="D17" s="237">
        <v>0.66860465116279078</v>
      </c>
      <c r="E17" s="238">
        <v>287</v>
      </c>
      <c r="F17" s="239">
        <v>0.66860465116279078</v>
      </c>
      <c r="G17" s="236">
        <v>55</v>
      </c>
      <c r="H17" s="237">
        <v>1.8947368421052633</v>
      </c>
      <c r="I17" s="238">
        <v>65</v>
      </c>
      <c r="J17" s="239">
        <v>6.5573770491803351E-2</v>
      </c>
      <c r="K17" s="236">
        <v>131</v>
      </c>
      <c r="L17" s="237">
        <v>0.61728395061728403</v>
      </c>
      <c r="M17" s="238">
        <v>36</v>
      </c>
      <c r="N17" s="239">
        <v>2.2727272727272729</v>
      </c>
    </row>
    <row r="18" spans="2:16" ht="15" customHeight="1">
      <c r="B18" s="112" t="str">
        <f>'Nacionalidades '!B16</f>
        <v>Noruega</v>
      </c>
      <c r="C18" s="236">
        <v>232</v>
      </c>
      <c r="D18" s="237">
        <v>0.66906474820143891</v>
      </c>
      <c r="E18" s="238">
        <v>232</v>
      </c>
      <c r="F18" s="239">
        <v>0.66906474820143891</v>
      </c>
      <c r="G18" s="236">
        <v>24</v>
      </c>
      <c r="H18" s="237">
        <v>-0.17241379310344829</v>
      </c>
      <c r="I18" s="238">
        <v>80</v>
      </c>
      <c r="J18" s="239">
        <v>1.6666666666666665</v>
      </c>
      <c r="K18" s="236">
        <v>110</v>
      </c>
      <c r="L18" s="237">
        <v>0.59420289855072461</v>
      </c>
      <c r="M18" s="238">
        <v>18</v>
      </c>
      <c r="N18" s="239">
        <v>0.63636363636363646</v>
      </c>
    </row>
    <row r="19" spans="2:16" ht="15" customHeight="1">
      <c r="B19" s="112" t="str">
        <f>'Nacionalidades '!B17</f>
        <v>Países del Este</v>
      </c>
      <c r="C19" s="236">
        <v>590</v>
      </c>
      <c r="D19" s="237">
        <v>0.56084656084656093</v>
      </c>
      <c r="E19" s="238">
        <v>590</v>
      </c>
      <c r="F19" s="239">
        <v>0.56084656084656093</v>
      </c>
      <c r="G19" s="236">
        <v>33</v>
      </c>
      <c r="H19" s="237">
        <v>0.5</v>
      </c>
      <c r="I19" s="238">
        <v>60</v>
      </c>
      <c r="J19" s="239">
        <v>-0.49152542372881358</v>
      </c>
      <c r="K19" s="236">
        <v>379</v>
      </c>
      <c r="L19" s="237">
        <v>1.3251533742331287</v>
      </c>
      <c r="M19" s="238">
        <v>118</v>
      </c>
      <c r="N19" s="239">
        <v>0.57333333333333325</v>
      </c>
    </row>
    <row r="20" spans="2:16" ht="15" customHeight="1">
      <c r="B20" s="112" t="str">
        <f>'Nacionalidades '!B18</f>
        <v>Holanda</v>
      </c>
      <c r="C20" s="236">
        <v>354</v>
      </c>
      <c r="D20" s="237">
        <v>-0.15107913669064743</v>
      </c>
      <c r="E20" s="238">
        <v>354</v>
      </c>
      <c r="F20" s="239">
        <v>-0.15107913669064743</v>
      </c>
      <c r="G20" s="236">
        <v>62</v>
      </c>
      <c r="H20" s="237">
        <v>-0.31111111111111112</v>
      </c>
      <c r="I20" s="238">
        <v>32</v>
      </c>
      <c r="J20" s="239">
        <v>-0.21951219512195119</v>
      </c>
      <c r="K20" s="236">
        <v>194</v>
      </c>
      <c r="L20" s="237">
        <v>-0.17446808510638301</v>
      </c>
      <c r="M20" s="238">
        <v>66</v>
      </c>
      <c r="N20" s="239">
        <v>0.29411764705882359</v>
      </c>
    </row>
    <row r="21" spans="2:16" ht="15" customHeight="1">
      <c r="B21" s="112" t="str">
        <f>'Nacionalidades '!B19</f>
        <v>Bélgica</v>
      </c>
      <c r="C21" s="236">
        <v>358</v>
      </c>
      <c r="D21" s="237">
        <v>0.3612167300380229</v>
      </c>
      <c r="E21" s="238">
        <v>358</v>
      </c>
      <c r="F21" s="239">
        <v>0.3612167300380229</v>
      </c>
      <c r="G21" s="236">
        <v>131</v>
      </c>
      <c r="H21" s="237">
        <v>0.77027027027027017</v>
      </c>
      <c r="I21" s="238">
        <v>91</v>
      </c>
      <c r="J21" s="239">
        <v>0.65454545454545454</v>
      </c>
      <c r="K21" s="236">
        <v>85</v>
      </c>
      <c r="L21" s="237">
        <v>-0.15841584158415845</v>
      </c>
      <c r="M21" s="238">
        <v>51</v>
      </c>
      <c r="N21" s="239">
        <v>0.54545454545454541</v>
      </c>
    </row>
    <row r="22" spans="2:16" ht="15" customHeight="1">
      <c r="B22" s="112" t="str">
        <f>'Nacionalidades '!B20</f>
        <v>Suiza</v>
      </c>
      <c r="C22" s="236">
        <v>290</v>
      </c>
      <c r="D22" s="237">
        <v>0.18852459016393452</v>
      </c>
      <c r="E22" s="238">
        <v>290</v>
      </c>
      <c r="F22" s="239">
        <v>0.18852459016393452</v>
      </c>
      <c r="G22" s="236">
        <v>39</v>
      </c>
      <c r="H22" s="237">
        <v>-0.17021276595744683</v>
      </c>
      <c r="I22" s="238">
        <v>108</v>
      </c>
      <c r="J22" s="239">
        <v>0.45945945945945943</v>
      </c>
      <c r="K22" s="236">
        <v>124</v>
      </c>
      <c r="L22" s="237">
        <v>0.20388349514563098</v>
      </c>
      <c r="M22" s="238">
        <v>19</v>
      </c>
      <c r="N22" s="239">
        <v>-5.0000000000000044E-2</v>
      </c>
    </row>
    <row r="23" spans="2:16" ht="15" customHeight="1">
      <c r="B23" s="112" t="str">
        <f>'Nacionalidades '!B21</f>
        <v>Rusia</v>
      </c>
      <c r="C23" s="236">
        <v>347</v>
      </c>
      <c r="D23" s="237">
        <v>0.59907834101382496</v>
      </c>
      <c r="E23" s="238">
        <v>347</v>
      </c>
      <c r="F23" s="239">
        <v>0.59907834101382496</v>
      </c>
      <c r="G23" s="236">
        <v>19</v>
      </c>
      <c r="H23" s="237">
        <v>-0.44117647058823528</v>
      </c>
      <c r="I23" s="238">
        <v>54</v>
      </c>
      <c r="J23" s="239">
        <v>-0.48571428571428577</v>
      </c>
      <c r="K23" s="236">
        <v>253</v>
      </c>
      <c r="L23" s="237">
        <v>2.8923076923076922</v>
      </c>
      <c r="M23" s="238">
        <v>21</v>
      </c>
      <c r="N23" s="239">
        <v>0.61538461538461542</v>
      </c>
    </row>
    <row r="24" spans="2:16" ht="15" customHeight="1">
      <c r="B24" s="112" t="str">
        <f>'Nacionalidades '!B22</f>
        <v>Irlanda</v>
      </c>
      <c r="C24" s="236">
        <v>233</v>
      </c>
      <c r="D24" s="237">
        <v>0.2010309278350515</v>
      </c>
      <c r="E24" s="238">
        <v>233</v>
      </c>
      <c r="F24" s="239">
        <v>0.2010309278350515</v>
      </c>
      <c r="G24" s="236">
        <v>35</v>
      </c>
      <c r="H24" s="237">
        <v>0.12903225806451624</v>
      </c>
      <c r="I24" s="238">
        <v>76</v>
      </c>
      <c r="J24" s="239">
        <v>0.40740740740740744</v>
      </c>
      <c r="K24" s="236">
        <v>91</v>
      </c>
      <c r="L24" s="237">
        <v>7.0588235294117618E-2</v>
      </c>
      <c r="M24" s="238">
        <v>31</v>
      </c>
      <c r="N24" s="239">
        <v>0.29166666666666674</v>
      </c>
    </row>
    <row r="25" spans="2:16" ht="15" customHeight="1">
      <c r="B25" s="112" t="str">
        <f>'Nacionalidades '!B23</f>
        <v>Austria</v>
      </c>
      <c r="C25" s="236">
        <v>169</v>
      </c>
      <c r="D25" s="237">
        <v>-2.8735632183908066E-2</v>
      </c>
      <c r="E25" s="238">
        <v>169</v>
      </c>
      <c r="F25" s="239">
        <v>-2.8735632183908066E-2</v>
      </c>
      <c r="G25" s="236">
        <v>33</v>
      </c>
      <c r="H25" s="237">
        <v>-0.13157894736842102</v>
      </c>
      <c r="I25" s="238">
        <v>50</v>
      </c>
      <c r="J25" s="239">
        <v>-3.8461538461538436E-2</v>
      </c>
      <c r="K25" s="236">
        <v>68</v>
      </c>
      <c r="L25" s="237">
        <v>-1.4492753623188359E-2</v>
      </c>
      <c r="M25" s="238">
        <v>18</v>
      </c>
      <c r="N25" s="239">
        <v>0.19999999999999996</v>
      </c>
    </row>
    <row r="26" spans="2:16" ht="15" customHeight="1">
      <c r="B26" s="112" t="str">
        <f>'Nacionalidades '!B24</f>
        <v>Resto de Europa</v>
      </c>
      <c r="C26" s="236">
        <v>897</v>
      </c>
      <c r="D26" s="237">
        <v>0.2121621621621621</v>
      </c>
      <c r="E26" s="238">
        <v>897</v>
      </c>
      <c r="F26" s="239">
        <v>0.2121621621621621</v>
      </c>
      <c r="G26" s="236">
        <v>104</v>
      </c>
      <c r="H26" s="237">
        <v>0</v>
      </c>
      <c r="I26" s="238">
        <v>228</v>
      </c>
      <c r="J26" s="239">
        <v>-0.31940298507462683</v>
      </c>
      <c r="K26" s="236">
        <v>514</v>
      </c>
      <c r="L26" s="237">
        <v>1.1779661016949152</v>
      </c>
      <c r="M26" s="238">
        <v>51</v>
      </c>
      <c r="N26" s="239">
        <v>-0.2153846153846154</v>
      </c>
    </row>
    <row r="27" spans="2:16" ht="15" customHeight="1">
      <c r="B27" s="112" t="str">
        <f>'Nacionalidades '!B25</f>
        <v>Usa</v>
      </c>
      <c r="C27" s="236">
        <v>395</v>
      </c>
      <c r="D27" s="237">
        <v>-0.29211469534050183</v>
      </c>
      <c r="E27" s="238">
        <v>395</v>
      </c>
      <c r="F27" s="239">
        <v>-0.29211469534050183</v>
      </c>
      <c r="G27" s="236">
        <v>122</v>
      </c>
      <c r="H27" s="237">
        <v>-2.4000000000000021E-2</v>
      </c>
      <c r="I27" s="238">
        <v>145</v>
      </c>
      <c r="J27" s="239">
        <v>-0.3526785714285714</v>
      </c>
      <c r="K27" s="236">
        <v>117</v>
      </c>
      <c r="L27" s="237">
        <v>-0.36413043478260865</v>
      </c>
      <c r="M27" s="238">
        <v>11</v>
      </c>
      <c r="N27" s="239">
        <v>-0.56000000000000005</v>
      </c>
    </row>
    <row r="28" spans="2:16" ht="15" customHeight="1">
      <c r="B28" s="112" t="str">
        <f>'Nacionalidades '!B26</f>
        <v>Resto de América</v>
      </c>
      <c r="C28" s="236">
        <v>1188</v>
      </c>
      <c r="D28" s="237">
        <v>-0.37735849056603776</v>
      </c>
      <c r="E28" s="238">
        <v>1188</v>
      </c>
      <c r="F28" s="239">
        <v>-0.37735849056603776</v>
      </c>
      <c r="G28" s="236">
        <v>61</v>
      </c>
      <c r="H28" s="237">
        <v>-0.61635220125786161</v>
      </c>
      <c r="I28" s="238">
        <v>341</v>
      </c>
      <c r="J28" s="239">
        <v>-0.58866103739445119</v>
      </c>
      <c r="K28" s="236">
        <v>636</v>
      </c>
      <c r="L28" s="237">
        <v>-0.13586956521739135</v>
      </c>
      <c r="M28" s="238">
        <v>150</v>
      </c>
      <c r="N28" s="239">
        <v>-0.18478260869565222</v>
      </c>
      <c r="O28" s="240"/>
      <c r="P28" s="240"/>
    </row>
    <row r="29" spans="2:16" ht="15" customHeight="1">
      <c r="B29" s="112" t="str">
        <f>'Nacionalidades '!B27</f>
        <v>Resto del Mundo</v>
      </c>
      <c r="C29" s="236">
        <v>1947</v>
      </c>
      <c r="D29" s="237">
        <v>0.2417091836734695</v>
      </c>
      <c r="E29" s="238">
        <v>1947</v>
      </c>
      <c r="F29" s="239">
        <v>0.2417091836734695</v>
      </c>
      <c r="G29" s="236">
        <v>267</v>
      </c>
      <c r="H29" s="237">
        <v>0.11715481171548126</v>
      </c>
      <c r="I29" s="238">
        <v>919</v>
      </c>
      <c r="J29" s="239">
        <v>0.44043887147335425</v>
      </c>
      <c r="K29" s="236">
        <v>615</v>
      </c>
      <c r="L29" s="237">
        <v>0.22266401590457252</v>
      </c>
      <c r="M29" s="238">
        <v>146</v>
      </c>
      <c r="N29" s="239">
        <v>-0.22340425531914898</v>
      </c>
      <c r="O29" s="240"/>
    </row>
    <row r="30" spans="2:16" ht="15" customHeight="1">
      <c r="B30" s="112" t="str">
        <f>'Nacionalidades '!B28</f>
        <v>Turismo extranjero</v>
      </c>
      <c r="C30" s="241">
        <f>C31-C9</f>
        <v>15124</v>
      </c>
      <c r="D30" s="242">
        <v>0.18554519087559762</v>
      </c>
      <c r="E30" s="241">
        <f>E31-E9</f>
        <v>15124</v>
      </c>
      <c r="F30" s="242">
        <v>0.18554519087559762</v>
      </c>
      <c r="G30" s="236">
        <f>G31-G9</f>
        <v>2226</v>
      </c>
      <c r="H30" s="237">
        <v>7.4843070980202819E-2</v>
      </c>
      <c r="I30" s="241">
        <f>I31-I9</f>
        <v>4690</v>
      </c>
      <c r="J30" s="242">
        <v>0.13394584139264998</v>
      </c>
      <c r="K30" s="236">
        <f>K31-K9</f>
        <v>6647</v>
      </c>
      <c r="L30" s="237">
        <v>0.3071779744346117</v>
      </c>
      <c r="M30" s="241">
        <f>M31-M9</f>
        <v>1561</v>
      </c>
      <c r="N30" s="242">
        <v>6.5529010238907892E-2</v>
      </c>
      <c r="O30" s="240"/>
    </row>
    <row r="31" spans="2:16" ht="15" customHeight="1">
      <c r="B31" s="243" t="str">
        <f>'Nacionalidades '!B29</f>
        <v>Total</v>
      </c>
      <c r="C31" s="244">
        <v>68000</v>
      </c>
      <c r="D31" s="245">
        <v>-2.1906419458308735E-2</v>
      </c>
      <c r="E31" s="244">
        <v>68000</v>
      </c>
      <c r="F31" s="245">
        <v>-2.1906419458308735E-2</v>
      </c>
      <c r="G31" s="244">
        <v>20018</v>
      </c>
      <c r="H31" s="245">
        <v>-0.13726673275007539</v>
      </c>
      <c r="I31" s="244">
        <v>21111</v>
      </c>
      <c r="J31" s="245">
        <v>3.5665227629513296E-2</v>
      </c>
      <c r="K31" s="244">
        <v>23128</v>
      </c>
      <c r="L31" s="245">
        <v>5.0699618389969059E-2</v>
      </c>
      <c r="M31" s="244">
        <v>3743</v>
      </c>
      <c r="N31" s="245">
        <v>-4.61264016309888E-2</v>
      </c>
      <c r="O31" s="240"/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6" t="s">
        <v>235</v>
      </c>
      <c r="C5" s="247"/>
      <c r="D5" s="247"/>
      <c r="E5" s="247"/>
      <c r="F5" s="247"/>
      <c r="G5" s="247"/>
      <c r="H5" s="247"/>
    </row>
    <row r="6" spans="2:8" ht="15" customHeight="1">
      <c r="B6" s="247" t="str">
        <f>actualizaciones!A2</f>
        <v xml:space="preserve">acumulado mayo 2011 </v>
      </c>
      <c r="C6" s="247"/>
      <c r="D6" s="247"/>
      <c r="E6" s="247"/>
      <c r="F6" s="247"/>
      <c r="G6" s="247"/>
      <c r="H6" s="247"/>
    </row>
    <row r="7" spans="2:8" ht="15" customHeight="1">
      <c r="B7" s="234" t="s">
        <v>195</v>
      </c>
      <c r="C7" s="122" t="s">
        <v>81</v>
      </c>
      <c r="D7" s="122" t="s">
        <v>229</v>
      </c>
      <c r="E7" s="122"/>
      <c r="F7" s="122"/>
      <c r="G7" s="122"/>
      <c r="H7" s="122"/>
    </row>
    <row r="8" spans="2:8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>
      <c r="B9" s="112" t="str">
        <f>'Nacionalidad-Alojamiento(datos)'!B9</f>
        <v>España</v>
      </c>
      <c r="C9" s="237">
        <f>'Nacionalidad-Alojamiento(datos)'!D9</f>
        <v>-6.8526935137230072E-2</v>
      </c>
      <c r="D9" s="239">
        <f>'Nacionalidad-Alojamiento(datos)'!F9</f>
        <v>-6.8526935137230072E-2</v>
      </c>
      <c r="E9" s="239">
        <f>'Nacionalidad-Alojamiento(datos)'!H9</f>
        <v>-0.15805413590762829</v>
      </c>
      <c r="F9" s="239">
        <f>'Nacionalidad-Alojamiento(datos)'!J9</f>
        <v>1.064746430329877E-2</v>
      </c>
      <c r="G9" s="239">
        <f>'Nacionalidad-Alojamiento(datos)'!L9</f>
        <v>-2.6348437407691883E-2</v>
      </c>
      <c r="H9" s="239">
        <f>'Nacionalidad-Alojamiento(datos)'!N9</f>
        <v>-0.11264741764945096</v>
      </c>
    </row>
    <row r="10" spans="2:8">
      <c r="B10" s="112" t="str">
        <f>'Nacionalidad-Alojamiento(datos)'!B10</f>
        <v>Alemania</v>
      </c>
      <c r="C10" s="237">
        <f>'Nacionalidad-Alojamiento(datos)'!D10</f>
        <v>0.34862385321100908</v>
      </c>
      <c r="D10" s="239">
        <f>'Nacionalidad-Alojamiento(datos)'!F10</f>
        <v>0.34862385321100908</v>
      </c>
      <c r="E10" s="239">
        <f>'Nacionalidad-Alojamiento(datos)'!H10</f>
        <v>0.528813559322034</v>
      </c>
      <c r="F10" s="239">
        <f>'Nacionalidad-Alojamiento(datos)'!J10</f>
        <v>0.53086419753086411</v>
      </c>
      <c r="G10" s="239">
        <f>'Nacionalidad-Alojamiento(datos)'!L10</f>
        <v>0.32738095238095233</v>
      </c>
      <c r="H10" s="239">
        <f>'Nacionalidad-Alojamiento(datos)'!N10</f>
        <v>-7.9847908745247165E-2</v>
      </c>
    </row>
    <row r="11" spans="2:8">
      <c r="B11" s="112" t="str">
        <f>'Nacionalidad-Alojamiento(datos)'!B11</f>
        <v>Reino Unido</v>
      </c>
      <c r="C11" s="237">
        <f>'Nacionalidad-Alojamiento(datos)'!D11</f>
        <v>0.24352694191742486</v>
      </c>
      <c r="D11" s="239">
        <f>'Nacionalidad-Alojamiento(datos)'!F11</f>
        <v>0.24352694191742486</v>
      </c>
      <c r="E11" s="239">
        <f>'Nacionalidad-Alojamiento(datos)'!H11</f>
        <v>-0.36579572446555819</v>
      </c>
      <c r="F11" s="239">
        <f>'Nacionalidad-Alojamiento(datos)'!J11</f>
        <v>0.5143540669856459</v>
      </c>
      <c r="G11" s="239">
        <f>'Nacionalidad-Alojamiento(datos)'!L11</f>
        <v>0.5</v>
      </c>
      <c r="H11" s="239">
        <f>'Nacionalidad-Alojamiento(datos)'!N11</f>
        <v>0.375</v>
      </c>
    </row>
    <row r="12" spans="2:8">
      <c r="B12" s="112" t="str">
        <f>'Nacionalidad-Alojamiento(datos)'!B12</f>
        <v>Italia</v>
      </c>
      <c r="C12" s="237">
        <f>'Nacionalidad-Alojamiento(datos)'!D12</f>
        <v>0.47261484098939932</v>
      </c>
      <c r="D12" s="239">
        <f>'Nacionalidad-Alojamiento(datos)'!F12</f>
        <v>0.47261484098939932</v>
      </c>
      <c r="E12" s="239">
        <f>'Nacionalidad-Alojamiento(datos)'!H12</f>
        <v>0.58108108108108114</v>
      </c>
      <c r="F12" s="239">
        <f>'Nacionalidad-Alojamiento(datos)'!J12</f>
        <v>0.91891891891891886</v>
      </c>
      <c r="G12" s="239">
        <f>'Nacionalidad-Alojamiento(datos)'!L12</f>
        <v>0.32149532710280382</v>
      </c>
      <c r="H12" s="239">
        <f>'Nacionalidad-Alojamiento(datos)'!N12</f>
        <v>3.2679738562091609E-2</v>
      </c>
    </row>
    <row r="13" spans="2:8">
      <c r="B13" s="112" t="str">
        <f>'Nacionalidad-Alojamiento(datos)'!B13</f>
        <v>Francia</v>
      </c>
      <c r="C13" s="237">
        <f>'Nacionalidad-Alojamiento(datos)'!D13</f>
        <v>0.40322580645161299</v>
      </c>
      <c r="D13" s="239">
        <f>'Nacionalidad-Alojamiento(datos)'!F13</f>
        <v>0.40322580645161299</v>
      </c>
      <c r="E13" s="239">
        <f>'Nacionalidad-Alojamiento(datos)'!H13</f>
        <v>0.46666666666666656</v>
      </c>
      <c r="F13" s="239">
        <f>'Nacionalidad-Alojamiento(datos)'!J13</f>
        <v>0.69666666666666677</v>
      </c>
      <c r="G13" s="239">
        <f>'Nacionalidad-Alojamiento(datos)'!L13</f>
        <v>0.22401847575057743</v>
      </c>
      <c r="H13" s="239">
        <f>'Nacionalidad-Alojamiento(datos)'!N13</f>
        <v>0.31759656652360513</v>
      </c>
    </row>
    <row r="14" spans="2:8">
      <c r="B14" s="112" t="str">
        <f>'Nacionalidad-Alojamiento(datos)'!B14</f>
        <v>Países Nórdicos</v>
      </c>
      <c r="C14" s="237">
        <f>'Nacionalidad-Alojamiento(datos)'!D14</f>
        <v>0.45535714285714279</v>
      </c>
      <c r="D14" s="239">
        <f>'Nacionalidad-Alojamiento(datos)'!F14</f>
        <v>0.45535714285714279</v>
      </c>
      <c r="E14" s="239">
        <f>'Nacionalidad-Alojamiento(datos)'!H14</f>
        <v>0.57446808510638303</v>
      </c>
      <c r="F14" s="239">
        <f>'Nacionalidad-Alojamiento(datos)'!J14</f>
        <v>0.33333333333333326</v>
      </c>
      <c r="G14" s="239">
        <f>'Nacionalidad-Alojamiento(datos)'!L14</f>
        <v>0.48747152619589973</v>
      </c>
      <c r="H14" s="239">
        <f>'Nacionalidad-Alojamiento(datos)'!N14</f>
        <v>0.42372881355932202</v>
      </c>
    </row>
    <row r="15" spans="2:8">
      <c r="B15" s="112" t="str">
        <f>'Nacionalidad-Alojamiento(datos)'!B15</f>
        <v>Finlandia</v>
      </c>
      <c r="C15" s="237">
        <f>'Nacionalidad-Alojamiento(datos)'!D15</f>
        <v>0.44537815126050417</v>
      </c>
      <c r="D15" s="239">
        <f>'Nacionalidad-Alojamiento(datos)'!F15</f>
        <v>0.44537815126050417</v>
      </c>
      <c r="E15" s="239">
        <f>'Nacionalidad-Alojamiento(datos)'!H15</f>
        <v>1.75</v>
      </c>
      <c r="F15" s="239">
        <f>'Nacionalidad-Alojamiento(datos)'!J15</f>
        <v>0.39999999999999991</v>
      </c>
      <c r="G15" s="239">
        <f>'Nacionalidad-Alojamiento(datos)'!L15</f>
        <v>0.37125748502994016</v>
      </c>
      <c r="H15" s="239">
        <f>'Nacionalidad-Alojamiento(datos)'!N15</f>
        <v>0.33333333333333326</v>
      </c>
    </row>
    <row r="16" spans="2:8">
      <c r="B16" s="112" t="str">
        <f>'Nacionalidad-Alojamiento(datos)'!B16</f>
        <v>Suecia</v>
      </c>
      <c r="C16" s="237">
        <f>'Nacionalidad-Alojamiento(datos)'!D16</f>
        <v>0.18297872340425525</v>
      </c>
      <c r="D16" s="239">
        <f>'Nacionalidad-Alojamiento(datos)'!F16</f>
        <v>0.18297872340425525</v>
      </c>
      <c r="E16" s="239">
        <f>'Nacionalidad-Alojamiento(datos)'!H16</f>
        <v>5.8823529411764719E-2</v>
      </c>
      <c r="F16" s="239">
        <f>'Nacionalidad-Alojamiento(datos)'!J16</f>
        <v>-0.19607843137254899</v>
      </c>
      <c r="G16" s="239">
        <f>'Nacionalidad-Alojamiento(datos)'!L16</f>
        <v>0.5</v>
      </c>
      <c r="H16" s="239">
        <f>'Nacionalidad-Alojamiento(datos)'!N16</f>
        <v>-0.3571428571428571</v>
      </c>
    </row>
    <row r="17" spans="2:8">
      <c r="B17" s="112" t="str">
        <f>'Nacionalidad-Alojamiento(datos)'!B17</f>
        <v>Dinamarca</v>
      </c>
      <c r="C17" s="237">
        <f>'Nacionalidad-Alojamiento(datos)'!D17</f>
        <v>0.66860465116279078</v>
      </c>
      <c r="D17" s="239">
        <f>'Nacionalidad-Alojamiento(datos)'!F17</f>
        <v>0.66860465116279078</v>
      </c>
      <c r="E17" s="239">
        <f>'Nacionalidad-Alojamiento(datos)'!H17</f>
        <v>1.8947368421052633</v>
      </c>
      <c r="F17" s="239">
        <f>'Nacionalidad-Alojamiento(datos)'!J17</f>
        <v>6.5573770491803351E-2</v>
      </c>
      <c r="G17" s="239">
        <f>'Nacionalidad-Alojamiento(datos)'!L17</f>
        <v>0.61728395061728403</v>
      </c>
      <c r="H17" s="239">
        <f>'Nacionalidad-Alojamiento(datos)'!N17</f>
        <v>2.2727272727272729</v>
      </c>
    </row>
    <row r="18" spans="2:8">
      <c r="B18" s="112" t="str">
        <f>'Nacionalidad-Alojamiento(datos)'!B18</f>
        <v>Noruega</v>
      </c>
      <c r="C18" s="237">
        <f>'Nacionalidad-Alojamiento(datos)'!D18</f>
        <v>0.66906474820143891</v>
      </c>
      <c r="D18" s="239">
        <f>'Nacionalidad-Alojamiento(datos)'!F18</f>
        <v>0.66906474820143891</v>
      </c>
      <c r="E18" s="239">
        <f>'Nacionalidad-Alojamiento(datos)'!H18</f>
        <v>-0.17241379310344829</v>
      </c>
      <c r="F18" s="239">
        <f>'Nacionalidad-Alojamiento(datos)'!J18</f>
        <v>1.6666666666666665</v>
      </c>
      <c r="G18" s="239">
        <f>'Nacionalidad-Alojamiento(datos)'!L18</f>
        <v>0.59420289855072461</v>
      </c>
      <c r="H18" s="239">
        <f>'Nacionalidad-Alojamiento(datos)'!N18</f>
        <v>0.63636363636363646</v>
      </c>
    </row>
    <row r="19" spans="2:8">
      <c r="B19" s="112" t="str">
        <f>'Nacionalidad-Alojamiento(datos)'!B19</f>
        <v>Países del Este</v>
      </c>
      <c r="C19" s="237">
        <f>'Nacionalidad-Alojamiento(datos)'!D19</f>
        <v>0.56084656084656093</v>
      </c>
      <c r="D19" s="239">
        <f>'Nacionalidad-Alojamiento(datos)'!F19</f>
        <v>0.56084656084656093</v>
      </c>
      <c r="E19" s="239">
        <f>'Nacionalidad-Alojamiento(datos)'!H19</f>
        <v>0.5</v>
      </c>
      <c r="F19" s="239">
        <f>'Nacionalidad-Alojamiento(datos)'!J19</f>
        <v>-0.49152542372881358</v>
      </c>
      <c r="G19" s="239">
        <f>'Nacionalidad-Alojamiento(datos)'!L19</f>
        <v>1.3251533742331287</v>
      </c>
      <c r="H19" s="239">
        <f>'Nacionalidad-Alojamiento(datos)'!N19</f>
        <v>0.57333333333333325</v>
      </c>
    </row>
    <row r="20" spans="2:8">
      <c r="B20" s="112" t="str">
        <f>'Nacionalidad-Alojamiento(datos)'!B20</f>
        <v>Holanda</v>
      </c>
      <c r="C20" s="237">
        <f>'Nacionalidad-Alojamiento(datos)'!D20</f>
        <v>-0.15107913669064743</v>
      </c>
      <c r="D20" s="239">
        <f>'Nacionalidad-Alojamiento(datos)'!F20</f>
        <v>-0.15107913669064743</v>
      </c>
      <c r="E20" s="239">
        <f>'Nacionalidad-Alojamiento(datos)'!H20</f>
        <v>-0.31111111111111112</v>
      </c>
      <c r="F20" s="239">
        <f>'Nacionalidad-Alojamiento(datos)'!J20</f>
        <v>-0.21951219512195119</v>
      </c>
      <c r="G20" s="239">
        <f>'Nacionalidad-Alojamiento(datos)'!L20</f>
        <v>-0.17446808510638301</v>
      </c>
      <c r="H20" s="239">
        <f>'Nacionalidad-Alojamiento(datos)'!N20</f>
        <v>0.29411764705882359</v>
      </c>
    </row>
    <row r="21" spans="2:8">
      <c r="B21" s="112" t="str">
        <f>'Nacionalidad-Alojamiento(datos)'!B21</f>
        <v>Bélgica</v>
      </c>
      <c r="C21" s="237">
        <f>'Nacionalidad-Alojamiento(datos)'!D21</f>
        <v>0.3612167300380229</v>
      </c>
      <c r="D21" s="239">
        <f>'Nacionalidad-Alojamiento(datos)'!F21</f>
        <v>0.3612167300380229</v>
      </c>
      <c r="E21" s="239">
        <f>'Nacionalidad-Alojamiento(datos)'!H21</f>
        <v>0.77027027027027017</v>
      </c>
      <c r="F21" s="239">
        <f>'Nacionalidad-Alojamiento(datos)'!J21</f>
        <v>0.65454545454545454</v>
      </c>
      <c r="G21" s="239">
        <f>'Nacionalidad-Alojamiento(datos)'!L21</f>
        <v>-0.15841584158415845</v>
      </c>
      <c r="H21" s="239">
        <f>'Nacionalidad-Alojamiento(datos)'!N21</f>
        <v>0.54545454545454541</v>
      </c>
    </row>
    <row r="22" spans="2:8">
      <c r="B22" s="112" t="str">
        <f>'Nacionalidad-Alojamiento(datos)'!B22</f>
        <v>Suiza</v>
      </c>
      <c r="C22" s="237">
        <f>'Nacionalidad-Alojamiento(datos)'!D22</f>
        <v>0.18852459016393452</v>
      </c>
      <c r="D22" s="239">
        <f>'Nacionalidad-Alojamiento(datos)'!F22</f>
        <v>0.18852459016393452</v>
      </c>
      <c r="E22" s="239">
        <f>'Nacionalidad-Alojamiento(datos)'!H22</f>
        <v>-0.17021276595744683</v>
      </c>
      <c r="F22" s="239">
        <f>'Nacionalidad-Alojamiento(datos)'!J22</f>
        <v>0.45945945945945943</v>
      </c>
      <c r="G22" s="239">
        <f>'Nacionalidad-Alojamiento(datos)'!L22</f>
        <v>0.20388349514563098</v>
      </c>
      <c r="H22" s="239">
        <f>'Nacionalidad-Alojamiento(datos)'!N22</f>
        <v>-5.0000000000000044E-2</v>
      </c>
    </row>
    <row r="23" spans="2:8">
      <c r="B23" s="112" t="str">
        <f>'Nacionalidad-Alojamiento(datos)'!B23</f>
        <v>Rusia</v>
      </c>
      <c r="C23" s="237">
        <f>'Nacionalidad-Alojamiento(datos)'!D23</f>
        <v>0.59907834101382496</v>
      </c>
      <c r="D23" s="239">
        <f>'Nacionalidad-Alojamiento(datos)'!F23</f>
        <v>0.59907834101382496</v>
      </c>
      <c r="E23" s="239">
        <f>'Nacionalidad-Alojamiento(datos)'!H23</f>
        <v>-0.44117647058823528</v>
      </c>
      <c r="F23" s="239">
        <f>'Nacionalidad-Alojamiento(datos)'!J23</f>
        <v>-0.48571428571428577</v>
      </c>
      <c r="G23" s="239">
        <f>'Nacionalidad-Alojamiento(datos)'!L23</f>
        <v>2.8923076923076922</v>
      </c>
      <c r="H23" s="239">
        <f>'Nacionalidad-Alojamiento(datos)'!N23</f>
        <v>0.61538461538461542</v>
      </c>
    </row>
    <row r="24" spans="2:8">
      <c r="B24" s="112" t="str">
        <f>'Nacionalidad-Alojamiento(datos)'!B24</f>
        <v>Irlanda</v>
      </c>
      <c r="C24" s="237">
        <f>'Nacionalidad-Alojamiento(datos)'!D24</f>
        <v>0.2010309278350515</v>
      </c>
      <c r="D24" s="239">
        <f>'Nacionalidad-Alojamiento(datos)'!F24</f>
        <v>0.2010309278350515</v>
      </c>
      <c r="E24" s="239">
        <f>'Nacionalidad-Alojamiento(datos)'!H24</f>
        <v>0.12903225806451624</v>
      </c>
      <c r="F24" s="239">
        <f>'Nacionalidad-Alojamiento(datos)'!J24</f>
        <v>0.40740740740740744</v>
      </c>
      <c r="G24" s="239">
        <f>'Nacionalidad-Alojamiento(datos)'!L24</f>
        <v>7.0588235294117618E-2</v>
      </c>
      <c r="H24" s="239">
        <f>'Nacionalidad-Alojamiento(datos)'!N24</f>
        <v>0.29166666666666674</v>
      </c>
    </row>
    <row r="25" spans="2:8">
      <c r="B25" s="112" t="str">
        <f>'Nacionalidad-Alojamiento(datos)'!B25</f>
        <v>Austria</v>
      </c>
      <c r="C25" s="237">
        <f>'Nacionalidad-Alojamiento(datos)'!D25</f>
        <v>-2.8735632183908066E-2</v>
      </c>
      <c r="D25" s="239">
        <f>'Nacionalidad-Alojamiento(datos)'!F25</f>
        <v>-2.8735632183908066E-2</v>
      </c>
      <c r="E25" s="239">
        <f>'Nacionalidad-Alojamiento(datos)'!H25</f>
        <v>-0.13157894736842102</v>
      </c>
      <c r="F25" s="239">
        <f>'Nacionalidad-Alojamiento(datos)'!J25</f>
        <v>-3.8461538461538436E-2</v>
      </c>
      <c r="G25" s="239">
        <f>'Nacionalidad-Alojamiento(datos)'!L25</f>
        <v>-1.4492753623188359E-2</v>
      </c>
      <c r="H25" s="239">
        <f>'Nacionalidad-Alojamiento(datos)'!N25</f>
        <v>0.19999999999999996</v>
      </c>
    </row>
    <row r="26" spans="2:8">
      <c r="B26" s="112" t="str">
        <f>'Nacionalidad-Alojamiento(datos)'!B26</f>
        <v>Resto de Europa</v>
      </c>
      <c r="C26" s="237">
        <f>'Nacionalidad-Alojamiento(datos)'!D26</f>
        <v>0.2121621621621621</v>
      </c>
      <c r="D26" s="239">
        <f>'Nacionalidad-Alojamiento(datos)'!F26</f>
        <v>0.2121621621621621</v>
      </c>
      <c r="E26" s="239">
        <f>'Nacionalidad-Alojamiento(datos)'!H26</f>
        <v>0</v>
      </c>
      <c r="F26" s="239">
        <f>'Nacionalidad-Alojamiento(datos)'!J26</f>
        <v>-0.31940298507462683</v>
      </c>
      <c r="G26" s="239">
        <f>'Nacionalidad-Alojamiento(datos)'!L26</f>
        <v>1.1779661016949152</v>
      </c>
      <c r="H26" s="239">
        <f>'Nacionalidad-Alojamiento(datos)'!N26</f>
        <v>-0.2153846153846154</v>
      </c>
    </row>
    <row r="27" spans="2:8">
      <c r="B27" s="112" t="str">
        <f>'Nacionalidad-Alojamiento(datos)'!B27</f>
        <v>Usa</v>
      </c>
      <c r="C27" s="237">
        <f>'Nacionalidad-Alojamiento(datos)'!D27</f>
        <v>-0.29211469534050183</v>
      </c>
      <c r="D27" s="239">
        <f>'Nacionalidad-Alojamiento(datos)'!F27</f>
        <v>-0.29211469534050183</v>
      </c>
      <c r="E27" s="239">
        <f>'Nacionalidad-Alojamiento(datos)'!H27</f>
        <v>-2.4000000000000021E-2</v>
      </c>
      <c r="F27" s="239">
        <f>'Nacionalidad-Alojamiento(datos)'!J27</f>
        <v>-0.3526785714285714</v>
      </c>
      <c r="G27" s="239">
        <f>'Nacionalidad-Alojamiento(datos)'!L27</f>
        <v>-0.36413043478260865</v>
      </c>
      <c r="H27" s="239">
        <f>'Nacionalidad-Alojamiento(datos)'!N27</f>
        <v>-0.56000000000000005</v>
      </c>
    </row>
    <row r="28" spans="2:8">
      <c r="B28" s="112" t="str">
        <f>'Nacionalidad-Alojamiento(datos)'!B28</f>
        <v>Resto de América</v>
      </c>
      <c r="C28" s="237">
        <f>'Nacionalidad-Alojamiento(datos)'!D28</f>
        <v>-0.37735849056603776</v>
      </c>
      <c r="D28" s="239">
        <f>'Nacionalidad-Alojamiento(datos)'!F28</f>
        <v>-0.37735849056603776</v>
      </c>
      <c r="E28" s="239">
        <f>'Nacionalidad-Alojamiento(datos)'!H28</f>
        <v>-0.61635220125786161</v>
      </c>
      <c r="F28" s="239">
        <f>'Nacionalidad-Alojamiento(datos)'!J28</f>
        <v>-0.58866103739445119</v>
      </c>
      <c r="G28" s="239">
        <f>'Nacionalidad-Alojamiento(datos)'!L28</f>
        <v>-0.13586956521739135</v>
      </c>
      <c r="H28" s="239">
        <f>'Nacionalidad-Alojamiento(datos)'!N28</f>
        <v>-0.18478260869565222</v>
      </c>
    </row>
    <row r="29" spans="2:8">
      <c r="B29" s="112" t="str">
        <f>'Nacionalidad-Alojamiento(datos)'!B29</f>
        <v>Resto del Mundo</v>
      </c>
      <c r="C29" s="237">
        <f>'Nacionalidad-Alojamiento(datos)'!D29</f>
        <v>0.2417091836734695</v>
      </c>
      <c r="D29" s="239">
        <f>'Nacionalidad-Alojamiento(datos)'!F29</f>
        <v>0.2417091836734695</v>
      </c>
      <c r="E29" s="239">
        <f>'Nacionalidad-Alojamiento(datos)'!H29</f>
        <v>0.11715481171548126</v>
      </c>
      <c r="F29" s="239">
        <f>'Nacionalidad-Alojamiento(datos)'!J29</f>
        <v>0.44043887147335425</v>
      </c>
      <c r="G29" s="239">
        <f>'Nacionalidad-Alojamiento(datos)'!L29</f>
        <v>0.22266401590457252</v>
      </c>
      <c r="H29" s="239">
        <f>'Nacionalidad-Alojamiento(datos)'!N29</f>
        <v>-0.22340425531914898</v>
      </c>
    </row>
    <row r="30" spans="2:8">
      <c r="B30" s="248" t="str">
        <f>'Nacionalidad-Alojamiento(datos)'!B30</f>
        <v>Turismo extranjero</v>
      </c>
      <c r="C30" s="237">
        <f>'Nacionalidad-Alojamiento(datos)'!D30</f>
        <v>0.18554519087559762</v>
      </c>
      <c r="D30" s="239">
        <f>'Nacionalidad-Alojamiento(datos)'!F30</f>
        <v>0.18554519087559762</v>
      </c>
      <c r="E30" s="239">
        <f>'Nacionalidad-Alojamiento(datos)'!H30</f>
        <v>7.4843070980202819E-2</v>
      </c>
      <c r="F30" s="239">
        <f>'Nacionalidad-Alojamiento(datos)'!J30</f>
        <v>0.13394584139264998</v>
      </c>
      <c r="G30" s="239">
        <f>'Nacionalidad-Alojamiento(datos)'!L30</f>
        <v>0.3071779744346117</v>
      </c>
      <c r="H30" s="239">
        <f>'Nacionalidad-Alojamiento(datos)'!N30</f>
        <v>6.5529010238907892E-2</v>
      </c>
    </row>
    <row r="31" spans="2:8">
      <c r="B31" s="243" t="s">
        <v>81</v>
      </c>
      <c r="C31" s="245">
        <f>'Nacionalidad-Alojamiento(datos)'!D31</f>
        <v>-2.1906419458308735E-2</v>
      </c>
      <c r="D31" s="245">
        <f>'Nacionalidad-Alojamiento(datos)'!F31</f>
        <v>-2.1906419458308735E-2</v>
      </c>
      <c r="E31" s="245">
        <f>'Nacionalidad-Alojamiento(datos)'!H31</f>
        <v>-0.13726673275007539</v>
      </c>
      <c r="F31" s="245">
        <f>'Nacionalidad-Alojamiento(datos)'!J31</f>
        <v>3.5665227629513296E-2</v>
      </c>
      <c r="G31" s="245">
        <f>'Nacionalidad-Alojamiento(datos)'!L31</f>
        <v>5.0699618389969059E-2</v>
      </c>
      <c r="H31" s="245">
        <f>'Nacionalidad-Alojamiento(datos)'!N31</f>
        <v>-4.61264016309888E-2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3" t="s">
        <v>236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acumulado mayo 2011 </v>
      </c>
      <c r="C6" s="162"/>
      <c r="D6" s="162"/>
      <c r="E6" s="162"/>
      <c r="F6" s="162"/>
      <c r="G6" s="162"/>
      <c r="H6" s="162"/>
    </row>
    <row r="7" spans="2:8" ht="14.2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 ht="14.25" customHeight="1">
      <c r="B9" s="112" t="str">
        <f>'Nacionalidad-Alojamiento(datos)'!B9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'Nacionalidad-Alojamiento(datos)'!E9/'Nacionalidad-Alojamiento(datos)'!C9</f>
        <v>1</v>
      </c>
      <c r="E9" s="239">
        <f>'Nacionalidad-Alojamiento(datos)'!G9/'Nacionalidad-Alojamiento(datos)'!C9</f>
        <v>0.33648536197896967</v>
      </c>
      <c r="F9" s="239">
        <f>'Nacionalidad-Alojamiento(datos)'!I9/'Nacionalidad-Alojamiento(datos)'!C9</f>
        <v>0.3105567743399652</v>
      </c>
      <c r="G9" s="239">
        <f>'Nacionalidad-Alojamiento(datos)'!K9/'Nacionalidad-Alojamiento(datos)'!C9</f>
        <v>0.31169150465239426</v>
      </c>
      <c r="H9" s="239">
        <f>'Nacionalidad-Alojamiento(datos)'!M9/'Nacionalidad-Alojamiento(datos)'!C9</f>
        <v>4.1266359028670853E-2</v>
      </c>
    </row>
    <row r="10" spans="2:8" ht="14.25" customHeight="1">
      <c r="B10" s="112" t="str">
        <f>'Nacionalidad-Alojamiento(datos)'!B10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'Nacionalidad-Alojamiento(datos)'!E10/'Nacionalidad-Alojamiento(datos)'!C10</f>
        <v>1</v>
      </c>
      <c r="E10" s="239">
        <f>'Nacionalidad-Alojamiento(datos)'!G10/'Nacionalidad-Alojamiento(datos)'!C10</f>
        <v>0.20453514739229026</v>
      </c>
      <c r="F10" s="239">
        <f>'Nacionalidad-Alojamiento(datos)'!I10/'Nacionalidad-Alojamiento(datos)'!C10</f>
        <v>0.28117913832199548</v>
      </c>
      <c r="G10" s="239">
        <f>'Nacionalidad-Alojamiento(datos)'!K10/'Nacionalidad-Alojamiento(datos)'!C10</f>
        <v>0.40453514739229024</v>
      </c>
      <c r="H10" s="239">
        <f>'Nacionalidad-Alojamiento(datos)'!M10/'Nacionalidad-Alojamiento(datos)'!C10</f>
        <v>0.10975056689342404</v>
      </c>
    </row>
    <row r="11" spans="2:8" ht="14.25" customHeight="1">
      <c r="B11" s="112" t="str">
        <f>'Nacionalidad-Alojamiento(datos)'!B11</f>
        <v>Reino Unido</v>
      </c>
      <c r="C11" s="237">
        <f>'Nacionalidad-Alojamiento(datos)'!C11/'Nacionalidad-Alojamiento(datos)'!C11</f>
        <v>1</v>
      </c>
      <c r="D11" s="239">
        <f>'Nacionalidad-Alojamiento(datos)'!E11/'Nacionalidad-Alojamiento(datos)'!C11</f>
        <v>1</v>
      </c>
      <c r="E11" s="239">
        <f>'Nacionalidad-Alojamiento(datos)'!G11/'Nacionalidad-Alojamiento(datos)'!C11</f>
        <v>0.15025323579065841</v>
      </c>
      <c r="F11" s="239">
        <f>'Nacionalidad-Alojamiento(datos)'!I11/'Nacionalidad-Alojamiento(datos)'!C11</f>
        <v>0.35621834552616771</v>
      </c>
      <c r="G11" s="239">
        <f>'Nacionalidad-Alojamiento(datos)'!K11/'Nacionalidad-Alojamiento(datos)'!C11</f>
        <v>0.44400675295441755</v>
      </c>
      <c r="H11" s="239">
        <f>'Nacionalidad-Alojamiento(datos)'!M11/'Nacionalidad-Alojamiento(datos)'!C11</f>
        <v>4.9521665728756332E-2</v>
      </c>
    </row>
    <row r="12" spans="2:8" ht="14.25" customHeight="1">
      <c r="B12" s="112" t="str">
        <f>'Nacionalidad-Alojamiento(datos)'!B12</f>
        <v>Italia</v>
      </c>
      <c r="C12" s="237">
        <f>'Nacionalidad-Alojamiento(datos)'!C12/'Nacionalidad-Alojamiento(datos)'!C12</f>
        <v>1</v>
      </c>
      <c r="D12" s="239">
        <f>'Nacionalidad-Alojamiento(datos)'!E12/'Nacionalidad-Alojamiento(datos)'!C12</f>
        <v>1</v>
      </c>
      <c r="E12" s="239">
        <f>'Nacionalidad-Alojamiento(datos)'!G12/'Nacionalidad-Alojamiento(datos)'!C12</f>
        <v>0.14037192561487702</v>
      </c>
      <c r="F12" s="239">
        <f>'Nacionalidad-Alojamiento(datos)'!I12/'Nacionalidad-Alojamiento(datos)'!C12</f>
        <v>0.34073185362927416</v>
      </c>
      <c r="G12" s="239">
        <f>'Nacionalidad-Alojamiento(datos)'!K12/'Nacionalidad-Alojamiento(datos)'!C12</f>
        <v>0.4241151769646071</v>
      </c>
      <c r="H12" s="239">
        <f>'Nacionalidad-Alojamiento(datos)'!M12/'Nacionalidad-Alojamiento(datos)'!C12</f>
        <v>9.4781043791241748E-2</v>
      </c>
    </row>
    <row r="13" spans="2:8" ht="14.25" customHeight="1">
      <c r="B13" s="112" t="str">
        <f>'Nacionalidad-Alojamiento(datos)'!B13</f>
        <v>Francia</v>
      </c>
      <c r="C13" s="237">
        <f>'Nacionalidad-Alojamiento(datos)'!C13/'Nacionalidad-Alojamiento(datos)'!C13</f>
        <v>1</v>
      </c>
      <c r="D13" s="239">
        <f>'Nacionalidad-Alojamiento(datos)'!E13/'Nacionalidad-Alojamiento(datos)'!C13</f>
        <v>1</v>
      </c>
      <c r="E13" s="239">
        <f>'Nacionalidad-Alojamiento(datos)'!G13/'Nacionalidad-Alojamiento(datos)'!C13</f>
        <v>0.14048531289910601</v>
      </c>
      <c r="F13" s="239">
        <f>'Nacionalidad-Alojamiento(datos)'!I13/'Nacionalidad-Alojamiento(datos)'!C13</f>
        <v>0.32503192848020435</v>
      </c>
      <c r="G13" s="239">
        <f>'Nacionalidad-Alojamiento(datos)'!K13/'Nacionalidad-Alojamiento(datos)'!C13</f>
        <v>0.3384418901660281</v>
      </c>
      <c r="H13" s="239">
        <f>'Nacionalidad-Alojamiento(datos)'!M13/'Nacionalidad-Alojamiento(datos)'!C13</f>
        <v>0.19604086845466157</v>
      </c>
    </row>
    <row r="14" spans="2:8" ht="14.25" customHeight="1">
      <c r="B14" s="112" t="str">
        <f>'Nacionalidad-Alojamiento(datos)'!B14</f>
        <v>Países Nórdicos</v>
      </c>
      <c r="C14" s="237">
        <f>'Nacionalidad-Alojamiento(datos)'!C14/'Nacionalidad-Alojamiento(datos)'!C14</f>
        <v>1</v>
      </c>
      <c r="D14" s="239">
        <f>'Nacionalidad-Alojamiento(datos)'!E14/'Nacionalidad-Alojamiento(datos)'!C14</f>
        <v>1</v>
      </c>
      <c r="E14" s="239">
        <f>'Nacionalidad-Alojamiento(datos)'!G14/'Nacionalidad-Alojamiento(datos)'!C14</f>
        <v>0.12971078001752848</v>
      </c>
      <c r="F14" s="239">
        <f>'Nacionalidad-Alojamiento(datos)'!I14/'Nacionalidad-Alojamiento(datos)'!C14</f>
        <v>0.22436459246275198</v>
      </c>
      <c r="G14" s="239">
        <f>'Nacionalidad-Alojamiento(datos)'!K14/'Nacionalidad-Alojamiento(datos)'!C14</f>
        <v>0.57230499561787906</v>
      </c>
      <c r="H14" s="239">
        <f>'Nacionalidad-Alojamiento(datos)'!M14/'Nacionalidad-Alojamiento(datos)'!C14</f>
        <v>7.3619631901840496E-2</v>
      </c>
    </row>
    <row r="15" spans="2:8" ht="14.25" customHeight="1">
      <c r="B15" s="112" t="str">
        <f>'Nacionalidad-Alojamiento(datos)'!B15</f>
        <v>Finlandia</v>
      </c>
      <c r="C15" s="237">
        <f>'Nacionalidad-Alojamiento(datos)'!C15/'Nacionalidad-Alojamiento(datos)'!C15</f>
        <v>1</v>
      </c>
      <c r="D15" s="239">
        <f>'Nacionalidad-Alojamiento(datos)'!E15/'Nacionalidad-Alojamiento(datos)'!C15</f>
        <v>1</v>
      </c>
      <c r="E15" s="239">
        <f>'Nacionalidad-Alojamiento(datos)'!G15/'Nacionalidad-Alojamiento(datos)'!C15</f>
        <v>9.5930232558139539E-2</v>
      </c>
      <c r="F15" s="239">
        <f>'Nacionalidad-Alojamiento(datos)'!I15/'Nacionalidad-Alojamiento(datos)'!C15</f>
        <v>0.20348837209302326</v>
      </c>
      <c r="G15" s="239">
        <f>'Nacionalidad-Alojamiento(datos)'!K15/'Nacionalidad-Alojamiento(datos)'!C15</f>
        <v>0.66569767441860461</v>
      </c>
      <c r="H15" s="239">
        <f>'Nacionalidad-Alojamiento(datos)'!M15/'Nacionalidad-Alojamiento(datos)'!C15</f>
        <v>3.4883720930232558E-2</v>
      </c>
    </row>
    <row r="16" spans="2:8" ht="14.25" customHeight="1">
      <c r="B16" s="112" t="str">
        <f>'Nacionalidad-Alojamiento(datos)'!B16</f>
        <v>Suecia</v>
      </c>
      <c r="C16" s="237">
        <f>'Nacionalidad-Alojamiento(datos)'!C16/'Nacionalidad-Alojamiento(datos)'!C16</f>
        <v>1</v>
      </c>
      <c r="D16" s="239">
        <f>'Nacionalidad-Alojamiento(datos)'!E16/'Nacionalidad-Alojamiento(datos)'!C16</f>
        <v>1</v>
      </c>
      <c r="E16" s="239">
        <f>'Nacionalidad-Alojamiento(datos)'!G16/'Nacionalidad-Alojamiento(datos)'!C16</f>
        <v>0.12949640287769784</v>
      </c>
      <c r="F16" s="239">
        <f>'Nacionalidad-Alojamiento(datos)'!I16/'Nacionalidad-Alojamiento(datos)'!C16</f>
        <v>0.14748201438848921</v>
      </c>
      <c r="G16" s="239">
        <f>'Nacionalidad-Alojamiento(datos)'!K16/'Nacionalidad-Alojamiento(datos)'!C16</f>
        <v>0.65827338129496404</v>
      </c>
      <c r="H16" s="239">
        <f>'Nacionalidad-Alojamiento(datos)'!M16/'Nacionalidad-Alojamiento(datos)'!C16</f>
        <v>6.4748201438848921E-2</v>
      </c>
    </row>
    <row r="17" spans="2:8" ht="14.25" customHeight="1">
      <c r="B17" s="112" t="str">
        <f>'Nacionalidad-Alojamiento(datos)'!B17</f>
        <v>Dinamarca</v>
      </c>
      <c r="C17" s="237">
        <f>'Nacionalidad-Alojamiento(datos)'!C17/'Nacionalidad-Alojamiento(datos)'!C17</f>
        <v>1</v>
      </c>
      <c r="D17" s="239">
        <f>'Nacionalidad-Alojamiento(datos)'!E17/'Nacionalidad-Alojamiento(datos)'!C17</f>
        <v>1</v>
      </c>
      <c r="E17" s="239">
        <f>'Nacionalidad-Alojamiento(datos)'!G17/'Nacionalidad-Alojamiento(datos)'!C17</f>
        <v>0.19163763066202091</v>
      </c>
      <c r="F17" s="239">
        <f>'Nacionalidad-Alojamiento(datos)'!I17/'Nacionalidad-Alojamiento(datos)'!C17</f>
        <v>0.2264808362369338</v>
      </c>
      <c r="G17" s="239">
        <f>'Nacionalidad-Alojamiento(datos)'!K17/'Nacionalidad-Alojamiento(datos)'!C17</f>
        <v>0.45644599303135891</v>
      </c>
      <c r="H17" s="239">
        <f>'Nacionalidad-Alojamiento(datos)'!M17/'Nacionalidad-Alojamiento(datos)'!C17</f>
        <v>0.12543554006968641</v>
      </c>
    </row>
    <row r="18" spans="2:8" ht="14.25" customHeight="1">
      <c r="B18" s="112" t="str">
        <f>'Nacionalidad-Alojamiento(datos)'!B18</f>
        <v>Noruega</v>
      </c>
      <c r="C18" s="237">
        <f>'Nacionalidad-Alojamiento(datos)'!C18/'Nacionalidad-Alojamiento(datos)'!C18</f>
        <v>1</v>
      </c>
      <c r="D18" s="239">
        <f>'Nacionalidad-Alojamiento(datos)'!E18/'Nacionalidad-Alojamiento(datos)'!C18</f>
        <v>1</v>
      </c>
      <c r="E18" s="239">
        <f>'Nacionalidad-Alojamiento(datos)'!G18/'Nacionalidad-Alojamiento(datos)'!C18</f>
        <v>0.10344827586206896</v>
      </c>
      <c r="F18" s="239">
        <f>'Nacionalidad-Alojamiento(datos)'!I18/'Nacionalidad-Alojamiento(datos)'!C18</f>
        <v>0.34482758620689657</v>
      </c>
      <c r="G18" s="239">
        <f>'Nacionalidad-Alojamiento(datos)'!K18/'Nacionalidad-Alojamiento(datos)'!C18</f>
        <v>0.47413793103448276</v>
      </c>
      <c r="H18" s="239">
        <f>'Nacionalidad-Alojamiento(datos)'!M18/'Nacionalidad-Alojamiento(datos)'!C18</f>
        <v>7.7586206896551727E-2</v>
      </c>
    </row>
    <row r="19" spans="2:8" ht="14.25" customHeight="1">
      <c r="B19" s="112" t="str">
        <f>'Nacionalidad-Alojamiento(datos)'!B19</f>
        <v>Países del Este</v>
      </c>
      <c r="C19" s="237">
        <f>'Nacionalidad-Alojamiento(datos)'!C19/'Nacionalidad-Alojamiento(datos)'!C19</f>
        <v>1</v>
      </c>
      <c r="D19" s="239">
        <f>'Nacionalidad-Alojamiento(datos)'!E19/'Nacionalidad-Alojamiento(datos)'!C19</f>
        <v>1</v>
      </c>
      <c r="E19" s="239">
        <f>'Nacionalidad-Alojamiento(datos)'!G19/'Nacionalidad-Alojamiento(datos)'!C19</f>
        <v>5.5932203389830508E-2</v>
      </c>
      <c r="F19" s="239">
        <f>'Nacionalidad-Alojamiento(datos)'!I19/'Nacionalidad-Alojamiento(datos)'!C19</f>
        <v>0.10169491525423729</v>
      </c>
      <c r="G19" s="239">
        <f>'Nacionalidad-Alojamiento(datos)'!K19/'Nacionalidad-Alojamiento(datos)'!C19</f>
        <v>0.64237288135593218</v>
      </c>
      <c r="H19" s="239">
        <f>'Nacionalidad-Alojamiento(datos)'!M19/'Nacionalidad-Alojamiento(datos)'!C19</f>
        <v>0.2</v>
      </c>
    </row>
    <row r="20" spans="2:8" ht="14.25" customHeight="1">
      <c r="B20" s="112" t="str">
        <f>'Nacionalidad-Alojamiento(datos)'!B20</f>
        <v>Holanda</v>
      </c>
      <c r="C20" s="237">
        <f>'Nacionalidad-Alojamiento(datos)'!C20/'Nacionalidad-Alojamiento(datos)'!C20</f>
        <v>1</v>
      </c>
      <c r="D20" s="239">
        <f>'Nacionalidad-Alojamiento(datos)'!E20/'Nacionalidad-Alojamiento(datos)'!C20</f>
        <v>1</v>
      </c>
      <c r="E20" s="239">
        <f>'Nacionalidad-Alojamiento(datos)'!G20/'Nacionalidad-Alojamiento(datos)'!C20</f>
        <v>0.1751412429378531</v>
      </c>
      <c r="F20" s="239">
        <f>'Nacionalidad-Alojamiento(datos)'!I20/'Nacionalidad-Alojamiento(datos)'!C20</f>
        <v>9.03954802259887E-2</v>
      </c>
      <c r="G20" s="239">
        <f>'Nacionalidad-Alojamiento(datos)'!K20/'Nacionalidad-Alojamiento(datos)'!C20</f>
        <v>0.54802259887005644</v>
      </c>
      <c r="H20" s="239">
        <f>'Nacionalidad-Alojamiento(datos)'!M20/'Nacionalidad-Alojamiento(datos)'!C20</f>
        <v>0.1864406779661017</v>
      </c>
    </row>
    <row r="21" spans="2:8" ht="14.25" customHeight="1">
      <c r="B21" s="112" t="str">
        <f>'Nacionalidad-Alojamiento(datos)'!B21</f>
        <v>Bélgica</v>
      </c>
      <c r="C21" s="237">
        <f>'Nacionalidad-Alojamiento(datos)'!C21/'Nacionalidad-Alojamiento(datos)'!C21</f>
        <v>1</v>
      </c>
      <c r="D21" s="239">
        <f>'Nacionalidad-Alojamiento(datos)'!E21/'Nacionalidad-Alojamiento(datos)'!C21</f>
        <v>1</v>
      </c>
      <c r="E21" s="239">
        <f>'Nacionalidad-Alojamiento(datos)'!G21/'Nacionalidad-Alojamiento(datos)'!C21</f>
        <v>0.36592178770949718</v>
      </c>
      <c r="F21" s="239">
        <f>'Nacionalidad-Alojamiento(datos)'!I21/'Nacionalidad-Alojamiento(datos)'!C21</f>
        <v>0.25418994413407819</v>
      </c>
      <c r="G21" s="239">
        <f>'Nacionalidad-Alojamiento(datos)'!K21/'Nacionalidad-Alojamiento(datos)'!C21</f>
        <v>0.23743016759776536</v>
      </c>
      <c r="H21" s="239">
        <f>'Nacionalidad-Alojamiento(datos)'!M21/'Nacionalidad-Alojamiento(datos)'!C21</f>
        <v>0.14245810055865921</v>
      </c>
    </row>
    <row r="22" spans="2:8" ht="14.25" customHeight="1">
      <c r="B22" s="112" t="str">
        <f>'Nacionalidad-Alojamiento(datos)'!B22</f>
        <v>Suiza</v>
      </c>
      <c r="C22" s="237">
        <f>'Nacionalidad-Alojamiento(datos)'!C22/'Nacionalidad-Alojamiento(datos)'!C22</f>
        <v>1</v>
      </c>
      <c r="D22" s="239">
        <f>'Nacionalidad-Alojamiento(datos)'!E22/'Nacionalidad-Alojamiento(datos)'!C22</f>
        <v>1</v>
      </c>
      <c r="E22" s="239">
        <f>'Nacionalidad-Alojamiento(datos)'!G22/'Nacionalidad-Alojamiento(datos)'!C22</f>
        <v>0.13448275862068965</v>
      </c>
      <c r="F22" s="239">
        <f>'Nacionalidad-Alojamiento(datos)'!I22/'Nacionalidad-Alojamiento(datos)'!C22</f>
        <v>0.3724137931034483</v>
      </c>
      <c r="G22" s="239">
        <f>'Nacionalidad-Alojamiento(datos)'!K22/'Nacionalidad-Alojamiento(datos)'!C22</f>
        <v>0.42758620689655175</v>
      </c>
      <c r="H22" s="239">
        <f>'Nacionalidad-Alojamiento(datos)'!M22/'Nacionalidad-Alojamiento(datos)'!C22</f>
        <v>6.5517241379310351E-2</v>
      </c>
    </row>
    <row r="23" spans="2:8" ht="14.25" customHeight="1">
      <c r="B23" s="112" t="str">
        <f>'Nacionalidad-Alojamiento(datos)'!B23</f>
        <v>Rusia</v>
      </c>
      <c r="C23" s="237">
        <f>'Nacionalidad-Alojamiento(datos)'!C23/'Nacionalidad-Alojamiento(datos)'!C23</f>
        <v>1</v>
      </c>
      <c r="D23" s="239">
        <f>'Nacionalidad-Alojamiento(datos)'!E23/'Nacionalidad-Alojamiento(datos)'!C23</f>
        <v>1</v>
      </c>
      <c r="E23" s="239">
        <f>'Nacionalidad-Alojamiento(datos)'!G23/'Nacionalidad-Alojamiento(datos)'!C23</f>
        <v>5.4755043227665709E-2</v>
      </c>
      <c r="F23" s="239">
        <f>'Nacionalidad-Alojamiento(datos)'!I23/'Nacionalidad-Alojamiento(datos)'!C23</f>
        <v>0.15561959654178675</v>
      </c>
      <c r="G23" s="239">
        <f>'Nacionalidad-Alojamiento(datos)'!K23/'Nacionalidad-Alojamiento(datos)'!C23</f>
        <v>0.72910662824207495</v>
      </c>
      <c r="H23" s="239">
        <f>'Nacionalidad-Alojamiento(datos)'!M23/'Nacionalidad-Alojamiento(datos)'!C23</f>
        <v>6.0518731988472622E-2</v>
      </c>
    </row>
    <row r="24" spans="2:8" ht="14.25" customHeight="1">
      <c r="B24" s="112" t="str">
        <f>'Nacionalidad-Alojamiento(datos)'!B24</f>
        <v>Irlanda</v>
      </c>
      <c r="C24" s="237">
        <f>'Nacionalidad-Alojamiento(datos)'!C24/'Nacionalidad-Alojamiento(datos)'!C24</f>
        <v>1</v>
      </c>
      <c r="D24" s="239">
        <f>'Nacionalidad-Alojamiento(datos)'!E24/'Nacionalidad-Alojamiento(datos)'!C24</f>
        <v>1</v>
      </c>
      <c r="E24" s="239">
        <f>'Nacionalidad-Alojamiento(datos)'!G24/'Nacionalidad-Alojamiento(datos)'!C24</f>
        <v>0.15021459227467812</v>
      </c>
      <c r="F24" s="239">
        <f>'Nacionalidad-Alojamiento(datos)'!I24/'Nacionalidad-Alojamiento(datos)'!C24</f>
        <v>0.3261802575107296</v>
      </c>
      <c r="G24" s="239">
        <f>'Nacionalidad-Alojamiento(datos)'!K24/'Nacionalidad-Alojamiento(datos)'!C24</f>
        <v>0.3905579399141631</v>
      </c>
      <c r="H24" s="239">
        <f>'Nacionalidad-Alojamiento(datos)'!M24/'Nacionalidad-Alojamiento(datos)'!C24</f>
        <v>0.13304721030042918</v>
      </c>
    </row>
    <row r="25" spans="2:8" ht="14.25" customHeight="1">
      <c r="B25" s="112" t="str">
        <f>'Nacionalidad-Alojamiento(datos)'!B25</f>
        <v>Austria</v>
      </c>
      <c r="C25" s="237">
        <f>'Nacionalidad-Alojamiento(datos)'!C25/'Nacionalidad-Alojamiento(datos)'!C25</f>
        <v>1</v>
      </c>
      <c r="D25" s="239">
        <f>'Nacionalidad-Alojamiento(datos)'!E25/'Nacionalidad-Alojamiento(datos)'!C25</f>
        <v>1</v>
      </c>
      <c r="E25" s="239">
        <f>'Nacionalidad-Alojamiento(datos)'!G25/'Nacionalidad-Alojamiento(datos)'!C25</f>
        <v>0.19526627218934911</v>
      </c>
      <c r="F25" s="239">
        <f>'Nacionalidad-Alojamiento(datos)'!I25/'Nacionalidad-Alojamiento(datos)'!C25</f>
        <v>0.29585798816568049</v>
      </c>
      <c r="G25" s="239">
        <f>'Nacionalidad-Alojamiento(datos)'!K25/'Nacionalidad-Alojamiento(datos)'!C25</f>
        <v>0.40236686390532544</v>
      </c>
      <c r="H25" s="239">
        <f>'Nacionalidad-Alojamiento(datos)'!M25/'Nacionalidad-Alojamiento(datos)'!C25</f>
        <v>0.10650887573964497</v>
      </c>
    </row>
    <row r="26" spans="2:8" ht="14.25" customHeight="1">
      <c r="B26" s="112" t="str">
        <f>'Nacionalidad-Alojamiento(datos)'!B26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'Nacionalidad-Alojamiento(datos)'!E26/'Nacionalidad-Alojamiento(datos)'!C26</f>
        <v>1</v>
      </c>
      <c r="E26" s="239">
        <f>'Nacionalidad-Alojamiento(datos)'!G26/'Nacionalidad-Alojamiento(datos)'!C26</f>
        <v>0.11594202898550725</v>
      </c>
      <c r="F26" s="239">
        <f>'Nacionalidad-Alojamiento(datos)'!I26/'Nacionalidad-Alojamiento(datos)'!C26</f>
        <v>0.25418060200668896</v>
      </c>
      <c r="G26" s="239">
        <f>'Nacionalidad-Alojamiento(datos)'!K26/'Nacionalidad-Alojamiento(datos)'!C26</f>
        <v>0.57302118171683392</v>
      </c>
      <c r="H26" s="239">
        <f>'Nacionalidad-Alojamiento(datos)'!M26/'Nacionalidad-Alojamiento(datos)'!C26</f>
        <v>5.6856187290969896E-2</v>
      </c>
    </row>
    <row r="27" spans="2:8" ht="14.25" customHeight="1">
      <c r="B27" s="112" t="str">
        <f>'Nacionalidad-Alojamiento(datos)'!B27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'Nacionalidad-Alojamiento(datos)'!E27/'Nacionalidad-Alojamiento(datos)'!C27</f>
        <v>1</v>
      </c>
      <c r="E27" s="239">
        <f>'Nacionalidad-Alojamiento(datos)'!G27/'Nacionalidad-Alojamiento(datos)'!C27</f>
        <v>0.30886075949367087</v>
      </c>
      <c r="F27" s="239">
        <f>'Nacionalidad-Alojamiento(datos)'!I27/'Nacionalidad-Alojamiento(datos)'!C27</f>
        <v>0.36708860759493672</v>
      </c>
      <c r="G27" s="239">
        <f>'Nacionalidad-Alojamiento(datos)'!K27/'Nacionalidad-Alojamiento(datos)'!C27</f>
        <v>0.29620253164556964</v>
      </c>
      <c r="H27" s="239">
        <f>'Nacionalidad-Alojamiento(datos)'!M27/'Nacionalidad-Alojamiento(datos)'!C27</f>
        <v>2.7848101265822784E-2</v>
      </c>
    </row>
    <row r="28" spans="2:8" ht="14.25" customHeight="1">
      <c r="B28" s="112" t="str">
        <f>'Nacionalidad-Alojamiento(datos)'!B28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'Nacionalidad-Alojamiento(datos)'!E28/'Nacionalidad-Alojamiento(datos)'!C28</f>
        <v>1</v>
      </c>
      <c r="E28" s="239">
        <f>'Nacionalidad-Alojamiento(datos)'!G28/'Nacionalidad-Alojamiento(datos)'!C28</f>
        <v>5.1346801346801349E-2</v>
      </c>
      <c r="F28" s="239">
        <f>'Nacionalidad-Alojamiento(datos)'!I28/'Nacionalidad-Alojamiento(datos)'!C28</f>
        <v>0.28703703703703703</v>
      </c>
      <c r="G28" s="239">
        <f>'Nacionalidad-Alojamiento(datos)'!K28/'Nacionalidad-Alojamiento(datos)'!C28</f>
        <v>0.53535353535353536</v>
      </c>
      <c r="H28" s="239">
        <f>'Nacionalidad-Alojamiento(datos)'!M28/'Nacionalidad-Alojamiento(datos)'!C28</f>
        <v>0.12626262626262627</v>
      </c>
    </row>
    <row r="29" spans="2:8" ht="14.25" customHeight="1">
      <c r="B29" s="112" t="str">
        <f>'Nacionalidad-Alojamiento(datos)'!B29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'Nacionalidad-Alojamiento(datos)'!E29/'Nacionalidad-Alojamiento(datos)'!C29</f>
        <v>1</v>
      </c>
      <c r="E29" s="239">
        <f>'Nacionalidad-Alojamiento(datos)'!G29/'Nacionalidad-Alojamiento(datos)'!C29</f>
        <v>0.13713405238828968</v>
      </c>
      <c r="F29" s="239">
        <f>'Nacionalidad-Alojamiento(datos)'!I29/'Nacionalidad-Alojamiento(datos)'!C29</f>
        <v>0.47200821777092966</v>
      </c>
      <c r="G29" s="239">
        <f>'Nacionalidad-Alojamiento(datos)'!K29/'Nacionalidad-Alojamiento(datos)'!C29</f>
        <v>0.31587057010785824</v>
      </c>
      <c r="H29" s="239">
        <f>'Nacionalidad-Alojamiento(datos)'!M29/'Nacionalidad-Alojamiento(datos)'!C29</f>
        <v>7.4987159732922443E-2</v>
      </c>
    </row>
    <row r="30" spans="2:8" ht="14.25" customHeight="1">
      <c r="B30" s="248" t="str">
        <f>'Nacionalidad-Alojamiento(datos)'!B30</f>
        <v>Turismo extranjero</v>
      </c>
      <c r="C30" s="242">
        <f>'Nacionalidad-Alojamiento(datos)'!C30/'Nacionalidad-Alojamiento(datos)'!C30</f>
        <v>1</v>
      </c>
      <c r="D30" s="242">
        <f>'Nacionalidad-Alojamiento(datos)'!E30/'Nacionalidad-Alojamiento(datos)'!C30</f>
        <v>1</v>
      </c>
      <c r="E30" s="242">
        <f>'Nacionalidad-Alojamiento(datos)'!G30/'Nacionalidad-Alojamiento(datos)'!C30</f>
        <v>0.14718328484527904</v>
      </c>
      <c r="F30" s="242">
        <f>'Nacionalidad-Alojamiento(datos)'!I30/'Nacionalidad-Alojamiento(datos)'!C30</f>
        <v>0.31010314731552502</v>
      </c>
      <c r="G30" s="242">
        <f>'Nacionalidad-Alojamiento(datos)'!K30/'Nacionalidad-Alojamiento(datos)'!C30</f>
        <v>0.43950013224014811</v>
      </c>
      <c r="H30" s="242">
        <f>'Nacionalidad-Alojamiento(datos)'!M30/'Nacionalidad-Alojamiento(datos)'!C30</f>
        <v>0.10321343559904787</v>
      </c>
    </row>
    <row r="31" spans="2:8" ht="14.25" customHeight="1">
      <c r="B31" s="243" t="s">
        <v>81</v>
      </c>
      <c r="C31" s="245">
        <f>'Nacionalidad-Alojamiento(datos)'!C31/'Nacionalidad-Alojamiento(datos)'!C31</f>
        <v>1</v>
      </c>
      <c r="D31" s="245">
        <f>'Nacionalidad-Alojamiento(datos)'!E31/'Nacionalidad-Alojamiento(datos)'!C31</f>
        <v>1</v>
      </c>
      <c r="E31" s="245">
        <f>'Nacionalidad-Alojamiento(datos)'!G31/'Nacionalidad-Alojamiento(datos)'!C31</f>
        <v>0.29438235294117648</v>
      </c>
      <c r="F31" s="245">
        <f>'Nacionalidad-Alojamiento(datos)'!I31/'Nacionalidad-Alojamiento(datos)'!C31</f>
        <v>0.31045588235294119</v>
      </c>
      <c r="G31" s="245">
        <f>'Nacionalidad-Alojamiento(datos)'!K31/'Nacionalidad-Alojamiento(datos)'!C31</f>
        <v>0.34011764705882352</v>
      </c>
      <c r="H31" s="245">
        <f>'Nacionalidad-Alojamiento(datos)'!M31/'Nacionalidad-Alojamiento(datos)'!C31</f>
        <v>5.5044117647058827E-2</v>
      </c>
    </row>
    <row r="32" spans="2:8" ht="14.2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7.140625" style="232" customWidth="1"/>
    <col min="3" max="3" width="8.7109375" style="232" customWidth="1"/>
    <col min="4" max="4" width="10.85546875" style="232" customWidth="1"/>
    <col min="5" max="5" width="12.5703125" style="232" customWidth="1"/>
    <col min="6" max="8" width="9.7109375" style="232" bestFit="1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3" t="s">
        <v>237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acumulado mayo 2011 </v>
      </c>
      <c r="C6" s="162"/>
      <c r="D6" s="162"/>
      <c r="E6" s="162"/>
      <c r="F6" s="162"/>
      <c r="G6" s="162"/>
      <c r="H6" s="162"/>
    </row>
    <row r="7" spans="2:8" ht="1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238</v>
      </c>
      <c r="F8" s="124" t="s">
        <v>232</v>
      </c>
      <c r="G8" s="124" t="s">
        <v>233</v>
      </c>
      <c r="H8" s="124" t="s">
        <v>234</v>
      </c>
    </row>
    <row r="9" spans="2:8" ht="15" customHeight="1">
      <c r="B9" s="112" t="str">
        <f>'Nacionalidad-Alojamiento(datos)'!B9</f>
        <v>España</v>
      </c>
      <c r="C9" s="249">
        <f>'Nacionalidad-Alojamiento(datos)'!C9/'Nacionalidad-Alojamiento(datos)'!$C$31</f>
        <v>0.77758823529411769</v>
      </c>
      <c r="D9" s="250">
        <f>'Nacionalidad-Alojamiento(datos)'!E9/'Nacionalidad-Alojamiento(datos)'!$E$31</f>
        <v>0.77758823529411769</v>
      </c>
      <c r="E9" s="250">
        <f>'Nacionalidad-Alojamiento(datos)'!G9/'Nacionalidad-Alojamiento(datos)'!$G$31</f>
        <v>0.88880007992806476</v>
      </c>
      <c r="F9" s="250">
        <f>'Nacionalidad-Alojamiento(datos)'!I9/'Nacionalidad-Alojamiento(datos)'!$I$31</f>
        <v>0.77784093600492632</v>
      </c>
      <c r="G9" s="250">
        <f>'Nacionalidad-Alojamiento(datos)'!K9/'Nacionalidad-Alojamiento(datos)'!$K$31</f>
        <v>0.71259944655828433</v>
      </c>
      <c r="H9" s="250">
        <f>'Nacionalidad-Alojamiento(datos)'!M9/'Nacionalidad-Alojamiento(datos)'!$M$31</f>
        <v>0.58295484905156292</v>
      </c>
    </row>
    <row r="10" spans="2:8" ht="15" customHeight="1">
      <c r="B10" s="112" t="str">
        <f>'Nacionalidad-Alojamiento(datos)'!B10</f>
        <v>Alemania</v>
      </c>
      <c r="C10" s="249">
        <f>'Nacionalidad-Alojamiento(datos)'!C10/'Nacionalidad-Alojamiento(datos)'!$C$31</f>
        <v>3.2426470588235293E-2</v>
      </c>
      <c r="D10" s="250">
        <f>'Nacionalidad-Alojamiento(datos)'!E10/'Nacionalidad-Alojamiento(datos)'!$E$31</f>
        <v>3.2426470588235293E-2</v>
      </c>
      <c r="E10" s="250">
        <f>'Nacionalidad-Alojamiento(datos)'!G10/'Nacionalidad-Alojamiento(datos)'!$G$31</f>
        <v>2.2529723249075831E-2</v>
      </c>
      <c r="F10" s="250">
        <f>'Nacionalidad-Alojamiento(datos)'!I10/'Nacionalidad-Alojamiento(datos)'!$I$31</f>
        <v>2.9368575624082231E-2</v>
      </c>
      <c r="G10" s="250">
        <f>'Nacionalidad-Alojamiento(datos)'!K10/'Nacionalidad-Alojamiento(datos)'!$K$31</f>
        <v>3.8567969560705635E-2</v>
      </c>
      <c r="H10" s="250">
        <f>'Nacionalidad-Alojamiento(datos)'!M10/'Nacionalidad-Alojamiento(datos)'!$M$31</f>
        <v>6.4654020838899276E-2</v>
      </c>
    </row>
    <row r="11" spans="2:8" ht="15" customHeight="1">
      <c r="B11" s="112" t="str">
        <f>'Nacionalidad-Alojamiento(datos)'!B11</f>
        <v>Reino Unido</v>
      </c>
      <c r="C11" s="249">
        <f>'Nacionalidad-Alojamiento(datos)'!C11/'Nacionalidad-Alojamiento(datos)'!$C$31</f>
        <v>2.6132352941176471E-2</v>
      </c>
      <c r="D11" s="250">
        <f>'Nacionalidad-Alojamiento(datos)'!E11/'Nacionalidad-Alojamiento(datos)'!$E$31</f>
        <v>2.6132352941176471E-2</v>
      </c>
      <c r="E11" s="250">
        <f>'Nacionalidad-Alojamiento(datos)'!G11/'Nacionalidad-Alojamiento(datos)'!$G$31</f>
        <v>1.3337995803776601E-2</v>
      </c>
      <c r="F11" s="250">
        <f>'Nacionalidad-Alojamiento(datos)'!I11/'Nacionalidad-Alojamiento(datos)'!$I$31</f>
        <v>2.998436833878073E-2</v>
      </c>
      <c r="G11" s="250">
        <f>'Nacionalidad-Alojamiento(datos)'!K11/'Nacionalidad-Alojamiento(datos)'!$K$31</f>
        <v>3.4114493254929087E-2</v>
      </c>
      <c r="H11" s="250">
        <f>'Nacionalidad-Alojamiento(datos)'!M11/'Nacionalidad-Alojamiento(datos)'!$M$31</f>
        <v>2.3510553032327009E-2</v>
      </c>
    </row>
    <row r="12" spans="2:8" ht="15" customHeight="1">
      <c r="B12" s="112" t="str">
        <f>'Nacionalidad-Alojamiento(datos)'!B12</f>
        <v>Italia</v>
      </c>
      <c r="C12" s="249">
        <f>'Nacionalidad-Alojamiento(datos)'!C12/'Nacionalidad-Alojamiento(datos)'!$C$31</f>
        <v>2.4514705882352942E-2</v>
      </c>
      <c r="D12" s="250">
        <f>'Nacionalidad-Alojamiento(datos)'!E12/'Nacionalidad-Alojamiento(datos)'!$E$31</f>
        <v>2.4514705882352942E-2</v>
      </c>
      <c r="E12" s="250">
        <f>'Nacionalidad-Alojamiento(datos)'!G12/'Nacionalidad-Alojamiento(datos)'!$G$31</f>
        <v>1.168947946847837E-2</v>
      </c>
      <c r="F12" s="250">
        <f>'Nacionalidad-Alojamiento(datos)'!I12/'Nacionalidad-Alojamiento(datos)'!$I$31</f>
        <v>2.690540476528824E-2</v>
      </c>
      <c r="G12" s="250">
        <f>'Nacionalidad-Alojamiento(datos)'!K12/'Nacionalidad-Alojamiento(datos)'!$K$31</f>
        <v>3.0569007263922518E-2</v>
      </c>
      <c r="H12" s="250">
        <f>'Nacionalidad-Alojamiento(datos)'!M12/'Nacionalidad-Alojamiento(datos)'!$M$31</f>
        <v>4.2212129308041677E-2</v>
      </c>
    </row>
    <row r="13" spans="2:8" ht="15" customHeight="1">
      <c r="B13" s="112" t="str">
        <f>'Nacionalidad-Alojamiento(datos)'!B13</f>
        <v>Francia</v>
      </c>
      <c r="C13" s="249">
        <f>'Nacionalidad-Alojamiento(datos)'!C13/'Nacionalidad-Alojamiento(datos)'!$C$31</f>
        <v>2.3029411764705882E-2</v>
      </c>
      <c r="D13" s="250">
        <f>'Nacionalidad-Alojamiento(datos)'!E13/'Nacionalidad-Alojamiento(datos)'!$E$31</f>
        <v>2.3029411764705882E-2</v>
      </c>
      <c r="E13" s="250">
        <f>'Nacionalidad-Alojamiento(datos)'!G13/'Nacionalidad-Alojamiento(datos)'!$G$31</f>
        <v>1.099010890198821E-2</v>
      </c>
      <c r="F13" s="250">
        <f>'Nacionalidad-Alojamiento(datos)'!I13/'Nacionalidad-Alojamiento(datos)'!$I$31</f>
        <v>2.4110653213964283E-2</v>
      </c>
      <c r="G13" s="250">
        <f>'Nacionalidad-Alojamiento(datos)'!K13/'Nacionalidad-Alojamiento(datos)'!$K$31</f>
        <v>2.2915946039432721E-2</v>
      </c>
      <c r="H13" s="250">
        <f>'Nacionalidad-Alojamiento(datos)'!M13/'Nacionalidad-Alojamiento(datos)'!$M$31</f>
        <v>8.2019770237777179E-2</v>
      </c>
    </row>
    <row r="14" spans="2:8" ht="15" customHeight="1">
      <c r="B14" s="112" t="str">
        <f>'Nacionalidad-Alojamiento(datos)'!B14</f>
        <v>Países Nórdicos</v>
      </c>
      <c r="C14" s="249">
        <f>'Nacionalidad-Alojamiento(datos)'!C14/'Nacionalidad-Alojamiento(datos)'!$C$31</f>
        <v>1.6779411764705883E-2</v>
      </c>
      <c r="D14" s="250">
        <f>'Nacionalidad-Alojamiento(datos)'!E14/'Nacionalidad-Alojamiento(datos)'!$E$31</f>
        <v>1.6779411764705883E-2</v>
      </c>
      <c r="E14" s="250">
        <f>'Nacionalidad-Alojamiento(datos)'!G14/'Nacionalidad-Alojamiento(datos)'!$G$31</f>
        <v>7.3933459886102509E-3</v>
      </c>
      <c r="F14" s="250">
        <f>'Nacionalidad-Alojamiento(datos)'!I14/'Nacionalidad-Alojamiento(datos)'!$I$31</f>
        <v>1.2126379612524276E-2</v>
      </c>
      <c r="G14" s="250">
        <f>'Nacionalidad-Alojamiento(datos)'!K14/'Nacionalidad-Alojamiento(datos)'!$K$31</f>
        <v>2.8234175025942582E-2</v>
      </c>
      <c r="H14" s="250">
        <f>'Nacionalidad-Alojamiento(datos)'!M14/'Nacionalidad-Alojamiento(datos)'!$M$31</f>
        <v>2.2441891530857599E-2</v>
      </c>
    </row>
    <row r="15" spans="2:8" ht="15" customHeight="1">
      <c r="B15" s="112" t="str">
        <f>'Nacionalidad-Alojamiento(datos)'!B15</f>
        <v>Finlandia</v>
      </c>
      <c r="C15" s="249">
        <f>'Nacionalidad-Alojamiento(datos)'!C15/'Nacionalidad-Alojamiento(datos)'!$C$31</f>
        <v>5.0588235294117649E-3</v>
      </c>
      <c r="D15" s="250">
        <f>'Nacionalidad-Alojamiento(datos)'!E15/'Nacionalidad-Alojamiento(datos)'!$E$31</f>
        <v>5.0588235294117649E-3</v>
      </c>
      <c r="E15" s="250">
        <f>'Nacionalidad-Alojamiento(datos)'!G15/'Nacionalidad-Alojamiento(datos)'!$G$31</f>
        <v>1.6485163352982315E-3</v>
      </c>
      <c r="F15" s="250">
        <f>'Nacionalidad-Alojamiento(datos)'!I15/'Nacionalidad-Alojamiento(datos)'!$I$31</f>
        <v>3.315806925299607E-3</v>
      </c>
      <c r="G15" s="250">
        <f>'Nacionalidad-Alojamiento(datos)'!K15/'Nacionalidad-Alojamiento(datos)'!$K$31</f>
        <v>9.9014181943964021E-3</v>
      </c>
      <c r="H15" s="250">
        <f>'Nacionalidad-Alojamiento(datos)'!M15/'Nacionalidad-Alojamiento(datos)'!$M$31</f>
        <v>3.2059845044082286E-3</v>
      </c>
    </row>
    <row r="16" spans="2:8" ht="15" customHeight="1">
      <c r="B16" s="112" t="str">
        <f>'Nacionalidad-Alojamiento(datos)'!B16</f>
        <v>Suecia</v>
      </c>
      <c r="C16" s="249">
        <f>'Nacionalidad-Alojamiento(datos)'!C16/'Nacionalidad-Alojamiento(datos)'!$C$31</f>
        <v>4.0882352941176469E-3</v>
      </c>
      <c r="D16" s="250">
        <f>'Nacionalidad-Alojamiento(datos)'!E16/'Nacionalidad-Alojamiento(datos)'!$E$31</f>
        <v>4.0882352941176469E-3</v>
      </c>
      <c r="E16" s="250">
        <f>'Nacionalidad-Alojamiento(datos)'!G16/'Nacionalidad-Alojamiento(datos)'!$G$31</f>
        <v>1.79838145668898E-3</v>
      </c>
      <c r="F16" s="250">
        <f>'Nacionalidad-Alojamiento(datos)'!I16/'Nacionalidad-Alojamiento(datos)'!$I$31</f>
        <v>1.9421154848183412E-3</v>
      </c>
      <c r="G16" s="250">
        <f>'Nacionalidad-Alojamiento(datos)'!K16/'Nacionalidad-Alojamiento(datos)'!$K$31</f>
        <v>7.9124870287097891E-3</v>
      </c>
      <c r="H16" s="250">
        <f>'Nacionalidad-Alojamiento(datos)'!M16/'Nacionalidad-Alojamiento(datos)'!$M$31</f>
        <v>4.8089767566123426E-3</v>
      </c>
    </row>
    <row r="17" spans="2:10" ht="15" customHeight="1">
      <c r="B17" s="112" t="str">
        <f>'Nacionalidad-Alojamiento(datos)'!B17</f>
        <v>Dinamarca</v>
      </c>
      <c r="C17" s="249">
        <f>'Nacionalidad-Alojamiento(datos)'!C17/'Nacionalidad-Alojamiento(datos)'!$C$31</f>
        <v>4.2205882352941175E-3</v>
      </c>
      <c r="D17" s="250">
        <f>'Nacionalidad-Alojamiento(datos)'!E17/'Nacionalidad-Alojamiento(datos)'!$E$31</f>
        <v>4.2205882352941175E-3</v>
      </c>
      <c r="E17" s="250">
        <f>'Nacionalidad-Alojamiento(datos)'!G17/'Nacionalidad-Alojamiento(datos)'!$G$31</f>
        <v>2.7475272254970525E-3</v>
      </c>
      <c r="F17" s="250">
        <f>'Nacionalidad-Alojamiento(datos)'!I17/'Nacionalidad-Alojamiento(datos)'!$I$31</f>
        <v>3.0789635734924919E-3</v>
      </c>
      <c r="G17" s="250">
        <f>'Nacionalidad-Alojamiento(datos)'!K17/'Nacionalidad-Alojamiento(datos)'!$K$31</f>
        <v>5.6641300588031827E-3</v>
      </c>
      <c r="H17" s="250">
        <f>'Nacionalidad-Alojamiento(datos)'!M17/'Nacionalidad-Alojamiento(datos)'!$M$31</f>
        <v>9.6179535132246852E-3</v>
      </c>
    </row>
    <row r="18" spans="2:10" ht="15" customHeight="1">
      <c r="B18" s="112" t="str">
        <f>'Nacionalidad-Alojamiento(datos)'!B18</f>
        <v>Noruega</v>
      </c>
      <c r="C18" s="249">
        <f>'Nacionalidad-Alojamiento(datos)'!C18/'Nacionalidad-Alojamiento(datos)'!$C$31</f>
        <v>3.4117647058823529E-3</v>
      </c>
      <c r="D18" s="250">
        <f>'Nacionalidad-Alojamiento(datos)'!E18/'Nacionalidad-Alojamiento(datos)'!$E$31</f>
        <v>3.4117647058823529E-3</v>
      </c>
      <c r="E18" s="250">
        <f>'Nacionalidad-Alojamiento(datos)'!G18/'Nacionalidad-Alojamiento(datos)'!$G$31</f>
        <v>1.1989209711259865E-3</v>
      </c>
      <c r="F18" s="250">
        <f>'Nacionalidad-Alojamiento(datos)'!I18/'Nacionalidad-Alojamiento(datos)'!$I$31</f>
        <v>3.7894936289138365E-3</v>
      </c>
      <c r="G18" s="250">
        <f>'Nacionalidad-Alojamiento(datos)'!K18/'Nacionalidad-Alojamiento(datos)'!$K$31</f>
        <v>4.7561397440332061E-3</v>
      </c>
      <c r="H18" s="250">
        <f>'Nacionalidad-Alojamiento(datos)'!M18/'Nacionalidad-Alojamiento(datos)'!$M$31</f>
        <v>4.8089767566123426E-3</v>
      </c>
    </row>
    <row r="19" spans="2:10" ht="15" customHeight="1">
      <c r="B19" s="112" t="str">
        <f>'Nacionalidad-Alojamiento(datos)'!B19</f>
        <v>Países del Este</v>
      </c>
      <c r="C19" s="249">
        <f>'Nacionalidad-Alojamiento(datos)'!C19/'Nacionalidad-Alojamiento(datos)'!$C$31</f>
        <v>8.6764705882352942E-3</v>
      </c>
      <c r="D19" s="250">
        <f>'Nacionalidad-Alojamiento(datos)'!E19/'Nacionalidad-Alojamiento(datos)'!$E$31</f>
        <v>8.6764705882352942E-3</v>
      </c>
      <c r="E19" s="250">
        <f>'Nacionalidad-Alojamiento(datos)'!G19/'Nacionalidad-Alojamiento(datos)'!$G$31</f>
        <v>1.6485163352982315E-3</v>
      </c>
      <c r="F19" s="250">
        <f>'Nacionalidad-Alojamiento(datos)'!I19/'Nacionalidad-Alojamiento(datos)'!$I$31</f>
        <v>2.8421202216853771E-3</v>
      </c>
      <c r="G19" s="250">
        <f>'Nacionalidad-Alojamiento(datos)'!K19/'Nacionalidad-Alojamiento(datos)'!$K$31</f>
        <v>1.638706329989623E-2</v>
      </c>
      <c r="H19" s="250">
        <f>'Nacionalidad-Alojamiento(datos)'!M19/'Nacionalidad-Alojamiento(datos)'!$M$31</f>
        <v>3.152551429334758E-2</v>
      </c>
    </row>
    <row r="20" spans="2:10" ht="15" customHeight="1">
      <c r="B20" s="112" t="str">
        <f>'Nacionalidad-Alojamiento(datos)'!B20</f>
        <v>Holanda</v>
      </c>
      <c r="C20" s="249">
        <f>'Nacionalidad-Alojamiento(datos)'!C20/'Nacionalidad-Alojamiento(datos)'!$C$31</f>
        <v>5.2058823529411765E-3</v>
      </c>
      <c r="D20" s="250">
        <f>'Nacionalidad-Alojamiento(datos)'!E20/'Nacionalidad-Alojamiento(datos)'!$E$31</f>
        <v>5.2058823529411765E-3</v>
      </c>
      <c r="E20" s="250">
        <f>'Nacionalidad-Alojamiento(datos)'!G20/'Nacionalidad-Alojamiento(datos)'!$G$31</f>
        <v>3.097212508742132E-3</v>
      </c>
      <c r="F20" s="250">
        <f>'Nacionalidad-Alojamiento(datos)'!I20/'Nacionalidad-Alojamiento(datos)'!$I$31</f>
        <v>1.5157974515655345E-3</v>
      </c>
      <c r="G20" s="250">
        <f>'Nacionalidad-Alojamiento(datos)'!K20/'Nacionalidad-Alojamiento(datos)'!$K$31</f>
        <v>8.388101003113109E-3</v>
      </c>
      <c r="H20" s="250">
        <f>'Nacionalidad-Alojamiento(datos)'!M20/'Nacionalidad-Alojamiento(datos)'!$M$31</f>
        <v>1.7632914774245258E-2</v>
      </c>
    </row>
    <row r="21" spans="2:10" ht="15" customHeight="1">
      <c r="B21" s="112" t="str">
        <f>'Nacionalidad-Alojamiento(datos)'!B21</f>
        <v>Bélgica</v>
      </c>
      <c r="C21" s="249">
        <f>'Nacionalidad-Alojamiento(datos)'!C21/'Nacionalidad-Alojamiento(datos)'!$C$31</f>
        <v>5.2647058823529413E-3</v>
      </c>
      <c r="D21" s="250">
        <f>'Nacionalidad-Alojamiento(datos)'!E21/'Nacionalidad-Alojamiento(datos)'!$E$31</f>
        <v>5.2647058823529413E-3</v>
      </c>
      <c r="E21" s="250">
        <f>'Nacionalidad-Alojamiento(datos)'!G21/'Nacionalidad-Alojamiento(datos)'!$G$31</f>
        <v>6.5441103007293439E-3</v>
      </c>
      <c r="F21" s="250">
        <f>'Nacionalidad-Alojamiento(datos)'!I21/'Nacionalidad-Alojamiento(datos)'!$I$31</f>
        <v>4.3105490028894893E-3</v>
      </c>
      <c r="G21" s="250">
        <f>'Nacionalidad-Alojamiento(datos)'!K21/'Nacionalidad-Alojamiento(datos)'!$K$31</f>
        <v>3.6751988931165687E-3</v>
      </c>
      <c r="H21" s="250">
        <f>'Nacionalidad-Alojamiento(datos)'!M21/'Nacionalidad-Alojamiento(datos)'!$M$31</f>
        <v>1.3625434143734972E-2</v>
      </c>
    </row>
    <row r="22" spans="2:10" ht="15" customHeight="1">
      <c r="B22" s="112" t="str">
        <f>'Nacionalidad-Alojamiento(datos)'!B22</f>
        <v>Suiza</v>
      </c>
      <c r="C22" s="249">
        <f>'Nacionalidad-Alojamiento(datos)'!C22/'Nacionalidad-Alojamiento(datos)'!$C$31</f>
        <v>4.2647058823529413E-3</v>
      </c>
      <c r="D22" s="250">
        <f>'Nacionalidad-Alojamiento(datos)'!E22/'Nacionalidad-Alojamiento(datos)'!$E$31</f>
        <v>4.2647058823529413E-3</v>
      </c>
      <c r="E22" s="250">
        <f>'Nacionalidad-Alojamiento(datos)'!G22/'Nacionalidad-Alojamiento(datos)'!$G$31</f>
        <v>1.9482465780797282E-3</v>
      </c>
      <c r="F22" s="250">
        <f>'Nacionalidad-Alojamiento(datos)'!I22/'Nacionalidad-Alojamiento(datos)'!$I$31</f>
        <v>5.115816399033679E-3</v>
      </c>
      <c r="G22" s="250">
        <f>'Nacionalidad-Alojamiento(datos)'!K22/'Nacionalidad-Alojamiento(datos)'!$K$31</f>
        <v>5.3614666205465235E-3</v>
      </c>
      <c r="H22" s="250">
        <f>'Nacionalidad-Alojamiento(datos)'!M22/'Nacionalidad-Alojamiento(datos)'!$M$31</f>
        <v>5.076142131979695E-3</v>
      </c>
    </row>
    <row r="23" spans="2:10" ht="15" customHeight="1">
      <c r="B23" s="112" t="str">
        <f>'Nacionalidad-Alojamiento(datos)'!B23</f>
        <v>Rusia</v>
      </c>
      <c r="C23" s="249">
        <f>'Nacionalidad-Alojamiento(datos)'!C23/'Nacionalidad-Alojamiento(datos)'!$C$31</f>
        <v>5.1029411764705879E-3</v>
      </c>
      <c r="D23" s="250">
        <f>'Nacionalidad-Alojamiento(datos)'!E23/'Nacionalidad-Alojamiento(datos)'!$E$31</f>
        <v>5.1029411764705879E-3</v>
      </c>
      <c r="E23" s="250">
        <f>'Nacionalidad-Alojamiento(datos)'!G23/'Nacionalidad-Alojamiento(datos)'!$G$31</f>
        <v>9.4914576880807274E-4</v>
      </c>
      <c r="F23" s="250">
        <f>'Nacionalidad-Alojamiento(datos)'!I23/'Nacionalidad-Alojamiento(datos)'!$I$31</f>
        <v>2.5579081995168395E-3</v>
      </c>
      <c r="G23" s="250">
        <f>'Nacionalidad-Alojamiento(datos)'!K23/'Nacionalidad-Alojamiento(datos)'!$K$31</f>
        <v>1.0939121411276375E-2</v>
      </c>
      <c r="H23" s="250">
        <f>'Nacionalidad-Alojamiento(datos)'!M23/'Nacionalidad-Alojamiento(datos)'!$M$31</f>
        <v>5.6104728827143999E-3</v>
      </c>
    </row>
    <row r="24" spans="2:10" ht="15" customHeight="1">
      <c r="B24" s="112" t="str">
        <f>'Nacionalidad-Alojamiento(datos)'!B24</f>
        <v>Irlanda</v>
      </c>
      <c r="C24" s="249">
        <f>'Nacionalidad-Alojamiento(datos)'!C24/'Nacionalidad-Alojamiento(datos)'!$C$31</f>
        <v>3.4264705882352943E-3</v>
      </c>
      <c r="D24" s="250">
        <f>'Nacionalidad-Alojamiento(datos)'!E24/'Nacionalidad-Alojamiento(datos)'!$E$31</f>
        <v>3.4264705882352943E-3</v>
      </c>
      <c r="E24" s="250">
        <f>'Nacionalidad-Alojamiento(datos)'!G24/'Nacionalidad-Alojamiento(datos)'!$G$31</f>
        <v>1.7484264162253972E-3</v>
      </c>
      <c r="F24" s="250">
        <f>'Nacionalidad-Alojamiento(datos)'!I24/'Nacionalidad-Alojamiento(datos)'!$I$31</f>
        <v>3.6000189474681447E-3</v>
      </c>
      <c r="G24" s="250">
        <f>'Nacionalidad-Alojamiento(datos)'!K24/'Nacionalidad-Alojamiento(datos)'!$K$31</f>
        <v>3.934624697336562E-3</v>
      </c>
      <c r="H24" s="250">
        <f>'Nacionalidad-Alojamiento(datos)'!M24/'Nacionalidad-Alojamiento(datos)'!$M$31</f>
        <v>8.282126636387924E-3</v>
      </c>
    </row>
    <row r="25" spans="2:10" ht="15" customHeight="1">
      <c r="B25" s="112" t="str">
        <f>'Nacionalidad-Alojamiento(datos)'!B25</f>
        <v>Austria</v>
      </c>
      <c r="C25" s="249">
        <f>'Nacionalidad-Alojamiento(datos)'!C25/'Nacionalidad-Alojamiento(datos)'!$C$31</f>
        <v>2.4852941176470586E-3</v>
      </c>
      <c r="D25" s="250">
        <f>'Nacionalidad-Alojamiento(datos)'!E25/'Nacionalidad-Alojamiento(datos)'!$E$31</f>
        <v>2.4852941176470586E-3</v>
      </c>
      <c r="E25" s="250">
        <f>'Nacionalidad-Alojamiento(datos)'!G25/'Nacionalidad-Alojamiento(datos)'!$G$31</f>
        <v>1.6485163352982315E-3</v>
      </c>
      <c r="F25" s="250">
        <f>'Nacionalidad-Alojamiento(datos)'!I25/'Nacionalidad-Alojamiento(datos)'!$I$31</f>
        <v>2.3684335180711477E-3</v>
      </c>
      <c r="G25" s="250">
        <f>'Nacionalidad-Alojamiento(datos)'!K25/'Nacionalidad-Alojamiento(datos)'!$K$31</f>
        <v>2.9401591144932551E-3</v>
      </c>
      <c r="H25" s="250">
        <f>'Nacionalidad-Alojamiento(datos)'!M25/'Nacionalidad-Alojamiento(datos)'!$M$31</f>
        <v>4.8089767566123426E-3</v>
      </c>
    </row>
    <row r="26" spans="2:10" ht="15" customHeight="1">
      <c r="B26" s="112" t="str">
        <f>'Nacionalidad-Alojamiento(datos)'!B26</f>
        <v>Resto de Europa</v>
      </c>
      <c r="C26" s="249">
        <f>'Nacionalidad-Alojamiento(datos)'!C26/'Nacionalidad-Alojamiento(datos)'!$C$31</f>
        <v>1.3191176470588236E-2</v>
      </c>
      <c r="D26" s="250">
        <f>'Nacionalidad-Alojamiento(datos)'!E26/'Nacionalidad-Alojamiento(datos)'!$E$31</f>
        <v>1.3191176470588236E-2</v>
      </c>
      <c r="E26" s="250">
        <f>'Nacionalidad-Alojamiento(datos)'!G26/'Nacionalidad-Alojamiento(datos)'!$G$31</f>
        <v>5.1953242082126089E-3</v>
      </c>
      <c r="F26" s="250">
        <f>'Nacionalidad-Alojamiento(datos)'!I26/'Nacionalidad-Alojamiento(datos)'!$I$31</f>
        <v>1.0800056842404433E-2</v>
      </c>
      <c r="G26" s="250">
        <f>'Nacionalidad-Alojamiento(datos)'!K26/'Nacionalidad-Alojamiento(datos)'!$K$31</f>
        <v>2.2224143894846074E-2</v>
      </c>
      <c r="H26" s="250">
        <f>'Nacionalidad-Alojamiento(datos)'!M26/'Nacionalidad-Alojamiento(datos)'!$M$31</f>
        <v>1.3625434143734972E-2</v>
      </c>
    </row>
    <row r="27" spans="2:10" ht="15" customHeight="1">
      <c r="B27" s="112" t="str">
        <f>'Nacionalidad-Alojamiento(datos)'!B27</f>
        <v>Usa</v>
      </c>
      <c r="C27" s="249">
        <f>'Nacionalidad-Alojamiento(datos)'!C27/'Nacionalidad-Alojamiento(datos)'!$C$31</f>
        <v>5.8088235294117647E-3</v>
      </c>
      <c r="D27" s="250">
        <f>'Nacionalidad-Alojamiento(datos)'!E27/'Nacionalidad-Alojamiento(datos)'!$E$31</f>
        <v>5.8088235294117647E-3</v>
      </c>
      <c r="E27" s="250">
        <f>'Nacionalidad-Alojamiento(datos)'!G27/'Nacionalidad-Alojamiento(datos)'!$G$31</f>
        <v>6.0945149365570989E-3</v>
      </c>
      <c r="F27" s="250">
        <f>'Nacionalidad-Alojamiento(datos)'!I27/'Nacionalidad-Alojamiento(datos)'!$I$31</f>
        <v>6.8684572024063284E-3</v>
      </c>
      <c r="G27" s="250">
        <f>'Nacionalidad-Alojamiento(datos)'!K27/'Nacionalidad-Alojamiento(datos)'!$K$31</f>
        <v>5.0588031822898652E-3</v>
      </c>
      <c r="H27" s="250">
        <f>'Nacionalidad-Alojamiento(datos)'!M27/'Nacionalidad-Alojamiento(datos)'!$M$31</f>
        <v>2.9388191290408761E-3</v>
      </c>
    </row>
    <row r="28" spans="2:10" ht="15" customHeight="1">
      <c r="B28" s="112" t="str">
        <f>'Nacionalidad-Alojamiento(datos)'!B28</f>
        <v>Resto de América</v>
      </c>
      <c r="C28" s="249">
        <f>'Nacionalidad-Alojamiento(datos)'!C28/'Nacionalidad-Alojamiento(datos)'!$C$31</f>
        <v>1.7470588235294116E-2</v>
      </c>
      <c r="D28" s="250">
        <f>'Nacionalidad-Alojamiento(datos)'!E28/'Nacionalidad-Alojamiento(datos)'!$E$31</f>
        <v>1.7470588235294116E-2</v>
      </c>
      <c r="E28" s="250">
        <f>'Nacionalidad-Alojamiento(datos)'!G28/'Nacionalidad-Alojamiento(datos)'!$G$31</f>
        <v>3.0472574682785494E-3</v>
      </c>
      <c r="F28" s="250">
        <f>'Nacionalidad-Alojamiento(datos)'!I28/'Nacionalidad-Alojamiento(datos)'!$I$31</f>
        <v>1.6152716593245228E-2</v>
      </c>
      <c r="G28" s="250">
        <f>'Nacionalidad-Alojamiento(datos)'!K28/'Nacionalidad-Alojamiento(datos)'!$K$31</f>
        <v>2.7499135247319267E-2</v>
      </c>
      <c r="H28" s="250">
        <f>'Nacionalidad-Alojamiento(datos)'!M28/'Nacionalidad-Alojamiento(datos)'!$M$31</f>
        <v>4.0074806305102857E-2</v>
      </c>
      <c r="I28" s="240"/>
      <c r="J28" s="240"/>
    </row>
    <row r="29" spans="2:10" ht="15" customHeight="1">
      <c r="B29" s="112" t="str">
        <f>'Nacionalidad-Alojamiento(datos)'!B29</f>
        <v>Resto del Mundo</v>
      </c>
      <c r="C29" s="249">
        <f>'Nacionalidad-Alojamiento(datos)'!C29/'Nacionalidad-Alojamiento(datos)'!$C$31</f>
        <v>2.863235294117647E-2</v>
      </c>
      <c r="D29" s="250">
        <f>'Nacionalidad-Alojamiento(datos)'!E29/'Nacionalidad-Alojamiento(datos)'!$E$31</f>
        <v>2.863235294117647E-2</v>
      </c>
      <c r="E29" s="250">
        <f>'Nacionalidad-Alojamiento(datos)'!G29/'Nacionalidad-Alojamiento(datos)'!$G$31</f>
        <v>1.3337995803776601E-2</v>
      </c>
      <c r="F29" s="250">
        <f>'Nacionalidad-Alojamiento(datos)'!I29/'Nacionalidad-Alojamiento(datos)'!$I$31</f>
        <v>4.3531808062147695E-2</v>
      </c>
      <c r="G29" s="250">
        <f>'Nacionalidad-Alojamiento(datos)'!K29/'Nacionalidad-Alojamiento(datos)'!$K$31</f>
        <v>2.6591144932549292E-2</v>
      </c>
      <c r="H29" s="250">
        <f>'Nacionalidad-Alojamiento(datos)'!M29/'Nacionalidad-Alojamiento(datos)'!$M$31</f>
        <v>3.9006144803633451E-2</v>
      </c>
    </row>
    <row r="30" spans="2:10" ht="15" customHeight="1">
      <c r="B30" s="248" t="str">
        <f>'Nacionalidad-Alojamiento(datos)'!B30</f>
        <v>Turismo extranjero</v>
      </c>
      <c r="C30" s="251">
        <f>'Nacionalidad-Alojamiento(datos)'!C30/'Nacionalidad-Alojamiento(datos)'!$C$31</f>
        <v>0.22241176470588236</v>
      </c>
      <c r="D30" s="251">
        <f>'Nacionalidad-Alojamiento(datos)'!E30/'Nacionalidad-Alojamiento(datos)'!$E$31</f>
        <v>0.22241176470588236</v>
      </c>
      <c r="E30" s="251">
        <f>'Nacionalidad-Alojamiento(datos)'!G30/'Nacionalidad-Alojamiento(datos)'!$G$31</f>
        <v>0.11119992007193526</v>
      </c>
      <c r="F30" s="251">
        <f>'Nacionalidad-Alojamiento(datos)'!I30/'Nacionalidad-Alojamiento(datos)'!$I$31</f>
        <v>0.22215906399507365</v>
      </c>
      <c r="G30" s="251">
        <f>'Nacionalidad-Alojamiento(datos)'!K30/'Nacionalidad-Alojamiento(datos)'!$K$31</f>
        <v>0.28740055344171567</v>
      </c>
      <c r="H30" s="251">
        <f>'Nacionalidad-Alojamiento(datos)'!M30/'Nacionalidad-Alojamiento(datos)'!$M$31</f>
        <v>0.41704515094843708</v>
      </c>
    </row>
    <row r="31" spans="2:10" ht="15" customHeight="1">
      <c r="B31" s="243" t="s">
        <v>81</v>
      </c>
      <c r="C31" s="252">
        <f>'Nacionalidad-Alojamiento(datos)'!C31/'Nacionalidad-Alojamiento(datos)'!$C$31</f>
        <v>1</v>
      </c>
      <c r="D31" s="252">
        <f>'Nacionalidad-Alojamiento(datos)'!E31/'Nacionalidad-Alojamiento(datos)'!$E$31</f>
        <v>1</v>
      </c>
      <c r="E31" s="252">
        <f>'Nacionalidad-Alojamiento(datos)'!G31/'Nacionalidad-Alojamiento(datos)'!$G$31</f>
        <v>1</v>
      </c>
      <c r="F31" s="252">
        <f>'Nacionalidad-Alojamiento(datos)'!I31/'Nacionalidad-Alojamiento(datos)'!$I$31</f>
        <v>1</v>
      </c>
      <c r="G31" s="252">
        <f>'Nacionalidad-Alojamiento(datos)'!K31/'Nacionalidad-Alojamiento(datos)'!$K$31</f>
        <v>1</v>
      </c>
      <c r="H31" s="252">
        <f>'Nacionalidad-Alojamiento(datos)'!M31/'Nacionalidad-Alojamiento(datos)'!$M$31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7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2" t="s">
        <v>239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4" t="s">
        <v>195</v>
      </c>
      <c r="C6" s="124" t="s">
        <v>196</v>
      </c>
      <c r="D6" s="125" t="s">
        <v>198</v>
      </c>
      <c r="E6" s="124" t="s">
        <v>199</v>
      </c>
      <c r="F6" s="125" t="s">
        <v>200</v>
      </c>
      <c r="G6" s="195" t="s">
        <v>201</v>
      </c>
      <c r="H6" s="253" t="s">
        <v>202</v>
      </c>
      <c r="I6" s="195" t="s">
        <v>203</v>
      </c>
      <c r="J6" s="253" t="s">
        <v>204</v>
      </c>
      <c r="K6" s="124" t="s">
        <v>221</v>
      </c>
      <c r="L6" s="254" t="s">
        <v>206</v>
      </c>
      <c r="M6" s="196" t="s">
        <v>207</v>
      </c>
      <c r="N6" s="254" t="s">
        <v>208</v>
      </c>
      <c r="O6" s="196" t="s">
        <v>209</v>
      </c>
      <c r="P6" s="125" t="s">
        <v>210</v>
      </c>
      <c r="Q6" s="124" t="s">
        <v>211</v>
      </c>
      <c r="R6" s="125" t="s">
        <v>212</v>
      </c>
      <c r="S6" s="124" t="s">
        <v>213</v>
      </c>
      <c r="T6" s="125" t="s">
        <v>214</v>
      </c>
      <c r="U6" s="124" t="s">
        <v>215</v>
      </c>
      <c r="V6" s="125" t="s">
        <v>216</v>
      </c>
      <c r="W6" s="124" t="s">
        <v>217</v>
      </c>
      <c r="X6" s="125" t="s">
        <v>218</v>
      </c>
      <c r="Y6" s="124" t="s">
        <v>81</v>
      </c>
      <c r="Z6"/>
    </row>
    <row r="7" spans="2:26">
      <c r="B7" s="66" t="s">
        <v>91</v>
      </c>
      <c r="C7" s="255">
        <v>0.84496124031007747</v>
      </c>
      <c r="D7" s="200">
        <v>3.0399756801945585E-3</v>
      </c>
      <c r="E7" s="255">
        <v>4.2559659522723821E-3</v>
      </c>
      <c r="F7" s="200">
        <v>1.6187870497036023E-2</v>
      </c>
      <c r="G7" s="255">
        <v>1.4363885088919288E-2</v>
      </c>
      <c r="H7" s="200">
        <v>1.4819881440948472E-2</v>
      </c>
      <c r="I7" s="255">
        <v>2.127982976136191E-3</v>
      </c>
      <c r="J7" s="200">
        <v>1.3907888736890105E-2</v>
      </c>
      <c r="K7" s="255">
        <v>5.0159598723210214E-3</v>
      </c>
      <c r="L7" s="200">
        <v>9.8799209606323141E-4</v>
      </c>
      <c r="M7" s="255">
        <v>8.3599331205350352E-4</v>
      </c>
      <c r="N7" s="200">
        <v>1.0639914880680955E-3</v>
      </c>
      <c r="O7" s="255">
        <v>2.127982976136191E-3</v>
      </c>
      <c r="P7" s="200">
        <v>2.5079799361605107E-3</v>
      </c>
      <c r="Q7" s="255">
        <v>2.2039823681410547E-3</v>
      </c>
      <c r="R7" s="200">
        <v>2.2799817601459188E-3</v>
      </c>
      <c r="S7" s="255">
        <v>2.8879768961848303E-3</v>
      </c>
      <c r="T7" s="200">
        <v>1.1855905152758778E-2</v>
      </c>
      <c r="U7" s="255">
        <v>4.3319653442772457E-3</v>
      </c>
      <c r="V7" s="200">
        <v>1.3299893600851194E-2</v>
      </c>
      <c r="W7" s="255">
        <v>4.1951664386684906E-2</v>
      </c>
      <c r="X7" s="200">
        <v>0.15503875968992248</v>
      </c>
      <c r="Y7" s="256">
        <v>1</v>
      </c>
    </row>
    <row r="8" spans="2:26">
      <c r="B8" s="66" t="s">
        <v>92</v>
      </c>
      <c r="C8" s="255">
        <v>0.76165515050432853</v>
      </c>
      <c r="D8" s="200">
        <v>6.5920101659915813E-3</v>
      </c>
      <c r="E8" s="255">
        <v>6.353744738305139E-3</v>
      </c>
      <c r="F8" s="200">
        <v>3.8678421094432529E-2</v>
      </c>
      <c r="G8" s="255">
        <v>1.9696608688745929E-2</v>
      </c>
      <c r="H8" s="200">
        <v>1.7631641648796759E-2</v>
      </c>
      <c r="I8" s="255">
        <v>2.4620760860932412E-3</v>
      </c>
      <c r="J8" s="200">
        <v>2.2476372011754429E-2</v>
      </c>
      <c r="K8" s="255">
        <v>1.2707489476610278E-2</v>
      </c>
      <c r="L8" s="200">
        <v>1.8267016122627273E-3</v>
      </c>
      <c r="M8" s="255">
        <v>2.9386069414661267E-3</v>
      </c>
      <c r="N8" s="200">
        <v>5.4006830275593679E-3</v>
      </c>
      <c r="O8" s="255">
        <v>2.5414978953220554E-3</v>
      </c>
      <c r="P8" s="200">
        <v>5.4006830275593679E-3</v>
      </c>
      <c r="Q8" s="255">
        <v>2.5414978953220554E-3</v>
      </c>
      <c r="R8" s="200">
        <v>1.0165991581288222E-2</v>
      </c>
      <c r="S8" s="255">
        <v>1.4216503851957748E-2</v>
      </c>
      <c r="T8" s="200">
        <v>1.5248987371932332E-2</v>
      </c>
      <c r="U8" s="255">
        <v>8.8952426336271935E-3</v>
      </c>
      <c r="V8" s="200">
        <v>2.7479945993169726E-2</v>
      </c>
      <c r="W8" s="255">
        <v>2.7797633230084981E-2</v>
      </c>
      <c r="X8" s="200">
        <v>0.2383448494956715</v>
      </c>
      <c r="Y8" s="256">
        <v>1</v>
      </c>
    </row>
    <row r="9" spans="2:26">
      <c r="B9" s="66" t="s">
        <v>93</v>
      </c>
      <c r="C9" s="255">
        <v>0.76417461113898644</v>
      </c>
      <c r="D9" s="200">
        <v>4.7039638735574514E-3</v>
      </c>
      <c r="E9" s="255">
        <v>5.0802809834420469E-3</v>
      </c>
      <c r="F9" s="200">
        <v>3.2425990968389364E-2</v>
      </c>
      <c r="G9" s="255">
        <v>2.6404917210235825E-2</v>
      </c>
      <c r="H9" s="200">
        <v>2.8725539387857501E-2</v>
      </c>
      <c r="I9" s="255">
        <v>2.9478173607626694E-3</v>
      </c>
      <c r="J9" s="200">
        <v>3.1736076266934268E-2</v>
      </c>
      <c r="K9" s="255">
        <v>2.0509282488710485E-2</v>
      </c>
      <c r="L9" s="200">
        <v>3.5750125439036628E-3</v>
      </c>
      <c r="M9" s="255">
        <v>3.2614149523331661E-3</v>
      </c>
      <c r="N9" s="200">
        <v>5.644756648268941E-3</v>
      </c>
      <c r="O9" s="255">
        <v>8.0280983442047159E-3</v>
      </c>
      <c r="P9" s="200">
        <v>3.7004515805318613E-3</v>
      </c>
      <c r="Q9" s="255">
        <v>1.6934269944806823E-3</v>
      </c>
      <c r="R9" s="200">
        <v>6.2719518314099344E-3</v>
      </c>
      <c r="S9" s="255">
        <v>1.0474159558454592E-2</v>
      </c>
      <c r="T9" s="200">
        <v>1.5742599096838936E-2</v>
      </c>
      <c r="U9" s="255">
        <v>5.3311590566984448E-3</v>
      </c>
      <c r="V9" s="200">
        <v>1.2669342699448069E-2</v>
      </c>
      <c r="W9" s="255">
        <v>2.7408429503261413E-2</v>
      </c>
      <c r="X9" s="200">
        <v>0.23582538886101354</v>
      </c>
      <c r="Y9" s="256">
        <v>1</v>
      </c>
    </row>
    <row r="10" spans="2:26">
      <c r="B10" s="66" t="s">
        <v>94</v>
      </c>
      <c r="C10" s="255">
        <v>0.75633257902036644</v>
      </c>
      <c r="D10" s="200">
        <v>5.401854149937952E-3</v>
      </c>
      <c r="E10" s="255">
        <v>4.4528797722461497E-3</v>
      </c>
      <c r="F10" s="200">
        <v>3.7374990875246365E-2</v>
      </c>
      <c r="G10" s="255">
        <v>3.226512884152128E-2</v>
      </c>
      <c r="H10" s="200">
        <v>3.3433097306372728E-2</v>
      </c>
      <c r="I10" s="255">
        <v>4.8908679465654425E-3</v>
      </c>
      <c r="J10" s="200">
        <v>2.2921381122709687E-2</v>
      </c>
      <c r="K10" s="255">
        <v>2.452733776188043E-2</v>
      </c>
      <c r="L10" s="200">
        <v>8.0297831958537121E-3</v>
      </c>
      <c r="M10" s="255">
        <v>5.474852178991167E-3</v>
      </c>
      <c r="N10" s="200">
        <v>5.474852178991167E-3</v>
      </c>
      <c r="O10" s="255">
        <v>5.5478502080443829E-3</v>
      </c>
      <c r="P10" s="200">
        <v>4.4528797722461497E-3</v>
      </c>
      <c r="Q10" s="255">
        <v>3.1389152492882692E-3</v>
      </c>
      <c r="R10" s="200">
        <v>3.357909336447916E-3</v>
      </c>
      <c r="S10" s="255">
        <v>7.5917950215344185E-3</v>
      </c>
      <c r="T10" s="200">
        <v>1.1752682677567705E-2</v>
      </c>
      <c r="U10" s="255">
        <v>6.2778304985765384E-3</v>
      </c>
      <c r="V10" s="200">
        <v>1.416161763632382E-2</v>
      </c>
      <c r="W10" s="255">
        <v>2.76662530111687E-2</v>
      </c>
      <c r="X10" s="200">
        <v>0.24366742097963354</v>
      </c>
      <c r="Y10" s="256">
        <v>1</v>
      </c>
    </row>
    <row r="11" spans="2:26">
      <c r="B11" s="66" t="s">
        <v>95</v>
      </c>
      <c r="C11" s="255">
        <v>0.76324555837563457</v>
      </c>
      <c r="D11" s="200">
        <v>6.5038071065989852E-3</v>
      </c>
      <c r="E11" s="255">
        <v>6.3451776649746192E-3</v>
      </c>
      <c r="F11" s="200">
        <v>3.7753807106598987E-2</v>
      </c>
      <c r="G11" s="255">
        <v>2.109771573604061E-2</v>
      </c>
      <c r="H11" s="200">
        <v>3.5215736040609139E-2</v>
      </c>
      <c r="I11" s="255">
        <v>4.7588832487309649E-3</v>
      </c>
      <c r="J11" s="200">
        <v>3.0218908629441623E-2</v>
      </c>
      <c r="K11" s="255">
        <v>1.9987309644670052E-2</v>
      </c>
      <c r="L11" s="200">
        <v>5.9486040609137052E-3</v>
      </c>
      <c r="M11" s="255">
        <v>4.5209390862944159E-3</v>
      </c>
      <c r="N11" s="200">
        <v>3.1725888324873096E-3</v>
      </c>
      <c r="O11" s="255">
        <v>6.3451776649746192E-3</v>
      </c>
      <c r="P11" s="200">
        <v>5.4727157360406091E-3</v>
      </c>
      <c r="Q11" s="255">
        <v>3.0139593908629441E-3</v>
      </c>
      <c r="R11" s="200">
        <v>3.4105329949238577E-3</v>
      </c>
      <c r="S11" s="255">
        <v>8.0901015228426396E-3</v>
      </c>
      <c r="T11" s="200">
        <v>1.0866116751269035E-2</v>
      </c>
      <c r="U11" s="255">
        <v>4.3623096446700508E-3</v>
      </c>
      <c r="V11" s="200">
        <v>2.1494289340101523E-2</v>
      </c>
      <c r="W11" s="255">
        <v>1.8163071065989848E-2</v>
      </c>
      <c r="X11" s="200">
        <v>0.23675444162436549</v>
      </c>
      <c r="Y11" s="256">
        <v>1</v>
      </c>
    </row>
    <row r="12" spans="2:26" ht="30" customHeight="1">
      <c r="B12" s="203" t="str">
        <f>actualizaciones!$A$2</f>
        <v xml:space="preserve">acumulado mayo 2011 </v>
      </c>
      <c r="C12" s="130">
        <v>0.77758823529411769</v>
      </c>
      <c r="D12" s="130">
        <v>5.2058823529411765E-3</v>
      </c>
      <c r="E12" s="130">
        <v>5.2647058823529413E-3</v>
      </c>
      <c r="F12" s="130">
        <v>3.2426470588235293E-2</v>
      </c>
      <c r="G12" s="130">
        <v>2.3029411764705882E-2</v>
      </c>
      <c r="H12" s="130">
        <v>2.6132352941176471E-2</v>
      </c>
      <c r="I12" s="130">
        <v>3.4264705882352943E-3</v>
      </c>
      <c r="J12" s="130">
        <v>2.4514705882352942E-2</v>
      </c>
      <c r="K12" s="130">
        <v>1.6779411764705883E-2</v>
      </c>
      <c r="L12" s="130">
        <v>4.0882352941176469E-3</v>
      </c>
      <c r="M12" s="130">
        <v>3.4117647058823529E-3</v>
      </c>
      <c r="N12" s="130">
        <v>4.2205882352941175E-3</v>
      </c>
      <c r="O12" s="130">
        <v>5.0588235294117649E-3</v>
      </c>
      <c r="P12" s="130">
        <v>4.2647058823529413E-3</v>
      </c>
      <c r="Q12" s="130">
        <v>2.4852941176470586E-3</v>
      </c>
      <c r="R12" s="130">
        <v>5.1029411764705879E-3</v>
      </c>
      <c r="S12" s="130">
        <v>8.6764705882352942E-3</v>
      </c>
      <c r="T12" s="130">
        <v>1.3191176470588236E-2</v>
      </c>
      <c r="U12" s="130">
        <v>5.8088235294117647E-3</v>
      </c>
      <c r="V12" s="130">
        <v>1.7470588235294116E-2</v>
      </c>
      <c r="W12" s="130">
        <v>2.863235294117647E-2</v>
      </c>
      <c r="X12" s="130">
        <v>0.22241176470588236</v>
      </c>
      <c r="Y12" s="130">
        <v>1</v>
      </c>
    </row>
    <row r="13" spans="2:26" outlineLevel="1">
      <c r="B13" s="66" t="s">
        <v>84</v>
      </c>
      <c r="C13" s="255">
        <v>0.74040749553837004</v>
      </c>
      <c r="D13" s="200">
        <v>7.9565734681737062E-3</v>
      </c>
      <c r="E13" s="255">
        <v>5.5026769779892917E-3</v>
      </c>
      <c r="F13" s="200">
        <v>4.5954788816180842E-2</v>
      </c>
      <c r="G13" s="255">
        <v>2.5356930398572279E-2</v>
      </c>
      <c r="H13" s="200">
        <v>3.1454491374182034E-2</v>
      </c>
      <c r="I13" s="255">
        <v>4.907792980368828E-3</v>
      </c>
      <c r="J13" s="200">
        <v>2.156454491374182E-2</v>
      </c>
      <c r="K13" s="255">
        <v>1.7251635930993457E-2</v>
      </c>
      <c r="L13" s="200">
        <v>3.7180249851279002E-3</v>
      </c>
      <c r="M13" s="255">
        <v>4.3129089827483643E-3</v>
      </c>
      <c r="N13" s="200">
        <v>3.7180249851279002E-3</v>
      </c>
      <c r="O13" s="255">
        <v>5.5026769779892917E-3</v>
      </c>
      <c r="P13" s="200">
        <v>6.0975609756097563E-3</v>
      </c>
      <c r="Q13" s="255">
        <v>2.5282569898869719E-3</v>
      </c>
      <c r="R13" s="200">
        <v>2.8256989886972042E-3</v>
      </c>
      <c r="S13" s="255">
        <v>5.6513979773944083E-3</v>
      </c>
      <c r="T13" s="200">
        <v>1.7400356930398573E-2</v>
      </c>
      <c r="U13" s="255">
        <v>1.1154074955383701E-2</v>
      </c>
      <c r="V13" s="200">
        <v>3.2123735871505056E-2</v>
      </c>
      <c r="W13" s="255">
        <v>2.1861986912552051E-2</v>
      </c>
      <c r="X13" s="200">
        <v>0.25959250446162996</v>
      </c>
      <c r="Y13" s="256">
        <v>1</v>
      </c>
    </row>
    <row r="14" spans="2:26" outlineLevel="1">
      <c r="B14" s="66" t="s">
        <v>85</v>
      </c>
      <c r="C14" s="255">
        <v>0.79227758243216351</v>
      </c>
      <c r="D14" s="200">
        <v>5.373847276587275E-3</v>
      </c>
      <c r="E14" s="255">
        <v>6.9660983215020233E-3</v>
      </c>
      <c r="F14" s="200">
        <v>3.0584488821070788E-2</v>
      </c>
      <c r="G14" s="255">
        <v>1.764744908113846E-2</v>
      </c>
      <c r="H14" s="200">
        <v>1.9836794267896238E-2</v>
      </c>
      <c r="I14" s="255">
        <v>3.3835334704438399E-3</v>
      </c>
      <c r="J14" s="200">
        <v>1.9438731506667552E-2</v>
      </c>
      <c r="K14" s="255">
        <v>1.572347906853314E-2</v>
      </c>
      <c r="L14" s="200">
        <v>4.0469714058249855E-3</v>
      </c>
      <c r="M14" s="255">
        <v>2.5210641544483512E-3</v>
      </c>
      <c r="N14" s="200">
        <v>2.9854707092151528E-3</v>
      </c>
      <c r="O14" s="255">
        <v>6.1699727990446492E-3</v>
      </c>
      <c r="P14" s="200">
        <v>5.4401910701253895E-3</v>
      </c>
      <c r="Q14" s="255">
        <v>1.6585948384528627E-3</v>
      </c>
      <c r="R14" s="200">
        <v>2.7864393286008093E-3</v>
      </c>
      <c r="S14" s="255">
        <v>1.0017912824255291E-2</v>
      </c>
      <c r="T14" s="200">
        <v>1.2008226630398727E-2</v>
      </c>
      <c r="U14" s="255">
        <v>5.2411596895110459E-3</v>
      </c>
      <c r="V14" s="200">
        <v>1.9770450474358124E-2</v>
      </c>
      <c r="W14" s="255">
        <v>3.1845020898294968E-2</v>
      </c>
      <c r="X14" s="200">
        <v>0.20772241756783652</v>
      </c>
      <c r="Y14" s="256">
        <v>1</v>
      </c>
    </row>
    <row r="15" spans="2:26" outlineLevel="1">
      <c r="B15" s="66" t="s">
        <v>86</v>
      </c>
      <c r="C15" s="255">
        <v>0.81346777097587319</v>
      </c>
      <c r="D15" s="200">
        <v>3.8890889449045732E-3</v>
      </c>
      <c r="E15" s="255">
        <v>5.2574720921858119E-3</v>
      </c>
      <c r="F15" s="200">
        <v>3.1472812387468491E-2</v>
      </c>
      <c r="G15" s="255">
        <v>1.2315448325531149E-2</v>
      </c>
      <c r="H15" s="200">
        <v>1.389989196975153E-2</v>
      </c>
      <c r="I15" s="255">
        <v>1.6564638098667628E-3</v>
      </c>
      <c r="J15" s="200">
        <v>1.4764133957508103E-2</v>
      </c>
      <c r="K15" s="255">
        <v>1.0658984515664386E-2</v>
      </c>
      <c r="L15" s="200">
        <v>2.8087864602088586E-3</v>
      </c>
      <c r="M15" s="255">
        <v>3.5289881166726683E-3</v>
      </c>
      <c r="N15" s="200">
        <v>2.6647461289160965E-3</v>
      </c>
      <c r="O15" s="255">
        <v>1.6564638098667628E-3</v>
      </c>
      <c r="P15" s="200">
        <v>1.0082823190493338E-2</v>
      </c>
      <c r="Q15" s="255">
        <v>2.9528267915016203E-3</v>
      </c>
      <c r="R15" s="200">
        <v>4.0331292761973348E-3</v>
      </c>
      <c r="S15" s="255">
        <v>5.9056535830032406E-3</v>
      </c>
      <c r="T15" s="200">
        <v>1.4980194454447246E-2</v>
      </c>
      <c r="U15" s="255">
        <v>6.7698955707598124E-3</v>
      </c>
      <c r="V15" s="200">
        <v>2.484695714800144E-2</v>
      </c>
      <c r="W15" s="255">
        <v>2.3046453006841917E-2</v>
      </c>
      <c r="X15" s="200">
        <v>0.18653222902412675</v>
      </c>
      <c r="Y15" s="256">
        <v>1</v>
      </c>
    </row>
    <row r="16" spans="2:26" outlineLevel="1">
      <c r="B16" s="66" t="s">
        <v>87</v>
      </c>
      <c r="C16" s="255">
        <v>0.83607498087222643</v>
      </c>
      <c r="D16" s="200">
        <v>4.3037490436113237E-3</v>
      </c>
      <c r="E16" s="255">
        <v>4.2081101759755164E-3</v>
      </c>
      <c r="F16" s="200">
        <v>2.5248661055853099E-2</v>
      </c>
      <c r="G16" s="255">
        <v>1.0520275439938791E-2</v>
      </c>
      <c r="H16" s="200">
        <v>1.1572302983932671E-2</v>
      </c>
      <c r="I16" s="255">
        <v>7.6511094108645751E-4</v>
      </c>
      <c r="J16" s="200">
        <v>1.8458301453710788E-2</v>
      </c>
      <c r="K16" s="255">
        <v>6.9816373374139247E-3</v>
      </c>
      <c r="L16" s="200">
        <v>2.7735271614384087E-3</v>
      </c>
      <c r="M16" s="255">
        <v>4.7819433817903597E-4</v>
      </c>
      <c r="N16" s="200">
        <v>9.5638867635807194E-4</v>
      </c>
      <c r="O16" s="255">
        <v>2.7735271614384087E-3</v>
      </c>
      <c r="P16" s="200">
        <v>6.0252486610558528E-3</v>
      </c>
      <c r="Q16" s="255">
        <v>1.2433052792654934E-3</v>
      </c>
      <c r="R16" s="200">
        <v>7.6511094108645751E-4</v>
      </c>
      <c r="S16" s="255">
        <v>4.399387911247131E-3</v>
      </c>
      <c r="T16" s="200">
        <v>1.2624330527926549E-2</v>
      </c>
      <c r="U16" s="255">
        <v>5.4514154552410101E-3</v>
      </c>
      <c r="V16" s="200">
        <v>3.404743687834736E-2</v>
      </c>
      <c r="W16" s="255">
        <v>1.73106350420811E-2</v>
      </c>
      <c r="X16" s="200">
        <v>0.16392501912777352</v>
      </c>
      <c r="Y16" s="256">
        <v>1</v>
      </c>
    </row>
    <row r="17" spans="2:25" outlineLevel="1">
      <c r="B17" s="66" t="s">
        <v>88</v>
      </c>
      <c r="C17" s="255">
        <v>0.76565532740831543</v>
      </c>
      <c r="D17" s="200">
        <v>1.5323322096230463E-3</v>
      </c>
      <c r="E17" s="255">
        <v>5.0056185514352845E-3</v>
      </c>
      <c r="F17" s="200">
        <v>1.7979364592910409E-2</v>
      </c>
      <c r="G17" s="255">
        <v>2.196342833793033E-2</v>
      </c>
      <c r="H17" s="200">
        <v>1.3790989886607416E-2</v>
      </c>
      <c r="I17" s="255">
        <v>1.6344876902645827E-3</v>
      </c>
      <c r="J17" s="200">
        <v>4.3109612830728367E-2</v>
      </c>
      <c r="K17" s="255">
        <v>1.3280212483399735E-2</v>
      </c>
      <c r="L17" s="200">
        <v>2.8603534579630199E-3</v>
      </c>
      <c r="M17" s="255">
        <v>2.0431096128307284E-3</v>
      </c>
      <c r="N17" s="200">
        <v>2.5538870160384105E-3</v>
      </c>
      <c r="O17" s="255">
        <v>5.8228623965675755E-3</v>
      </c>
      <c r="P17" s="200">
        <v>4.4948411482276024E-3</v>
      </c>
      <c r="Q17" s="255">
        <v>3.0646644192460926E-3</v>
      </c>
      <c r="R17" s="200">
        <v>3.2689753805291654E-3</v>
      </c>
      <c r="S17" s="255">
        <v>2.7581979773214833E-3</v>
      </c>
      <c r="T17" s="200">
        <v>1.113494738992747E-2</v>
      </c>
      <c r="U17" s="255">
        <v>5.1077740320768211E-3</v>
      </c>
      <c r="V17" s="200">
        <v>4.4539789559709879E-2</v>
      </c>
      <c r="W17" s="255">
        <v>4.1679436101746861E-2</v>
      </c>
      <c r="X17" s="200">
        <v>0.23434467259168454</v>
      </c>
      <c r="Y17" s="256">
        <v>1</v>
      </c>
    </row>
    <row r="18" spans="2:25" outlineLevel="1">
      <c r="B18" s="66" t="s">
        <v>89</v>
      </c>
      <c r="C18" s="255">
        <v>0.82452172274055224</v>
      </c>
      <c r="D18" s="200">
        <v>5.0890585241730284E-3</v>
      </c>
      <c r="E18" s="255">
        <v>3.5811893318254641E-3</v>
      </c>
      <c r="F18" s="200">
        <v>1.5644142870605976E-2</v>
      </c>
      <c r="G18" s="255">
        <v>1.3665064555649798E-2</v>
      </c>
      <c r="H18" s="200">
        <v>1.1780228065215342E-2</v>
      </c>
      <c r="I18" s="255">
        <v>1.6021110168692866E-3</v>
      </c>
      <c r="J18" s="200">
        <v>1.8188672132692488E-2</v>
      </c>
      <c r="K18" s="255">
        <v>8.4817642069550461E-3</v>
      </c>
      <c r="L18" s="200">
        <v>1.1309018942606728E-3</v>
      </c>
      <c r="M18" s="255">
        <v>2.1675619639996229E-3</v>
      </c>
      <c r="N18" s="200">
        <v>2.1675619639996229E-3</v>
      </c>
      <c r="O18" s="255">
        <v>3.0157383846951278E-3</v>
      </c>
      <c r="P18" s="200">
        <v>2.8272547356516823E-3</v>
      </c>
      <c r="Q18" s="255">
        <v>2.0733201394779002E-3</v>
      </c>
      <c r="R18" s="200">
        <v>1.3193855433041185E-3</v>
      </c>
      <c r="S18" s="255">
        <v>4.1466402789558003E-3</v>
      </c>
      <c r="T18" s="200">
        <v>8.2932805579116007E-3</v>
      </c>
      <c r="U18" s="255">
        <v>1.1497502591650175E-2</v>
      </c>
      <c r="V18" s="200">
        <v>4.052398454434078E-2</v>
      </c>
      <c r="W18" s="255">
        <v>2.6764678164169258E-2</v>
      </c>
      <c r="X18" s="200">
        <v>0.17547827725944773</v>
      </c>
      <c r="Y18" s="256">
        <v>1</v>
      </c>
    </row>
    <row r="19" spans="2:25" outlineLevel="1">
      <c r="B19" s="66" t="s">
        <v>90</v>
      </c>
      <c r="C19" s="255">
        <v>0.8561741050307522</v>
      </c>
      <c r="D19" s="200">
        <v>2.7598170635546445E-3</v>
      </c>
      <c r="E19" s="255">
        <v>3.0752247279608896E-3</v>
      </c>
      <c r="F19" s="200">
        <v>1.174893549913263E-2</v>
      </c>
      <c r="G19" s="255">
        <v>8.9891184355779842E-3</v>
      </c>
      <c r="H19" s="200">
        <v>1.427219681438259E-2</v>
      </c>
      <c r="I19" s="255">
        <v>2.1290017347421544E-3</v>
      </c>
      <c r="J19" s="200">
        <v>1.3247121905062293E-2</v>
      </c>
      <c r="K19" s="255">
        <v>3.3906323923671346E-3</v>
      </c>
      <c r="L19" s="200">
        <v>5.5196341271092884E-4</v>
      </c>
      <c r="M19" s="255">
        <v>7.0966724491405137E-4</v>
      </c>
      <c r="N19" s="200">
        <v>1.1039268254218577E-3</v>
      </c>
      <c r="O19" s="255">
        <v>1.0250749093202965E-3</v>
      </c>
      <c r="P19" s="200">
        <v>2.7598170635546445E-3</v>
      </c>
      <c r="Q19" s="255">
        <v>3.9425958050780632E-4</v>
      </c>
      <c r="R19" s="200">
        <v>1.2616306576249802E-3</v>
      </c>
      <c r="S19" s="255">
        <v>3.6271881406718183E-3</v>
      </c>
      <c r="T19" s="200">
        <v>1.2300898911843558E-2</v>
      </c>
      <c r="U19" s="255">
        <v>8.358303106765495E-3</v>
      </c>
      <c r="V19" s="200">
        <v>3.1777322188929188E-2</v>
      </c>
      <c r="W19" s="255">
        <v>2.3734426746569941E-2</v>
      </c>
      <c r="X19" s="200">
        <v>0.14382589496924775</v>
      </c>
      <c r="Y19" s="256">
        <v>1</v>
      </c>
    </row>
    <row r="20" spans="2:25" outlineLevel="1">
      <c r="B20" s="66" t="s">
        <v>91</v>
      </c>
      <c r="C20" s="255">
        <v>0.85669380188603206</v>
      </c>
      <c r="D20" s="200">
        <v>4.271782058515354E-3</v>
      </c>
      <c r="E20" s="255">
        <v>4.9971790118481501E-3</v>
      </c>
      <c r="F20" s="200">
        <v>1.5475135004432981E-2</v>
      </c>
      <c r="G20" s="255">
        <v>1.1445151930361892E-2</v>
      </c>
      <c r="H20" s="200">
        <v>1.1606351253324735E-2</v>
      </c>
      <c r="I20" s="255">
        <v>1.6119932296284356E-3</v>
      </c>
      <c r="J20" s="200">
        <v>1.2089949222213266E-2</v>
      </c>
      <c r="K20" s="255">
        <v>6.9315708874022729E-3</v>
      </c>
      <c r="L20" s="200">
        <v>2.3373901829612316E-3</v>
      </c>
      <c r="M20" s="255">
        <v>2.0149915370355443E-3</v>
      </c>
      <c r="N20" s="200">
        <v>8.0599661481421778E-4</v>
      </c>
      <c r="O20" s="255">
        <v>1.7731925525912792E-3</v>
      </c>
      <c r="P20" s="200">
        <v>2.7403884903683404E-3</v>
      </c>
      <c r="Q20" s="255">
        <v>1.3701942451841702E-3</v>
      </c>
      <c r="R20" s="200">
        <v>2.6597888288869185E-3</v>
      </c>
      <c r="S20" s="255">
        <v>4.1911823970339325E-3</v>
      </c>
      <c r="T20" s="200">
        <v>1.6281131619247199E-2</v>
      </c>
      <c r="U20" s="255">
        <v>5.8031756266623677E-3</v>
      </c>
      <c r="V20" s="200">
        <v>2.0714113000725398E-2</v>
      </c>
      <c r="W20" s="255">
        <v>2.1117111308132507E-2</v>
      </c>
      <c r="X20" s="200">
        <v>0.14330619811396791</v>
      </c>
      <c r="Y20" s="256">
        <v>1</v>
      </c>
    </row>
    <row r="21" spans="2:25" outlineLevel="1">
      <c r="B21" s="66" t="s">
        <v>92</v>
      </c>
      <c r="C21" s="255">
        <v>0.82699483922191341</v>
      </c>
      <c r="D21" s="200">
        <v>5.6371576022231041E-3</v>
      </c>
      <c r="E21" s="255">
        <v>4.128622469233823E-3</v>
      </c>
      <c r="F21" s="200">
        <v>2.1119491861849939E-2</v>
      </c>
      <c r="G21" s="255">
        <v>1.889638745533942E-2</v>
      </c>
      <c r="H21" s="200">
        <v>1.3656212782850338E-2</v>
      </c>
      <c r="I21" s="255">
        <v>2.4612941643509328E-3</v>
      </c>
      <c r="J21" s="200">
        <v>1.4211988884477967E-2</v>
      </c>
      <c r="K21" s="255">
        <v>7.22508932115919E-3</v>
      </c>
      <c r="L21" s="200">
        <v>1.5879317189360857E-3</v>
      </c>
      <c r="M21" s="255">
        <v>1.9055180627233028E-3</v>
      </c>
      <c r="N21" s="200">
        <v>1.7467248908296944E-3</v>
      </c>
      <c r="O21" s="255">
        <v>1.9849146486701072E-3</v>
      </c>
      <c r="P21" s="200">
        <v>3.33465660976578E-3</v>
      </c>
      <c r="Q21" s="255">
        <v>1.3497419610956729E-3</v>
      </c>
      <c r="R21" s="200">
        <v>2.5406907502977371E-3</v>
      </c>
      <c r="S21" s="255">
        <v>6.0341405319571263E-3</v>
      </c>
      <c r="T21" s="200">
        <v>8.0190551806272325E-3</v>
      </c>
      <c r="U21" s="255">
        <v>1.167129813418023E-2</v>
      </c>
      <c r="V21" s="200">
        <v>2.4295355299722113E-2</v>
      </c>
      <c r="W21" s="255">
        <v>2.8423977768955933E-2</v>
      </c>
      <c r="X21" s="200">
        <v>0.17300516077808653</v>
      </c>
      <c r="Y21" s="256">
        <v>1</v>
      </c>
    </row>
    <row r="22" spans="2:25" outlineLevel="1">
      <c r="B22" s="66" t="s">
        <v>93</v>
      </c>
      <c r="C22" s="255">
        <v>0.83360779470289559</v>
      </c>
      <c r="D22" s="200">
        <v>2.881844380403458E-3</v>
      </c>
      <c r="E22" s="255">
        <v>3.2249210923562511E-3</v>
      </c>
      <c r="F22" s="200">
        <v>2.662275284753671E-2</v>
      </c>
      <c r="G22" s="255">
        <v>1.4271991217236175E-2</v>
      </c>
      <c r="H22" s="200">
        <v>1.7016604912858516E-2</v>
      </c>
      <c r="I22" s="255">
        <v>2.2643062988884316E-3</v>
      </c>
      <c r="J22" s="200">
        <v>1.3928914505283382E-2</v>
      </c>
      <c r="K22" s="255">
        <v>8.7827638259914912E-3</v>
      </c>
      <c r="L22" s="200">
        <v>2.6759983532317825E-3</v>
      </c>
      <c r="M22" s="255">
        <v>9.6061479346781938E-4</v>
      </c>
      <c r="N22" s="200">
        <v>1.8526142445450802E-3</v>
      </c>
      <c r="O22" s="255">
        <v>3.2935364347468094E-3</v>
      </c>
      <c r="P22" s="200">
        <v>2.6759983532317825E-3</v>
      </c>
      <c r="Q22" s="255">
        <v>2.5387676684506654E-3</v>
      </c>
      <c r="R22" s="200">
        <v>2.8132290380128997E-3</v>
      </c>
      <c r="S22" s="255">
        <v>5.1461506792918896E-3</v>
      </c>
      <c r="T22" s="200">
        <v>9.2630712227254018E-3</v>
      </c>
      <c r="U22" s="255">
        <v>9.1258405379442843E-3</v>
      </c>
      <c r="V22" s="200">
        <v>2.4632907918210514E-2</v>
      </c>
      <c r="W22" s="255">
        <v>2.1202140798682587E-2</v>
      </c>
      <c r="X22" s="200">
        <v>0.16639220529710444</v>
      </c>
      <c r="Y22" s="256">
        <v>1</v>
      </c>
    </row>
    <row r="23" spans="2:25" outlineLevel="1">
      <c r="B23" s="66" t="s">
        <v>94</v>
      </c>
      <c r="C23" s="255">
        <v>0.80326988483799744</v>
      </c>
      <c r="D23" s="200">
        <v>9.1294229965988433E-3</v>
      </c>
      <c r="E23" s="255">
        <v>2.6851244107643653E-3</v>
      </c>
      <c r="F23" s="200">
        <v>2.4285458559579927E-2</v>
      </c>
      <c r="G23" s="255">
        <v>1.7900829405095769E-2</v>
      </c>
      <c r="H23" s="200">
        <v>2.0764962109911092E-2</v>
      </c>
      <c r="I23" s="255">
        <v>3.1028104302165999E-3</v>
      </c>
      <c r="J23" s="200">
        <v>1.8974879169401517E-2</v>
      </c>
      <c r="K23" s="255">
        <v>1.7483143385643534E-2</v>
      </c>
      <c r="L23" s="200">
        <v>5.9669431350319229E-3</v>
      </c>
      <c r="M23" s="255">
        <v>3.1028104302165999E-3</v>
      </c>
      <c r="N23" s="200">
        <v>4.4752073512739424E-3</v>
      </c>
      <c r="O23" s="255">
        <v>3.9381824691210694E-3</v>
      </c>
      <c r="P23" s="200">
        <v>3.2221492929172383E-3</v>
      </c>
      <c r="Q23" s="255">
        <v>4.0575213318217078E-3</v>
      </c>
      <c r="R23" s="200">
        <v>4.3558684885733039E-3</v>
      </c>
      <c r="S23" s="255">
        <v>5.1315710961274538E-3</v>
      </c>
      <c r="T23" s="200">
        <v>1.0322811623605228E-2</v>
      </c>
      <c r="U23" s="255">
        <v>6.3249597231338382E-3</v>
      </c>
      <c r="V23" s="200">
        <v>2.8820335342204188E-2</v>
      </c>
      <c r="W23" s="255">
        <v>2.0168267796407902E-2</v>
      </c>
      <c r="X23" s="200">
        <v>0.19673011516200251</v>
      </c>
      <c r="Y23" s="256">
        <v>1</v>
      </c>
    </row>
    <row r="24" spans="2:25" outlineLevel="1">
      <c r="B24" s="66" t="s">
        <v>95</v>
      </c>
      <c r="C24" s="255">
        <v>0.76660600545950863</v>
      </c>
      <c r="D24" s="200">
        <v>7.4309978768577496E-3</v>
      </c>
      <c r="E24" s="255">
        <v>4.3221110100090995E-3</v>
      </c>
      <c r="F24" s="200">
        <v>2.8965726417955716E-2</v>
      </c>
      <c r="G24" s="255">
        <v>1.7288444040036398E-2</v>
      </c>
      <c r="H24" s="200">
        <v>3.9202305125872007E-2</v>
      </c>
      <c r="I24" s="255">
        <v>4.397937518956627E-3</v>
      </c>
      <c r="J24" s="200">
        <v>2.1383075523202913E-2</v>
      </c>
      <c r="K24" s="255">
        <v>1.4103730664240218E-2</v>
      </c>
      <c r="L24" s="200">
        <v>3.5638459205338188E-3</v>
      </c>
      <c r="M24" s="255">
        <v>1.8198362147406734E-3</v>
      </c>
      <c r="N24" s="200">
        <v>2.8814073400060662E-3</v>
      </c>
      <c r="O24" s="255">
        <v>5.8386411889596599E-3</v>
      </c>
      <c r="P24" s="200">
        <v>5.6869881710646039E-3</v>
      </c>
      <c r="Q24" s="255">
        <v>2.6539278131634818E-3</v>
      </c>
      <c r="R24" s="200">
        <v>2.8814073400060662E-3</v>
      </c>
      <c r="S24" s="255">
        <v>6.7485592963299973E-3</v>
      </c>
      <c r="T24" s="200">
        <v>9.781619654231119E-3</v>
      </c>
      <c r="U24" s="255">
        <v>7.5826508947528055E-3</v>
      </c>
      <c r="V24" s="200">
        <v>3.8140734000606615E-2</v>
      </c>
      <c r="W24" s="255">
        <v>2.2823779193205943E-2</v>
      </c>
      <c r="X24" s="200">
        <v>0.23339399454049137</v>
      </c>
      <c r="Y24" s="256">
        <v>1</v>
      </c>
    </row>
    <row r="25" spans="2:25" ht="15" customHeight="1">
      <c r="B25" s="205">
        <v>2010</v>
      </c>
      <c r="C25" s="207">
        <v>0.80920066637936028</v>
      </c>
      <c r="D25" s="207">
        <v>5.1972444312941013E-3</v>
      </c>
      <c r="E25" s="207">
        <v>4.4060797468273008E-3</v>
      </c>
      <c r="F25" s="207">
        <v>2.5124302906726185E-2</v>
      </c>
      <c r="G25" s="207">
        <v>1.5939073887062848E-2</v>
      </c>
      <c r="H25" s="207">
        <v>1.8692069699679032E-2</v>
      </c>
      <c r="I25" s="207">
        <v>2.5857577492329562E-3</v>
      </c>
      <c r="J25" s="207">
        <v>1.8627747367608562E-2</v>
      </c>
      <c r="K25" s="207">
        <v>1.1172789080640908E-2</v>
      </c>
      <c r="L25" s="207">
        <v>2.9652595084487384E-3</v>
      </c>
      <c r="M25" s="207">
        <v>2.1933915236030796E-3</v>
      </c>
      <c r="N25" s="207">
        <v>2.4185196858497304E-3</v>
      </c>
      <c r="O25" s="207">
        <v>3.5956183627393595E-3</v>
      </c>
      <c r="P25" s="207">
        <v>4.6312079090739516E-3</v>
      </c>
      <c r="Q25" s="207">
        <v>2.2126882232242212E-3</v>
      </c>
      <c r="R25" s="207">
        <v>2.7208346465809464E-3</v>
      </c>
      <c r="S25" s="207">
        <v>5.4673982259900817E-3</v>
      </c>
      <c r="T25" s="207">
        <v>1.1886766966623143E-2</v>
      </c>
      <c r="U25" s="207">
        <v>7.8215955797693408E-3</v>
      </c>
      <c r="V25" s="207">
        <v>2.963973061807329E-2</v>
      </c>
      <c r="W25" s="207">
        <v>2.4674046582232885E-2</v>
      </c>
      <c r="X25" s="207">
        <v>0.19079933362063975</v>
      </c>
      <c r="Y25" s="207">
        <v>1</v>
      </c>
    </row>
    <row r="26" spans="2:25" ht="15" hidden="1" customHeight="1" outlineLevel="1">
      <c r="B26" s="66" t="s">
        <v>84</v>
      </c>
      <c r="C26" s="255">
        <v>0.76639156350298032</v>
      </c>
      <c r="D26" s="200">
        <v>7.5653370013755161E-3</v>
      </c>
      <c r="E26" s="255">
        <v>7.336084364970197E-3</v>
      </c>
      <c r="F26" s="200">
        <v>4.1723979825767997E-2</v>
      </c>
      <c r="G26" s="255">
        <v>1.7346782821335779E-2</v>
      </c>
      <c r="H26" s="200">
        <v>2.9420755005349228E-2</v>
      </c>
      <c r="I26" s="255">
        <v>3.3623720006113402E-3</v>
      </c>
      <c r="J26" s="200">
        <v>2.0785572367415558E-2</v>
      </c>
      <c r="K26" s="255">
        <v>1.2073972184013449E-2</v>
      </c>
      <c r="L26" s="200">
        <v>1.6047684548372307E-3</v>
      </c>
      <c r="M26" s="255">
        <v>4.2793825462326147E-3</v>
      </c>
      <c r="N26" s="200">
        <v>2.3689439095216261E-3</v>
      </c>
      <c r="O26" s="255">
        <v>3.8208772734219776E-3</v>
      </c>
      <c r="P26" s="200">
        <v>6.9539966376279995E-3</v>
      </c>
      <c r="Q26" s="255">
        <v>3.6680421824850985E-3</v>
      </c>
      <c r="R26" s="200">
        <v>1.6047684548372307E-3</v>
      </c>
      <c r="S26" s="255">
        <v>5.7313159101329662E-3</v>
      </c>
      <c r="T26" s="200">
        <v>9.9342809108971426E-3</v>
      </c>
      <c r="U26" s="255">
        <v>6.4190738193489229E-3</v>
      </c>
      <c r="V26" s="200">
        <v>3.6604004279382547E-2</v>
      </c>
      <c r="W26" s="255">
        <v>2.3078098731468745E-2</v>
      </c>
      <c r="X26" s="200">
        <v>0.23360843649701971</v>
      </c>
      <c r="Y26" s="256">
        <v>1</v>
      </c>
    </row>
    <row r="27" spans="2:25" ht="15" hidden="1" customHeight="1" outlineLevel="1">
      <c r="B27" s="66" t="s">
        <v>85</v>
      </c>
      <c r="C27" s="255">
        <v>0.79814152966404572</v>
      </c>
      <c r="D27" s="200">
        <v>3.5739814152966403E-3</v>
      </c>
      <c r="E27" s="255">
        <v>4.0028591851322369E-3</v>
      </c>
      <c r="F27" s="200">
        <v>4.0314510364546106E-2</v>
      </c>
      <c r="G27" s="255">
        <v>1.3867047891350966E-2</v>
      </c>
      <c r="H27" s="200">
        <v>1.8441744102930663E-2</v>
      </c>
      <c r="I27" s="255">
        <v>1.858470335954253E-3</v>
      </c>
      <c r="J27" s="200">
        <v>1.4653323802716226E-2</v>
      </c>
      <c r="K27" s="255">
        <v>1.093638313080772E-2</v>
      </c>
      <c r="L27" s="200">
        <v>3.0021443888491781E-3</v>
      </c>
      <c r="M27" s="255">
        <v>3.2165832737669764E-3</v>
      </c>
      <c r="N27" s="200">
        <v>1.1436740528949249E-3</v>
      </c>
      <c r="O27" s="255">
        <v>3.5739814152966403E-3</v>
      </c>
      <c r="P27" s="200">
        <v>3.3595425303788421E-3</v>
      </c>
      <c r="Q27" s="255">
        <v>4.0028591851322369E-3</v>
      </c>
      <c r="R27" s="200">
        <v>2.4303073624017154E-3</v>
      </c>
      <c r="S27" s="255">
        <v>7.3624017155110794E-3</v>
      </c>
      <c r="T27" s="200">
        <v>1.0007147962830594E-2</v>
      </c>
      <c r="U27" s="255">
        <v>6.9335239456754828E-3</v>
      </c>
      <c r="V27" s="200">
        <v>3.5954253037884201E-2</v>
      </c>
      <c r="W27" s="255">
        <v>2.416011436740529E-2</v>
      </c>
      <c r="X27" s="200">
        <v>0.20185847033595425</v>
      </c>
      <c r="Y27" s="256">
        <v>1</v>
      </c>
    </row>
    <row r="28" spans="2:25" ht="15" hidden="1" customHeight="1" outlineLevel="1">
      <c r="B28" s="66" t="s">
        <v>86</v>
      </c>
      <c r="C28" s="255">
        <v>0.83449137325318135</v>
      </c>
      <c r="D28" s="200">
        <v>4.2157857756265123E-3</v>
      </c>
      <c r="E28" s="255">
        <v>1.8736825669451167E-3</v>
      </c>
      <c r="F28" s="200">
        <v>2.4904364118978842E-2</v>
      </c>
      <c r="G28" s="255">
        <v>1.3193848075571864E-2</v>
      </c>
      <c r="H28" s="200">
        <v>1.6785072995550005E-2</v>
      </c>
      <c r="I28" s="255">
        <v>1.8736825669451167E-3</v>
      </c>
      <c r="J28" s="200">
        <v>1.3740338824264189E-2</v>
      </c>
      <c r="K28" s="255">
        <v>6.7920993051760479E-3</v>
      </c>
      <c r="L28" s="200">
        <v>3.2008743851979077E-3</v>
      </c>
      <c r="M28" s="255">
        <v>1.7175423530330237E-3</v>
      </c>
      <c r="N28" s="200">
        <v>1.2491217112967445E-3</v>
      </c>
      <c r="O28" s="255">
        <v>6.2456085564837227E-4</v>
      </c>
      <c r="P28" s="200">
        <v>4.2157857756265123E-3</v>
      </c>
      <c r="Q28" s="255">
        <v>1.9517526739011633E-3</v>
      </c>
      <c r="R28" s="200">
        <v>3.3570145991100009E-3</v>
      </c>
      <c r="S28" s="255">
        <v>5.4649074869232567E-3</v>
      </c>
      <c r="T28" s="200">
        <v>9.7587633695058167E-3</v>
      </c>
      <c r="U28" s="255">
        <v>4.2938558825825592E-3</v>
      </c>
      <c r="V28" s="200">
        <v>3.5756108985869312E-2</v>
      </c>
      <c r="W28" s="255">
        <v>1.7331563744242329E-2</v>
      </c>
      <c r="X28" s="200">
        <v>0.16550862674681865</v>
      </c>
      <c r="Y28" s="256">
        <v>1</v>
      </c>
    </row>
    <row r="29" spans="2:25" ht="15" hidden="1" customHeight="1" outlineLevel="1">
      <c r="B29" s="66" t="s">
        <v>87</v>
      </c>
      <c r="C29" s="255">
        <v>0.83152027330756095</v>
      </c>
      <c r="D29" s="200">
        <v>3.2365369055111031E-3</v>
      </c>
      <c r="E29" s="255">
        <v>2.7870178908567834E-3</v>
      </c>
      <c r="F29" s="200">
        <v>1.7800952980311067E-2</v>
      </c>
      <c r="G29" s="255">
        <v>1.492403128652342E-2</v>
      </c>
      <c r="H29" s="200">
        <v>1.0968263957565404E-2</v>
      </c>
      <c r="I29" s="255">
        <v>2.6971140879259192E-3</v>
      </c>
      <c r="J29" s="200">
        <v>1.7531241571518474E-2</v>
      </c>
      <c r="K29" s="255">
        <v>5.6639395846444307E-3</v>
      </c>
      <c r="L29" s="200">
        <v>1.9778836644790076E-3</v>
      </c>
      <c r="M29" s="255">
        <v>9.8894183223950378E-4</v>
      </c>
      <c r="N29" s="200">
        <v>1.3485570439629596E-3</v>
      </c>
      <c r="O29" s="255">
        <v>1.3485570439629596E-3</v>
      </c>
      <c r="P29" s="200">
        <v>2.6971140879259192E-3</v>
      </c>
      <c r="Q29" s="255">
        <v>2.2475950732715995E-3</v>
      </c>
      <c r="R29" s="200">
        <v>1.9778836644790076E-3</v>
      </c>
      <c r="S29" s="255">
        <v>7.3721118403308463E-3</v>
      </c>
      <c r="T29" s="200">
        <v>1.2496628607390092E-2</v>
      </c>
      <c r="U29" s="255">
        <v>7.3721118403308463E-3</v>
      </c>
      <c r="V29" s="200">
        <v>4.0276903713027064E-2</v>
      </c>
      <c r="W29" s="255">
        <v>1.8430279600827115E-2</v>
      </c>
      <c r="X29" s="200">
        <v>0.1684797266924391</v>
      </c>
      <c r="Y29" s="256">
        <v>1</v>
      </c>
    </row>
    <row r="30" spans="2:25" ht="15" hidden="1" customHeight="1" outlineLevel="1">
      <c r="B30" s="66" t="s">
        <v>88</v>
      </c>
      <c r="C30" s="255">
        <v>0.77356307059277352</v>
      </c>
      <c r="D30" s="200">
        <v>5.0147871930050145E-3</v>
      </c>
      <c r="E30" s="255">
        <v>5.2719557670052718E-3</v>
      </c>
      <c r="F30" s="200">
        <v>1.6458788736016458E-2</v>
      </c>
      <c r="G30" s="255">
        <v>3.0345891732030346E-2</v>
      </c>
      <c r="H30" s="200">
        <v>1.3244181561013244E-2</v>
      </c>
      <c r="I30" s="255">
        <v>2.1859328790021859E-3</v>
      </c>
      <c r="J30" s="200">
        <v>3.5875016073035872E-2</v>
      </c>
      <c r="K30" s="255">
        <v>6.0434614890060431E-3</v>
      </c>
      <c r="L30" s="200">
        <v>2.5716857400025716E-4</v>
      </c>
      <c r="M30" s="255">
        <v>1.6715957310016716E-3</v>
      </c>
      <c r="N30" s="200">
        <v>9.0009000900090005E-4</v>
      </c>
      <c r="O30" s="255">
        <v>3.2146071750032146E-3</v>
      </c>
      <c r="P30" s="200">
        <v>1.5430114440015429E-3</v>
      </c>
      <c r="Q30" s="255">
        <v>1.2858428700012858E-3</v>
      </c>
      <c r="R30" s="200">
        <v>3.7289443230037289E-3</v>
      </c>
      <c r="S30" s="255">
        <v>4.757618619004758E-3</v>
      </c>
      <c r="T30" s="200">
        <v>9.6438215250096437E-3</v>
      </c>
      <c r="U30" s="255">
        <v>7.3293043590073291E-3</v>
      </c>
      <c r="V30" s="200">
        <v>4.3461489006043463E-2</v>
      </c>
      <c r="W30" s="255">
        <v>4.0246881831040249E-2</v>
      </c>
      <c r="X30" s="200">
        <v>0.22643692940722643</v>
      </c>
      <c r="Y30" s="256">
        <v>1</v>
      </c>
    </row>
    <row r="31" spans="2:25" ht="15" hidden="1" customHeight="1" outlineLevel="1">
      <c r="B31" s="66" t="s">
        <v>89</v>
      </c>
      <c r="C31" s="255">
        <v>0.83700588730025227</v>
      </c>
      <c r="D31" s="200">
        <v>4.6257359125315388E-3</v>
      </c>
      <c r="E31" s="255">
        <v>1.8502943650126156E-3</v>
      </c>
      <c r="F31" s="200">
        <v>1.0513036164844407E-2</v>
      </c>
      <c r="G31" s="255">
        <v>1.6232127838519763E-2</v>
      </c>
      <c r="H31" s="200">
        <v>1.3120269133725821E-2</v>
      </c>
      <c r="I31" s="255">
        <v>2.4390243902439024E-3</v>
      </c>
      <c r="J31" s="200">
        <v>1.8334735071488646E-2</v>
      </c>
      <c r="K31" s="255">
        <v>8.1581160639192605E-3</v>
      </c>
      <c r="L31" s="200">
        <v>1.5138772077375945E-3</v>
      </c>
      <c r="M31" s="255">
        <v>3.8687973086627418E-3</v>
      </c>
      <c r="N31" s="200">
        <v>1.5979814970563499E-3</v>
      </c>
      <c r="O31" s="255">
        <v>1.1774600504625735E-3</v>
      </c>
      <c r="P31" s="200">
        <v>2.6913372582001681E-3</v>
      </c>
      <c r="Q31" s="255">
        <v>2.1026072329688814E-3</v>
      </c>
      <c r="R31" s="200">
        <v>1.6820857863751051E-3</v>
      </c>
      <c r="S31" s="255">
        <v>6.6442388561816649E-3</v>
      </c>
      <c r="T31" s="200">
        <v>1.1017661900756939E-2</v>
      </c>
      <c r="U31" s="255">
        <v>8.7468460891505471E-3</v>
      </c>
      <c r="V31" s="200">
        <v>3.6248948696383516E-2</v>
      </c>
      <c r="W31" s="255">
        <v>1.8587047939444913E-2</v>
      </c>
      <c r="X31" s="200">
        <v>0.1629941126997477</v>
      </c>
      <c r="Y31" s="256">
        <v>1</v>
      </c>
    </row>
    <row r="32" spans="2:25" ht="15" hidden="1" customHeight="1" outlineLevel="1">
      <c r="B32" s="66" t="s">
        <v>90</v>
      </c>
      <c r="C32" s="255">
        <v>0.86933333333333329</v>
      </c>
      <c r="D32" s="200">
        <v>2.352941176470588E-3</v>
      </c>
      <c r="E32" s="255">
        <v>1.7254901960784314E-3</v>
      </c>
      <c r="F32" s="200">
        <v>1.2E-2</v>
      </c>
      <c r="G32" s="255">
        <v>1.1450980392156862E-2</v>
      </c>
      <c r="H32" s="200">
        <v>1.1058823529411765E-2</v>
      </c>
      <c r="I32" s="255">
        <v>6.2745098039215688E-4</v>
      </c>
      <c r="J32" s="200">
        <v>1.5450980392156862E-2</v>
      </c>
      <c r="K32" s="255">
        <v>2.7450980392156863E-3</v>
      </c>
      <c r="L32" s="200">
        <v>1.019607843137255E-3</v>
      </c>
      <c r="M32" s="255">
        <v>8.6274509803921568E-4</v>
      </c>
      <c r="N32" s="200">
        <v>4.7058823529411766E-4</v>
      </c>
      <c r="O32" s="255">
        <v>3.9215686274509802E-4</v>
      </c>
      <c r="P32" s="200">
        <v>1.411764705882353E-3</v>
      </c>
      <c r="Q32" s="255">
        <v>9.4117647058823532E-4</v>
      </c>
      <c r="R32" s="200">
        <v>1.9607843137254902E-3</v>
      </c>
      <c r="S32" s="255">
        <v>5.5686274509803924E-3</v>
      </c>
      <c r="T32" s="200">
        <v>1.4588235294117647E-2</v>
      </c>
      <c r="U32" s="255">
        <v>5.2549019607843134E-3</v>
      </c>
      <c r="V32" s="200">
        <v>2.5647058823529412E-2</v>
      </c>
      <c r="W32" s="255">
        <v>1.7882352941176471E-2</v>
      </c>
      <c r="X32" s="200">
        <v>0.13066666666666665</v>
      </c>
      <c r="Y32" s="256">
        <v>1</v>
      </c>
    </row>
    <row r="33" spans="2:25" ht="15" hidden="1" customHeight="1" outlineLevel="1">
      <c r="B33" s="66" t="s">
        <v>91</v>
      </c>
      <c r="C33" s="255">
        <v>0.85023007273267037</v>
      </c>
      <c r="D33" s="200">
        <v>3.7108505269407748E-3</v>
      </c>
      <c r="E33" s="255">
        <v>3.6366335164019592E-3</v>
      </c>
      <c r="F33" s="200">
        <v>1.6773044381772302E-2</v>
      </c>
      <c r="G33" s="255">
        <v>1.3136410865370342E-2</v>
      </c>
      <c r="H33" s="200">
        <v>1.4843402107763099E-2</v>
      </c>
      <c r="I33" s="255">
        <v>1.632774231853941E-3</v>
      </c>
      <c r="J33" s="200">
        <v>9.9450794122012773E-3</v>
      </c>
      <c r="K33" s="255">
        <v>5.2694077482559002E-3</v>
      </c>
      <c r="L33" s="200">
        <v>1.1132551580822325E-3</v>
      </c>
      <c r="M33" s="255">
        <v>1.5585572213151254E-3</v>
      </c>
      <c r="N33" s="200">
        <v>9.648211370046015E-4</v>
      </c>
      <c r="O33" s="255">
        <v>1.632774231853941E-3</v>
      </c>
      <c r="P33" s="200">
        <v>2.9686804215526197E-3</v>
      </c>
      <c r="Q33" s="255">
        <v>1.4101232002374944E-3</v>
      </c>
      <c r="R33" s="200">
        <v>2.8202464004749889E-3</v>
      </c>
      <c r="S33" s="255">
        <v>8.0154371381920744E-3</v>
      </c>
      <c r="T33" s="200">
        <v>8.7576072435802278E-3</v>
      </c>
      <c r="U33" s="255">
        <v>6.4568799168769481E-3</v>
      </c>
      <c r="V33" s="200">
        <v>2.9909455247142645E-2</v>
      </c>
      <c r="W33" s="255">
        <v>2.0483894908713076E-2</v>
      </c>
      <c r="X33" s="200">
        <v>0.14976992726732968</v>
      </c>
      <c r="Y33" s="256">
        <v>1</v>
      </c>
    </row>
    <row r="34" spans="2:25" ht="15" hidden="1" customHeight="1" outlineLevel="1">
      <c r="B34" s="66" t="s">
        <v>92</v>
      </c>
      <c r="C34" s="255">
        <v>0.82536891199633</v>
      </c>
      <c r="D34" s="200">
        <v>2.8289624589035861E-3</v>
      </c>
      <c r="E34" s="255">
        <v>4.7404235797843869E-3</v>
      </c>
      <c r="F34" s="200">
        <v>1.6667940974080586E-2</v>
      </c>
      <c r="G34" s="255">
        <v>2.3931493233427633E-2</v>
      </c>
      <c r="H34" s="200">
        <v>1.3915436960012233E-2</v>
      </c>
      <c r="I34" s="255">
        <v>2.4466702347274256E-3</v>
      </c>
      <c r="J34" s="200">
        <v>1.2539184952978056E-2</v>
      </c>
      <c r="K34" s="255">
        <v>8.4104289318755257E-3</v>
      </c>
      <c r="L34" s="200">
        <v>1.7585442312103372E-3</v>
      </c>
      <c r="M34" s="255">
        <v>1.376252007034177E-3</v>
      </c>
      <c r="N34" s="200">
        <v>2.2172949002217295E-3</v>
      </c>
      <c r="O34" s="255">
        <v>3.0583377934092822E-3</v>
      </c>
      <c r="P34" s="200">
        <v>4.5110482452786907E-3</v>
      </c>
      <c r="Q34" s="255">
        <v>1.8350026760455692E-3</v>
      </c>
      <c r="R34" s="200">
        <v>3.6700053520911384E-3</v>
      </c>
      <c r="S34" s="255">
        <v>5.1991742487957791E-3</v>
      </c>
      <c r="T34" s="200">
        <v>1.338022784616561E-2</v>
      </c>
      <c r="U34" s="255">
        <v>6.0402171419833318E-3</v>
      </c>
      <c r="V34" s="200">
        <v>3.494150928970105E-2</v>
      </c>
      <c r="W34" s="255">
        <v>1.9573361877819405E-2</v>
      </c>
      <c r="X34" s="200">
        <v>0.17463108800367</v>
      </c>
      <c r="Y34" s="256">
        <v>1</v>
      </c>
    </row>
    <row r="35" spans="2:25" ht="15" hidden="1" customHeight="1" outlineLevel="1">
      <c r="B35" s="66" t="s">
        <v>93</v>
      </c>
      <c r="C35" s="255">
        <v>0.82629527886028242</v>
      </c>
      <c r="D35" s="200">
        <v>3.1942758576630676E-3</v>
      </c>
      <c r="E35" s="255">
        <v>4.0247875806554657E-3</v>
      </c>
      <c r="F35" s="200">
        <v>2.3382099278093656E-2</v>
      </c>
      <c r="G35" s="255">
        <v>1.9293426180284928E-2</v>
      </c>
      <c r="H35" s="200">
        <v>1.7312975148533829E-2</v>
      </c>
      <c r="I35" s="255">
        <v>3.3220468919695906E-3</v>
      </c>
      <c r="J35" s="200">
        <v>1.9740624800357758E-2</v>
      </c>
      <c r="K35" s="255">
        <v>1.4565897910943589E-2</v>
      </c>
      <c r="L35" s="200">
        <v>4.1525586149619882E-3</v>
      </c>
      <c r="M35" s="255">
        <v>2.5554206861304542E-3</v>
      </c>
      <c r="N35" s="200">
        <v>3.2581613748163293E-3</v>
      </c>
      <c r="O35" s="255">
        <v>4.5997572350348175E-3</v>
      </c>
      <c r="P35" s="200">
        <v>3.1303903405098064E-3</v>
      </c>
      <c r="Q35" s="255">
        <v>3.2581613748163293E-3</v>
      </c>
      <c r="R35" s="200">
        <v>2.2998786175174087E-3</v>
      </c>
      <c r="S35" s="255">
        <v>7.0274068868587487E-3</v>
      </c>
      <c r="T35" s="200">
        <v>1.3224302050725101E-2</v>
      </c>
      <c r="U35" s="255">
        <v>5.6219255094869993E-3</v>
      </c>
      <c r="V35" s="200">
        <v>1.5460295151089248E-2</v>
      </c>
      <c r="W35" s="255">
        <v>1.8846227560212099E-2</v>
      </c>
      <c r="X35" s="200">
        <v>0.17370472113971763</v>
      </c>
      <c r="Y35" s="256">
        <v>1</v>
      </c>
    </row>
    <row r="36" spans="2:25" ht="15" hidden="1" customHeight="1" outlineLevel="1">
      <c r="B36" s="66" t="s">
        <v>94</v>
      </c>
      <c r="C36" s="255">
        <v>0.83726601634590037</v>
      </c>
      <c r="D36" s="200">
        <v>4.4160295280780389E-3</v>
      </c>
      <c r="E36" s="255">
        <v>2.4387028737147378E-3</v>
      </c>
      <c r="F36" s="200">
        <v>2.3859741629317165E-2</v>
      </c>
      <c r="G36" s="255">
        <v>1.5027682573161087E-2</v>
      </c>
      <c r="H36" s="200">
        <v>2.1223306090166094E-2</v>
      </c>
      <c r="I36" s="255">
        <v>2.9659899815449513E-3</v>
      </c>
      <c r="J36" s="200">
        <v>1.4698128130767202E-2</v>
      </c>
      <c r="K36" s="255">
        <v>1.5686791457948854E-2</v>
      </c>
      <c r="L36" s="200">
        <v>4.4819404165568153E-3</v>
      </c>
      <c r="M36" s="255">
        <v>3.5591879778539416E-3</v>
      </c>
      <c r="N36" s="200">
        <v>4.3501186395992616E-3</v>
      </c>
      <c r="O36" s="255">
        <v>3.2955444239388346E-3</v>
      </c>
      <c r="P36" s="200">
        <v>4.2182968626417088E-3</v>
      </c>
      <c r="Q36" s="255">
        <v>2.1750593197996308E-3</v>
      </c>
      <c r="R36" s="200">
        <v>1.4500395465330872E-3</v>
      </c>
      <c r="S36" s="255">
        <v>4.5478513050355917E-3</v>
      </c>
      <c r="T36" s="200">
        <v>9.6889006063801738E-3</v>
      </c>
      <c r="U36" s="255">
        <v>5.0092275243870284E-3</v>
      </c>
      <c r="V36" s="200">
        <v>1.8982335881887687E-2</v>
      </c>
      <c r="W36" s="255">
        <v>1.634590034273662E-2</v>
      </c>
      <c r="X36" s="200">
        <v>0.16273398365409966</v>
      </c>
      <c r="Y36" s="256">
        <v>1</v>
      </c>
    </row>
    <row r="37" spans="2:25" ht="15" hidden="1" customHeight="1" outlineLevel="1">
      <c r="B37" s="66" t="s">
        <v>95</v>
      </c>
      <c r="C37" s="255">
        <v>0.79926308032424465</v>
      </c>
      <c r="D37" s="200">
        <v>7.8850405305821662E-3</v>
      </c>
      <c r="E37" s="255">
        <v>5.2321296978629327E-3</v>
      </c>
      <c r="F37" s="200">
        <v>3.0582166543846722E-2</v>
      </c>
      <c r="G37" s="255">
        <v>1.3117170228445099E-2</v>
      </c>
      <c r="H37" s="200">
        <v>2.6160648489314663E-2</v>
      </c>
      <c r="I37" s="255">
        <v>3.6109064112011791E-3</v>
      </c>
      <c r="J37" s="200">
        <v>2.1665438467207074E-2</v>
      </c>
      <c r="K37" s="255">
        <v>1.8422991893883568E-2</v>
      </c>
      <c r="L37" s="200">
        <v>2.5792188651436992E-3</v>
      </c>
      <c r="M37" s="255">
        <v>3.3898305084745762E-3</v>
      </c>
      <c r="N37" s="200">
        <v>3.9793662490788502E-3</v>
      </c>
      <c r="O37" s="255">
        <v>8.4745762711864406E-3</v>
      </c>
      <c r="P37" s="200">
        <v>4.4952100221075904E-3</v>
      </c>
      <c r="Q37" s="255">
        <v>2.5055268975681649E-3</v>
      </c>
      <c r="R37" s="200">
        <v>4.9373618275607963E-3</v>
      </c>
      <c r="S37" s="255">
        <v>5.5268975681650699E-3</v>
      </c>
      <c r="T37" s="200">
        <v>9.4325718496683867E-3</v>
      </c>
      <c r="U37" s="255">
        <v>4.0530582166543845E-3</v>
      </c>
      <c r="V37" s="200">
        <v>2.313927781871776E-2</v>
      </c>
      <c r="W37" s="255">
        <v>1.9970523212969785E-2</v>
      </c>
      <c r="X37" s="200">
        <v>0.20073691967575535</v>
      </c>
      <c r="Y37" s="256">
        <v>1</v>
      </c>
    </row>
    <row r="38" spans="2:25" collapsed="1">
      <c r="B38" s="210">
        <v>2009</v>
      </c>
      <c r="C38" s="212">
        <v>0.82215801986098602</v>
      </c>
      <c r="D38" s="212">
        <v>4.3660484670246741E-3</v>
      </c>
      <c r="E38" s="212">
        <v>3.7182667953592919E-3</v>
      </c>
      <c r="F38" s="212">
        <v>2.3449696514286824E-2</v>
      </c>
      <c r="G38" s="212">
        <v>1.6382398476417509E-2</v>
      </c>
      <c r="H38" s="212">
        <v>1.7554883302131851E-2</v>
      </c>
      <c r="I38" s="212">
        <v>2.4486147188951435E-3</v>
      </c>
      <c r="J38" s="212">
        <v>1.7269859366599083E-2</v>
      </c>
      <c r="K38" s="212">
        <v>9.9564042934969198E-3</v>
      </c>
      <c r="L38" s="212">
        <v>2.3644031015786441E-3</v>
      </c>
      <c r="M38" s="212">
        <v>2.4810038024784126E-3</v>
      </c>
      <c r="N38" s="212">
        <v>2.0923347994791833E-3</v>
      </c>
      <c r="O38" s="212">
        <v>3.0186625899606798E-3</v>
      </c>
      <c r="P38" s="212">
        <v>3.6081439111761773E-3</v>
      </c>
      <c r="Q38" s="212">
        <v>2.3449696514286824E-3</v>
      </c>
      <c r="R38" s="212">
        <v>2.6235157702447966E-3</v>
      </c>
      <c r="S38" s="212">
        <v>6.1344924306711663E-3</v>
      </c>
      <c r="T38" s="212">
        <v>1.1018766235028146E-2</v>
      </c>
      <c r="U38" s="212">
        <v>6.0308473632047057E-3</v>
      </c>
      <c r="V38" s="212">
        <v>3.0368004767673103E-2</v>
      </c>
      <c r="W38" s="212">
        <v>2.0567068075375877E-2</v>
      </c>
      <c r="X38" s="212">
        <v>0.17784198013901395</v>
      </c>
      <c r="Y38" s="212">
        <v>1</v>
      </c>
    </row>
    <row r="39" spans="2:25" ht="15" hidden="1" customHeight="1" outlineLevel="1">
      <c r="B39" s="66" t="s">
        <v>84</v>
      </c>
      <c r="C39" s="255">
        <v>0.77659310686833627</v>
      </c>
      <c r="D39" s="200">
        <v>6.6947681626580713E-3</v>
      </c>
      <c r="E39" s="255">
        <v>3.223406893131664E-3</v>
      </c>
      <c r="F39" s="200">
        <v>3.3597818001487728E-2</v>
      </c>
      <c r="G39" s="255">
        <v>1.8162658070914953E-2</v>
      </c>
      <c r="H39" s="200">
        <v>2.894867344408629E-2</v>
      </c>
      <c r="I39" s="255">
        <v>4.1532358046119516E-3</v>
      </c>
      <c r="J39" s="200">
        <v>1.6303000247954377E-2</v>
      </c>
      <c r="K39" s="255">
        <v>1.3761467889908258E-2</v>
      </c>
      <c r="L39" s="200">
        <v>2.1696007934540046E-3</v>
      </c>
      <c r="M39" s="255">
        <v>4.7731217455988101E-3</v>
      </c>
      <c r="N39" s="200">
        <v>1.9216464170592612E-3</v>
      </c>
      <c r="O39" s="255">
        <v>4.8970989337961818E-3</v>
      </c>
      <c r="P39" s="200">
        <v>3.6573270518224649E-3</v>
      </c>
      <c r="Q39" s="255">
        <v>2.1696007934540046E-3</v>
      </c>
      <c r="R39" s="200">
        <v>6.012893627572527E-3</v>
      </c>
      <c r="S39" s="255">
        <v>5.9509050334738411E-3</v>
      </c>
      <c r="T39" s="200">
        <v>1.4567319613191174E-2</v>
      </c>
      <c r="U39" s="255">
        <v>5.9509050334738411E-3</v>
      </c>
      <c r="V39" s="200">
        <v>3.2296057525415325E-2</v>
      </c>
      <c r="W39" s="255">
        <v>2.7956855938507316E-2</v>
      </c>
      <c r="X39" s="200">
        <v>0.22340689313166379</v>
      </c>
      <c r="Y39" s="256">
        <v>1</v>
      </c>
    </row>
    <row r="40" spans="2:25" ht="15" hidden="1" customHeight="1" outlineLevel="1">
      <c r="B40" s="66" t="s">
        <v>85</v>
      </c>
      <c r="C40" s="255">
        <v>0.80872050664125983</v>
      </c>
      <c r="D40" s="200">
        <v>3.3626632292775879E-3</v>
      </c>
      <c r="E40" s="255">
        <v>2.3538642604943117E-3</v>
      </c>
      <c r="F40" s="200">
        <v>2.3258420669169982E-2</v>
      </c>
      <c r="G40" s="255">
        <v>1.5131984531749146E-2</v>
      </c>
      <c r="H40" s="200">
        <v>2.2529843636159837E-2</v>
      </c>
      <c r="I40" s="255">
        <v>1.681331614638794E-3</v>
      </c>
      <c r="J40" s="200">
        <v>1.664518298492406E-2</v>
      </c>
      <c r="K40" s="255">
        <v>1.7317715630779579E-2</v>
      </c>
      <c r="L40" s="200">
        <v>6.0527938126996583E-3</v>
      </c>
      <c r="M40" s="255">
        <v>3.754973939359973E-3</v>
      </c>
      <c r="N40" s="200">
        <v>2.5780418091128172E-3</v>
      </c>
      <c r="O40" s="255">
        <v>4.9319060696071289E-3</v>
      </c>
      <c r="P40" s="200">
        <v>3.6428851650507203E-3</v>
      </c>
      <c r="Q40" s="255">
        <v>1.8494647761026733E-3</v>
      </c>
      <c r="R40" s="200">
        <v>5.8286162640811519E-3</v>
      </c>
      <c r="S40" s="255">
        <v>4.9879504567617557E-3</v>
      </c>
      <c r="T40" s="200">
        <v>1.7373760017934205E-2</v>
      </c>
      <c r="U40" s="255">
        <v>6.7813708457098018E-3</v>
      </c>
      <c r="V40" s="200">
        <v>2.8078237964467859E-2</v>
      </c>
      <c r="W40" s="255">
        <v>2.045620131143866E-2</v>
      </c>
      <c r="X40" s="200">
        <v>0.19127949335874012</v>
      </c>
      <c r="Y40" s="256">
        <v>1</v>
      </c>
    </row>
    <row r="41" spans="2:25" ht="15" hidden="1" customHeight="1" outlineLevel="1">
      <c r="B41" s="66" t="s">
        <v>86</v>
      </c>
      <c r="C41" s="255">
        <v>0.81722441997220141</v>
      </c>
      <c r="D41" s="200">
        <v>2.5660215973484445E-3</v>
      </c>
      <c r="E41" s="255">
        <v>1.8710574147332408E-3</v>
      </c>
      <c r="F41" s="200">
        <v>1.8015609964717204E-2</v>
      </c>
      <c r="G41" s="255">
        <v>1.1493638404789907E-2</v>
      </c>
      <c r="H41" s="200">
        <v>2.2987276809579814E-2</v>
      </c>
      <c r="I41" s="255">
        <v>2.1383513311237037E-3</v>
      </c>
      <c r="J41" s="200">
        <v>1.609109376670587E-2</v>
      </c>
      <c r="K41" s="255">
        <v>1.0959050572008982E-2</v>
      </c>
      <c r="L41" s="200">
        <v>3.0471506468512776E-3</v>
      </c>
      <c r="M41" s="255">
        <v>2.7263979471827222E-3</v>
      </c>
      <c r="N41" s="200">
        <v>2.6194803806265368E-3</v>
      </c>
      <c r="O41" s="255">
        <v>2.5660215973484445E-3</v>
      </c>
      <c r="P41" s="200">
        <v>5.7200898107559071E-3</v>
      </c>
      <c r="Q41" s="255">
        <v>9.0879931572757403E-4</v>
      </c>
      <c r="R41" s="200">
        <v>3.5817384796322034E-3</v>
      </c>
      <c r="S41" s="255">
        <v>6.8427242595958514E-3</v>
      </c>
      <c r="T41" s="200">
        <v>1.4594247834919277E-2</v>
      </c>
      <c r="U41" s="255">
        <v>5.6131722441997217E-3</v>
      </c>
      <c r="V41" s="200">
        <v>3.7153854378274349E-2</v>
      </c>
      <c r="W41" s="255">
        <v>2.2238853843686519E-2</v>
      </c>
      <c r="X41" s="200">
        <v>0.18277558002779856</v>
      </c>
      <c r="Y41" s="256">
        <v>1</v>
      </c>
    </row>
    <row r="42" spans="2:25" ht="15" hidden="1" customHeight="1" outlineLevel="1">
      <c r="B42" s="66" t="s">
        <v>87</v>
      </c>
      <c r="C42" s="255">
        <v>0.84670278842341751</v>
      </c>
      <c r="D42" s="200">
        <v>2.5109026034095413E-3</v>
      </c>
      <c r="E42" s="255">
        <v>1.5197568389057751E-3</v>
      </c>
      <c r="F42" s="200">
        <v>1.6254790537861767E-2</v>
      </c>
      <c r="G42" s="255">
        <v>1.2752742169948461E-2</v>
      </c>
      <c r="H42" s="200">
        <v>1.1299061715342937E-2</v>
      </c>
      <c r="I42" s="255">
        <v>1.7179859918065284E-3</v>
      </c>
      <c r="J42" s="200">
        <v>1.328135324435047E-2</v>
      </c>
      <c r="K42" s="255">
        <v>5.8147218184220958E-3</v>
      </c>
      <c r="L42" s="200">
        <v>9.9114576450376642E-4</v>
      </c>
      <c r="M42" s="255">
        <v>1.5197568389057751E-3</v>
      </c>
      <c r="N42" s="200">
        <v>7.2684022730276198E-4</v>
      </c>
      <c r="O42" s="255">
        <v>2.5769789877097926E-3</v>
      </c>
      <c r="P42" s="200">
        <v>4.0306594423153161E-3</v>
      </c>
      <c r="Q42" s="255">
        <v>8.589929959032642E-4</v>
      </c>
      <c r="R42" s="200">
        <v>2.114444297608035E-3</v>
      </c>
      <c r="S42" s="255">
        <v>4.4271177481168232E-3</v>
      </c>
      <c r="T42" s="200">
        <v>1.4272499008854236E-2</v>
      </c>
      <c r="U42" s="255">
        <v>3.3038192150125546E-3</v>
      </c>
      <c r="V42" s="200">
        <v>3.1980970001321531E-2</v>
      </c>
      <c r="W42" s="255">
        <v>2.7157393947403199E-2</v>
      </c>
      <c r="X42" s="200">
        <v>0.15329721157658252</v>
      </c>
      <c r="Y42" s="256">
        <v>1</v>
      </c>
    </row>
    <row r="43" spans="2:25" ht="15" hidden="1" customHeight="1" outlineLevel="1">
      <c r="B43" s="66" t="s">
        <v>88</v>
      </c>
      <c r="C43" s="255">
        <v>0.78144296392590185</v>
      </c>
      <c r="D43" s="200">
        <v>1.9499512512187196E-3</v>
      </c>
      <c r="E43" s="255">
        <v>2.5999350016249595E-3</v>
      </c>
      <c r="F43" s="200">
        <v>1.8280792980175497E-2</v>
      </c>
      <c r="G43" s="255">
        <v>3.2417939551511211E-2</v>
      </c>
      <c r="H43" s="200">
        <v>1.1699707507312317E-2</v>
      </c>
      <c r="I43" s="255">
        <v>1.8687032824179395E-3</v>
      </c>
      <c r="J43" s="200">
        <v>2.9411764705882353E-2</v>
      </c>
      <c r="K43" s="255">
        <v>4.5498862528436787E-3</v>
      </c>
      <c r="L43" s="200">
        <v>8.9372765680857983E-4</v>
      </c>
      <c r="M43" s="255">
        <v>1.8687032824179395E-3</v>
      </c>
      <c r="N43" s="200">
        <v>8.1247968800779978E-4</v>
      </c>
      <c r="O43" s="255">
        <v>9.7497562560935978E-4</v>
      </c>
      <c r="P43" s="200">
        <v>5.6873578160545983E-4</v>
      </c>
      <c r="Q43" s="255">
        <v>2.5186870328241795E-3</v>
      </c>
      <c r="R43" s="200">
        <v>3.136171595710107E-2</v>
      </c>
      <c r="S43" s="255">
        <v>5.1998700032499191E-3</v>
      </c>
      <c r="T43" s="200">
        <v>1.2512187195320117E-2</v>
      </c>
      <c r="U43" s="255">
        <v>2.9249268768280793E-3</v>
      </c>
      <c r="V43" s="200">
        <v>3.9242768930776731E-2</v>
      </c>
      <c r="W43" s="255">
        <v>2.1449463763405913E-2</v>
      </c>
      <c r="X43" s="200">
        <v>0.21855703607409815</v>
      </c>
      <c r="Y43" s="256">
        <v>1</v>
      </c>
    </row>
    <row r="44" spans="2:25" ht="15" hidden="1" customHeight="1" outlineLevel="1">
      <c r="B44" s="66" t="s">
        <v>89</v>
      </c>
      <c r="C44" s="255">
        <v>0.88039419722103196</v>
      </c>
      <c r="D44" s="200">
        <v>1.7751117096162087E-3</v>
      </c>
      <c r="E44" s="255">
        <v>2.8156944359429515E-3</v>
      </c>
      <c r="F44" s="200">
        <v>1.0895513252127073E-2</v>
      </c>
      <c r="G44" s="255">
        <v>1.4200893676929669E-2</v>
      </c>
      <c r="H44" s="200">
        <v>1.1017934749341984E-2</v>
      </c>
      <c r="I44" s="255">
        <v>1.3466364693640203E-3</v>
      </c>
      <c r="J44" s="200">
        <v>1.4078472179714759E-2</v>
      </c>
      <c r="K44" s="255">
        <v>3.7950664136622392E-3</v>
      </c>
      <c r="L44" s="200">
        <v>9.7937197771928741E-4</v>
      </c>
      <c r="M44" s="255">
        <v>1.2242149721491094E-3</v>
      </c>
      <c r="N44" s="200">
        <v>4.2847524025218831E-4</v>
      </c>
      <c r="O44" s="255">
        <v>1.163004223541654E-3</v>
      </c>
      <c r="P44" s="200">
        <v>1.4078472179714758E-3</v>
      </c>
      <c r="Q44" s="255">
        <v>1.836322458223664E-4</v>
      </c>
      <c r="R44" s="200">
        <v>2.5096406929056743E-3</v>
      </c>
      <c r="S44" s="255">
        <v>4.9580706372038931E-3</v>
      </c>
      <c r="T44" s="200">
        <v>8.3246618106139446E-3</v>
      </c>
      <c r="U44" s="255">
        <v>4.2235416539144277E-3</v>
      </c>
      <c r="V44" s="200">
        <v>2.4606720940197099E-2</v>
      </c>
      <c r="W44" s="255">
        <v>1.3466364693640204E-2</v>
      </c>
      <c r="X44" s="200">
        <v>0.11960580277896798</v>
      </c>
      <c r="Y44" s="256">
        <v>1</v>
      </c>
    </row>
    <row r="45" spans="2:25" ht="15" hidden="1" customHeight="1" outlineLevel="1">
      <c r="B45" s="66" t="s">
        <v>90</v>
      </c>
      <c r="C45" s="255">
        <v>0.88193005181347151</v>
      </c>
      <c r="D45" s="200">
        <v>1.4896373056994818E-3</v>
      </c>
      <c r="E45" s="255">
        <v>2.3963730569948188E-3</v>
      </c>
      <c r="F45" s="200">
        <v>1.2240932642487047E-2</v>
      </c>
      <c r="G45" s="255">
        <v>1.0945595854922279E-2</v>
      </c>
      <c r="H45" s="200">
        <v>7.9015544041450784E-3</v>
      </c>
      <c r="I45" s="255">
        <v>2.5259067357512955E-3</v>
      </c>
      <c r="J45" s="200">
        <v>1.055699481865285E-2</v>
      </c>
      <c r="K45" s="255">
        <v>4.9870466321243522E-3</v>
      </c>
      <c r="L45" s="200">
        <v>1.0362694300518134E-3</v>
      </c>
      <c r="M45" s="255">
        <v>8.4196891191709849E-4</v>
      </c>
      <c r="N45" s="200">
        <v>9.7150259067357511E-4</v>
      </c>
      <c r="O45" s="255">
        <v>2.1373056994818652E-3</v>
      </c>
      <c r="P45" s="200">
        <v>1.8134715025906736E-3</v>
      </c>
      <c r="Q45" s="255">
        <v>9.7150259067357511E-4</v>
      </c>
      <c r="R45" s="200">
        <v>1.0362694300518134E-3</v>
      </c>
      <c r="S45" s="255">
        <v>2.9792746113989636E-3</v>
      </c>
      <c r="T45" s="200">
        <v>8.095854922279792E-3</v>
      </c>
      <c r="U45" s="255">
        <v>6.2823834196891193E-3</v>
      </c>
      <c r="V45" s="200">
        <v>2.7655440414507772E-2</v>
      </c>
      <c r="W45" s="255">
        <v>1.6191709844559584E-2</v>
      </c>
      <c r="X45" s="200">
        <v>0.11806994818652849</v>
      </c>
      <c r="Y45" s="256">
        <v>1</v>
      </c>
    </row>
    <row r="46" spans="2:25" ht="15" hidden="1" customHeight="1" outlineLevel="1">
      <c r="B46" s="66" t="s">
        <v>91</v>
      </c>
      <c r="C46" s="255">
        <v>0.87601078167115898</v>
      </c>
      <c r="D46" s="200">
        <v>3.0395136778115501E-3</v>
      </c>
      <c r="E46" s="255">
        <v>2.2366232723518955E-3</v>
      </c>
      <c r="F46" s="200">
        <v>1.4279979354246717E-2</v>
      </c>
      <c r="G46" s="255">
        <v>1.2100705396570511E-2</v>
      </c>
      <c r="H46" s="200">
        <v>1.1011068417732408E-2</v>
      </c>
      <c r="I46" s="255">
        <v>9.1758903481103406E-4</v>
      </c>
      <c r="J46" s="200">
        <v>1.1527212249813614E-2</v>
      </c>
      <c r="K46" s="255">
        <v>4.874691747433618E-3</v>
      </c>
      <c r="L46" s="200">
        <v>8.6023972013534442E-4</v>
      </c>
      <c r="M46" s="255">
        <v>1.2043356081894822E-3</v>
      </c>
      <c r="N46" s="200">
        <v>1.3190342375408613E-3</v>
      </c>
      <c r="O46" s="255">
        <v>1.4910821815679303E-3</v>
      </c>
      <c r="P46" s="200">
        <v>2.5233698457303435E-3</v>
      </c>
      <c r="Q46" s="255">
        <v>6.3084246143258588E-4</v>
      </c>
      <c r="R46" s="200">
        <v>2.293972587027585E-3</v>
      </c>
      <c r="S46" s="255">
        <v>5.7349314675689623E-3</v>
      </c>
      <c r="T46" s="200">
        <v>8.6023972013534438E-3</v>
      </c>
      <c r="U46" s="255">
        <v>3.5556575098927568E-3</v>
      </c>
      <c r="V46" s="200">
        <v>2.5749842289384643E-2</v>
      </c>
      <c r="W46" s="255">
        <v>1.4910821815679303E-2</v>
      </c>
      <c r="X46" s="200">
        <v>0.12398921832884097</v>
      </c>
      <c r="Y46" s="256">
        <v>1</v>
      </c>
    </row>
    <row r="47" spans="2:25" ht="15" hidden="1" customHeight="1" outlineLevel="1">
      <c r="B47" s="66" t="s">
        <v>92</v>
      </c>
      <c r="C47" s="255">
        <v>0.86352526573068833</v>
      </c>
      <c r="D47" s="200">
        <v>2.9557210254078327E-3</v>
      </c>
      <c r="E47" s="255">
        <v>2.8420394475075312E-3</v>
      </c>
      <c r="F47" s="200">
        <v>2.165634059000739E-2</v>
      </c>
      <c r="G47" s="255">
        <v>1.3812311714886602E-2</v>
      </c>
      <c r="H47" s="200">
        <v>1.4551241971238561E-2</v>
      </c>
      <c r="I47" s="255">
        <v>1.3641789348036151E-3</v>
      </c>
      <c r="J47" s="200">
        <v>1.267549593588359E-2</v>
      </c>
      <c r="K47" s="255">
        <v>6.3661683624168701E-3</v>
      </c>
      <c r="L47" s="200">
        <v>1.9325868243051214E-3</v>
      </c>
      <c r="M47" s="255">
        <v>5.6840788950150625E-4</v>
      </c>
      <c r="N47" s="200">
        <v>1.5915420906042175E-3</v>
      </c>
      <c r="O47" s="255">
        <v>2.273631558006025E-3</v>
      </c>
      <c r="P47" s="200">
        <v>3.2399249701585858E-3</v>
      </c>
      <c r="Q47" s="255">
        <v>1.8757460353549707E-3</v>
      </c>
      <c r="R47" s="200">
        <v>2.6715170806570795E-3</v>
      </c>
      <c r="S47" s="255">
        <v>3.3536065480588872E-3</v>
      </c>
      <c r="T47" s="200">
        <v>8.4124367646222931E-3</v>
      </c>
      <c r="U47" s="255">
        <v>4.2630591712612973E-3</v>
      </c>
      <c r="V47" s="200">
        <v>2.4839424771215826E-2</v>
      </c>
      <c r="W47" s="255">
        <v>1.1595520945830728E-2</v>
      </c>
      <c r="X47" s="200">
        <v>0.13647473426931167</v>
      </c>
      <c r="Y47" s="256">
        <v>1</v>
      </c>
    </row>
    <row r="48" spans="2:25" ht="15" hidden="1" customHeight="1" outlineLevel="1">
      <c r="B48" s="66" t="s">
        <v>93</v>
      </c>
      <c r="C48" s="255">
        <v>0.80466437073288621</v>
      </c>
      <c r="D48" s="200">
        <v>4.0480937707691378E-3</v>
      </c>
      <c r="E48" s="255">
        <v>5.2564799709987316E-3</v>
      </c>
      <c r="F48" s="200">
        <v>3.4499426016554889E-2</v>
      </c>
      <c r="G48" s="255">
        <v>1.5709020602984715E-2</v>
      </c>
      <c r="H48" s="200">
        <v>2.1086339194006404E-2</v>
      </c>
      <c r="I48" s="255">
        <v>3.2626427406199023E-3</v>
      </c>
      <c r="J48" s="200">
        <v>1.7279922663283185E-2</v>
      </c>
      <c r="K48" s="255">
        <v>1.7461180593317624E-2</v>
      </c>
      <c r="L48" s="200">
        <v>6.1627696211709266E-3</v>
      </c>
      <c r="M48" s="255">
        <v>4.8335448009183737E-3</v>
      </c>
      <c r="N48" s="200">
        <v>3.3834813606428613E-3</v>
      </c>
      <c r="O48" s="255">
        <v>3.0813848105854633E-3</v>
      </c>
      <c r="P48" s="200">
        <v>3.2022234306084223E-3</v>
      </c>
      <c r="Q48" s="255">
        <v>2.5376110204821463E-3</v>
      </c>
      <c r="R48" s="200">
        <v>1.6917406803214307E-3</v>
      </c>
      <c r="S48" s="255">
        <v>6.9482206513201616E-3</v>
      </c>
      <c r="T48" s="200">
        <v>1.2506797172376292E-2</v>
      </c>
      <c r="U48" s="255">
        <v>4.6522868708839347E-3</v>
      </c>
      <c r="V48" s="200">
        <v>3.0572170865808712E-2</v>
      </c>
      <c r="W48" s="255">
        <v>1.4621473022778079E-2</v>
      </c>
      <c r="X48" s="200">
        <v>0.19533562926711376</v>
      </c>
      <c r="Y48" s="256">
        <v>1</v>
      </c>
    </row>
    <row r="49" spans="2:25" ht="15" hidden="1" customHeight="1" outlineLevel="1">
      <c r="B49" s="66" t="s">
        <v>94</v>
      </c>
      <c r="C49" s="255">
        <v>0.84727460604494964</v>
      </c>
      <c r="D49" s="200">
        <v>3.0999741668819429E-3</v>
      </c>
      <c r="E49" s="255">
        <v>2.3766468612761559E-3</v>
      </c>
      <c r="F49" s="200">
        <v>2.3404804959958666E-2</v>
      </c>
      <c r="G49" s="255">
        <v>1.4466546112115732E-2</v>
      </c>
      <c r="H49" s="200">
        <v>2.0769826918109014E-2</v>
      </c>
      <c r="I49" s="255">
        <v>2.0149832084732627E-3</v>
      </c>
      <c r="J49" s="200">
        <v>1.5241539653836218E-2</v>
      </c>
      <c r="K49" s="255">
        <v>1.6946525445621287E-2</v>
      </c>
      <c r="L49" s="200">
        <v>6.044949625419788E-3</v>
      </c>
      <c r="M49" s="255">
        <v>3.1516404029966415E-3</v>
      </c>
      <c r="N49" s="200">
        <v>5.0632911392405064E-3</v>
      </c>
      <c r="O49" s="255">
        <v>2.6866442779643505E-3</v>
      </c>
      <c r="P49" s="200">
        <v>2.9449754585378456E-3</v>
      </c>
      <c r="Q49" s="255">
        <v>2.9966416946525447E-3</v>
      </c>
      <c r="R49" s="200">
        <v>1.8599845001291656E-3</v>
      </c>
      <c r="S49" s="255">
        <v>2.0666494445879618E-3</v>
      </c>
      <c r="T49" s="200">
        <v>8.266597778351847E-3</v>
      </c>
      <c r="U49" s="255">
        <v>3.3066391113407388E-3</v>
      </c>
      <c r="V49" s="200">
        <v>2.1441487987600105E-2</v>
      </c>
      <c r="W49" s="255">
        <v>1.1521570653577886E-2</v>
      </c>
      <c r="X49" s="200">
        <v>0.15272539395505039</v>
      </c>
      <c r="Y49" s="256">
        <v>1</v>
      </c>
    </row>
    <row r="50" spans="2:25" ht="15" hidden="1" customHeight="1" outlineLevel="1">
      <c r="B50" s="66" t="s">
        <v>95</v>
      </c>
      <c r="C50" s="255">
        <v>0.83606171240136617</v>
      </c>
      <c r="D50" s="200">
        <v>2.8854080791426216E-3</v>
      </c>
      <c r="E50" s="255">
        <v>2.8265221999764457E-3</v>
      </c>
      <c r="F50" s="200">
        <v>2.8441879637262985E-2</v>
      </c>
      <c r="G50" s="255">
        <v>9.7750559415852086E-3</v>
      </c>
      <c r="H50" s="200">
        <v>2.0492285949829232E-2</v>
      </c>
      <c r="I50" s="255">
        <v>1.7665763749852785E-3</v>
      </c>
      <c r="J50" s="200">
        <v>1.790130726651749E-2</v>
      </c>
      <c r="K50" s="255">
        <v>1.1011659404074902E-2</v>
      </c>
      <c r="L50" s="200">
        <v>4.2986691791308445E-3</v>
      </c>
      <c r="M50" s="255">
        <v>2.8265221999764457E-3</v>
      </c>
      <c r="N50" s="200">
        <v>1.9432340124838064E-3</v>
      </c>
      <c r="O50" s="255">
        <v>1.9432340124838064E-3</v>
      </c>
      <c r="P50" s="200">
        <v>3.5331527499705569E-3</v>
      </c>
      <c r="Q50" s="255">
        <v>1.6488046166529267E-3</v>
      </c>
      <c r="R50" s="200">
        <v>2.8854080791426216E-3</v>
      </c>
      <c r="S50" s="255">
        <v>4.0631256624661409E-3</v>
      </c>
      <c r="T50" s="200">
        <v>1.0835001766576376E-2</v>
      </c>
      <c r="U50" s="255">
        <v>5.9474737957837713E-3</v>
      </c>
      <c r="V50" s="200">
        <v>2.6439759745613002E-2</v>
      </c>
      <c r="W50" s="255">
        <v>1.3484866329054292E-2</v>
      </c>
      <c r="X50" s="200">
        <v>0.16393828759863385</v>
      </c>
      <c r="Y50" s="256">
        <v>1</v>
      </c>
    </row>
    <row r="51" spans="2:25" collapsed="1">
      <c r="B51" s="210">
        <v>2008</v>
      </c>
      <c r="C51" s="212">
        <v>0.83605581078781688</v>
      </c>
      <c r="D51" s="212">
        <v>3.0577825821497561E-3</v>
      </c>
      <c r="E51" s="212">
        <v>2.687445575473681E-3</v>
      </c>
      <c r="F51" s="212">
        <v>2.1364441641894123E-2</v>
      </c>
      <c r="G51" s="212">
        <v>1.4668348196859141E-2</v>
      </c>
      <c r="H51" s="212">
        <v>1.7330771001611466E-2</v>
      </c>
      <c r="I51" s="212">
        <v>2.0518671991512278E-3</v>
      </c>
      <c r="J51" s="212">
        <v>1.5644236254992044E-2</v>
      </c>
      <c r="K51" s="212">
        <v>1.0109199371427999E-2</v>
      </c>
      <c r="L51" s="212">
        <v>2.9977279324185009E-3</v>
      </c>
      <c r="M51" s="212">
        <v>2.4722497472700155E-3</v>
      </c>
      <c r="N51" s="212">
        <v>2.0368535367184136E-3</v>
      </c>
      <c r="O51" s="212">
        <v>2.6023681550210692E-3</v>
      </c>
      <c r="P51" s="212">
        <v>3.1078281235924691E-3</v>
      </c>
      <c r="Q51" s="212">
        <v>1.5964527720225405E-3</v>
      </c>
      <c r="R51" s="212">
        <v>4.7192945580478238E-3</v>
      </c>
      <c r="S51" s="212">
        <v>4.7743446536348075E-3</v>
      </c>
      <c r="T51" s="212">
        <v>1.1500465423535416E-2</v>
      </c>
      <c r="U51" s="212">
        <v>4.769340099490536E-3</v>
      </c>
      <c r="V51" s="212">
        <v>2.8871272858301055E-2</v>
      </c>
      <c r="W51" s="212">
        <v>1.7691098899998998E-2</v>
      </c>
      <c r="X51" s="212">
        <v>0.16394418921218309</v>
      </c>
      <c r="Y51" s="212">
        <v>1</v>
      </c>
    </row>
    <row r="52" spans="2:25" ht="15" hidden="1" customHeight="1" outlineLevel="1">
      <c r="B52" s="66" t="s">
        <v>84</v>
      </c>
      <c r="C52" s="255">
        <v>0.80916301645554634</v>
      </c>
      <c r="D52" s="200">
        <v>6.3336095655262227E-3</v>
      </c>
      <c r="E52" s="255">
        <v>4.0842902805729841E-3</v>
      </c>
      <c r="F52" s="200">
        <v>3.0898543861726056E-2</v>
      </c>
      <c r="G52" s="255">
        <v>1.0062744169527642E-2</v>
      </c>
      <c r="H52" s="200">
        <v>2.7346987096010418E-2</v>
      </c>
      <c r="I52" s="255">
        <v>4.2026755060968393E-3</v>
      </c>
      <c r="J52" s="200">
        <v>1.9592754824197939E-2</v>
      </c>
      <c r="K52" s="255">
        <v>1.1542559488575826E-2</v>
      </c>
      <c r="L52" s="200">
        <v>3.0780158636202204E-3</v>
      </c>
      <c r="M52" s="255">
        <v>2.5452823487628743E-3</v>
      </c>
      <c r="N52" s="200">
        <v>2.7820527998105838E-3</v>
      </c>
      <c r="O52" s="255">
        <v>3.1372084763821475E-3</v>
      </c>
      <c r="P52" s="200">
        <v>3.0780158636202204E-3</v>
      </c>
      <c r="Q52" s="255">
        <v>1.3614300935243281E-3</v>
      </c>
      <c r="R52" s="200">
        <v>2.2493192849532377E-3</v>
      </c>
      <c r="S52" s="255">
        <v>4.2618681188587668E-3</v>
      </c>
      <c r="T52" s="200">
        <v>1.0181129395051497E-2</v>
      </c>
      <c r="U52" s="255">
        <v>4.0250976678110574E-3</v>
      </c>
      <c r="V52" s="200">
        <v>2.7524564934296201E-2</v>
      </c>
      <c r="W52" s="255">
        <v>2.4091393394104415E-2</v>
      </c>
      <c r="X52" s="200">
        <v>0.19083698354445366</v>
      </c>
      <c r="Y52" s="256">
        <v>1</v>
      </c>
    </row>
    <row r="53" spans="2:25" ht="15" hidden="1" customHeight="1" outlineLevel="1">
      <c r="B53" s="66" t="s">
        <v>85</v>
      </c>
      <c r="C53" s="255">
        <v>0.83595113438045376</v>
      </c>
      <c r="D53" s="200">
        <v>1.7980855677190756E-3</v>
      </c>
      <c r="E53" s="255">
        <v>2.009625046274261E-3</v>
      </c>
      <c r="F53" s="200">
        <v>2.6706859167592151E-2</v>
      </c>
      <c r="G53" s="255">
        <v>1.0259664709926491E-2</v>
      </c>
      <c r="H53" s="200">
        <v>2.0519329419852982E-2</v>
      </c>
      <c r="I53" s="255">
        <v>2.2740493944682426E-3</v>
      </c>
      <c r="J53" s="200">
        <v>1.0048125231371304E-2</v>
      </c>
      <c r="K53" s="255">
        <v>1.6923158284414829E-2</v>
      </c>
      <c r="L53" s="200">
        <v>6.7163784441271355E-3</v>
      </c>
      <c r="M53" s="255">
        <v>4.0721349621873184E-3</v>
      </c>
      <c r="N53" s="200">
        <v>2.3269342641070389E-3</v>
      </c>
      <c r="O53" s="255">
        <v>3.8077106139933364E-3</v>
      </c>
      <c r="P53" s="200">
        <v>4.7596382674916704E-3</v>
      </c>
      <c r="Q53" s="255">
        <v>1.7980855677190756E-3</v>
      </c>
      <c r="R53" s="200">
        <v>8.4615791422074148E-4</v>
      </c>
      <c r="S53" s="255">
        <v>5.5529113120736159E-3</v>
      </c>
      <c r="T53" s="200">
        <v>9.1490824475117666E-3</v>
      </c>
      <c r="U53" s="255">
        <v>4.9182928764080593E-3</v>
      </c>
      <c r="V53" s="200">
        <v>2.9245332910254378E-2</v>
      </c>
      <c r="W53" s="255">
        <v>1.7240467502247607E-2</v>
      </c>
      <c r="X53" s="200">
        <v>0.16404886561954624</v>
      </c>
      <c r="Y53" s="256">
        <v>1</v>
      </c>
    </row>
    <row r="54" spans="2:25" ht="15" hidden="1" customHeight="1" outlineLevel="1">
      <c r="B54" s="66" t="s">
        <v>86</v>
      </c>
      <c r="C54" s="255">
        <v>0.84953303355240406</v>
      </c>
      <c r="D54" s="200">
        <v>2.767208578346593E-3</v>
      </c>
      <c r="E54" s="255">
        <v>2.1330566124754986E-3</v>
      </c>
      <c r="F54" s="200">
        <v>1.9658710942003919E-2</v>
      </c>
      <c r="G54" s="255">
        <v>1.0377032168799724E-2</v>
      </c>
      <c r="H54" s="200">
        <v>1.4412544678888504E-2</v>
      </c>
      <c r="I54" s="255">
        <v>3.6319612590799033E-3</v>
      </c>
      <c r="J54" s="200">
        <v>1.1587685921826357E-2</v>
      </c>
      <c r="K54" s="255">
        <v>1.262538913870633E-2</v>
      </c>
      <c r="L54" s="200">
        <v>3.170759829355471E-3</v>
      </c>
      <c r="M54" s="255">
        <v>4.381413582382105E-3</v>
      </c>
      <c r="N54" s="200">
        <v>2.5366078634843766E-3</v>
      </c>
      <c r="O54" s="255">
        <v>2.5366078634843766E-3</v>
      </c>
      <c r="P54" s="200">
        <v>5.8226680502709563E-3</v>
      </c>
      <c r="Q54" s="255">
        <v>1.4412544678888504E-3</v>
      </c>
      <c r="R54" s="200">
        <v>9.224028594488643E-4</v>
      </c>
      <c r="S54" s="255">
        <v>5.2461662631154158E-3</v>
      </c>
      <c r="T54" s="200">
        <v>6.74507090971982E-3</v>
      </c>
      <c r="U54" s="255">
        <v>7.0909719820131441E-3</v>
      </c>
      <c r="V54" s="200">
        <v>2.5711979707137091E-2</v>
      </c>
      <c r="W54" s="255">
        <v>2.0292862907875013E-2</v>
      </c>
      <c r="X54" s="200">
        <v>0.150466966447596</v>
      </c>
      <c r="Y54" s="256">
        <v>1</v>
      </c>
    </row>
    <row r="55" spans="2:25" ht="15" hidden="1" customHeight="1" outlineLevel="1">
      <c r="B55" s="66" t="s">
        <v>87</v>
      </c>
      <c r="C55" s="255">
        <v>0.85773195876288655</v>
      </c>
      <c r="D55" s="200">
        <v>3.0572342694632063E-3</v>
      </c>
      <c r="E55" s="255">
        <v>3.0572342694632063E-3</v>
      </c>
      <c r="F55" s="200">
        <v>1.4788482047635975E-2</v>
      </c>
      <c r="G55" s="255">
        <v>9.8826875222182715E-3</v>
      </c>
      <c r="H55" s="200">
        <v>1.3224315677212941E-2</v>
      </c>
      <c r="I55" s="255">
        <v>3.2705296836118025E-3</v>
      </c>
      <c r="J55" s="200">
        <v>1.429079274795592E-2</v>
      </c>
      <c r="K55" s="255">
        <v>4.8346960540348385E-3</v>
      </c>
      <c r="L55" s="200">
        <v>1.2797724848915748E-3</v>
      </c>
      <c r="M55" s="255">
        <v>9.9537859936011373E-4</v>
      </c>
      <c r="N55" s="200">
        <v>4.9768929968005686E-4</v>
      </c>
      <c r="O55" s="255">
        <v>2.0618556701030928E-3</v>
      </c>
      <c r="P55" s="200">
        <v>1.7774617845716318E-3</v>
      </c>
      <c r="Q55" s="255">
        <v>1.4219694276573053E-3</v>
      </c>
      <c r="R55" s="200">
        <v>7.8208318521151793E-4</v>
      </c>
      <c r="S55" s="255">
        <v>6.7543547813722002E-3</v>
      </c>
      <c r="T55" s="200">
        <v>6.7543547813722002E-3</v>
      </c>
      <c r="U55" s="255">
        <v>5.9722715961606828E-3</v>
      </c>
      <c r="V55" s="200">
        <v>2.616423746889442E-2</v>
      </c>
      <c r="W55" s="255">
        <v>2.6235335940277285E-2</v>
      </c>
      <c r="X55" s="200">
        <v>0.1422680412371134</v>
      </c>
      <c r="Y55" s="256">
        <v>1</v>
      </c>
    </row>
    <row r="56" spans="2:25" ht="15" hidden="1" customHeight="1" outlineLevel="1">
      <c r="B56" s="66" t="s">
        <v>88</v>
      </c>
      <c r="C56" s="255">
        <v>0.82090899969900677</v>
      </c>
      <c r="D56" s="200">
        <v>2.2072840373231666E-3</v>
      </c>
      <c r="E56" s="255">
        <v>7.0231764823918937E-4</v>
      </c>
      <c r="F56" s="200">
        <v>1.514999498344537E-2</v>
      </c>
      <c r="G56" s="255">
        <v>2.3778468947526839E-2</v>
      </c>
      <c r="H56" s="200">
        <v>9.8324470753486503E-3</v>
      </c>
      <c r="I56" s="255">
        <v>4.3142369820407343E-3</v>
      </c>
      <c r="J56" s="200">
        <v>2.698906391090599E-2</v>
      </c>
      <c r="K56" s="255">
        <v>1.0033109260559848E-2</v>
      </c>
      <c r="L56" s="200">
        <v>5.0165546302799241E-4</v>
      </c>
      <c r="M56" s="255">
        <v>8.0264874084478785E-4</v>
      </c>
      <c r="N56" s="200">
        <v>7.5248319454198857E-3</v>
      </c>
      <c r="O56" s="255">
        <v>1.2039731112671818E-3</v>
      </c>
      <c r="P56" s="200">
        <v>1.6052974816895757E-3</v>
      </c>
      <c r="Q56" s="255">
        <v>2.0066218521119696E-3</v>
      </c>
      <c r="R56" s="200">
        <v>1.8059596669007724E-3</v>
      </c>
      <c r="S56" s="255">
        <v>6.2205277415471058E-3</v>
      </c>
      <c r="T56" s="200">
        <v>1.4548008427811778E-2</v>
      </c>
      <c r="U56" s="255">
        <v>7.4245008528142867E-3</v>
      </c>
      <c r="V56" s="200">
        <v>3.2507274004213903E-2</v>
      </c>
      <c r="W56" s="255">
        <v>1.9965887428514097E-2</v>
      </c>
      <c r="X56" s="200">
        <v>0.17909100030099329</v>
      </c>
      <c r="Y56" s="256">
        <v>1</v>
      </c>
    </row>
    <row r="57" spans="2:25" ht="15" hidden="1" customHeight="1" outlineLevel="1">
      <c r="B57" s="66" t="s">
        <v>89</v>
      </c>
      <c r="C57" s="255">
        <v>0.8860724233983287</v>
      </c>
      <c r="D57" s="200">
        <v>2.0891364902506965E-3</v>
      </c>
      <c r="E57" s="255">
        <v>2.3676880222841226E-3</v>
      </c>
      <c r="F57" s="200">
        <v>1.2116991643454039E-2</v>
      </c>
      <c r="G57" s="255">
        <v>9.401114206128134E-3</v>
      </c>
      <c r="H57" s="200">
        <v>1.0376044568245125E-2</v>
      </c>
      <c r="I57" s="255">
        <v>2.5766016713091922E-3</v>
      </c>
      <c r="J57" s="200">
        <v>1.2883008356545961E-2</v>
      </c>
      <c r="K57" s="255">
        <v>3.3426183844011141E-3</v>
      </c>
      <c r="L57" s="200">
        <v>6.9637883008356546E-4</v>
      </c>
      <c r="M57" s="255">
        <v>1.4623955431754875E-3</v>
      </c>
      <c r="N57" s="200">
        <v>3.4818941504178273E-4</v>
      </c>
      <c r="O57" s="255">
        <v>8.3565459610027853E-4</v>
      </c>
      <c r="P57" s="200">
        <v>8.3565459610027853E-4</v>
      </c>
      <c r="Q57" s="255">
        <v>1.6016713091922005E-3</v>
      </c>
      <c r="R57" s="200">
        <v>5.5710306406685239E-4</v>
      </c>
      <c r="S57" s="255">
        <v>5.5013927576601672E-3</v>
      </c>
      <c r="T57" s="200">
        <v>1.0236768802228412E-2</v>
      </c>
      <c r="U57" s="255">
        <v>4.178272980501393E-3</v>
      </c>
      <c r="V57" s="200">
        <v>2.5626740947075208E-2</v>
      </c>
      <c r="W57" s="255">
        <v>1.0236768802228412E-2</v>
      </c>
      <c r="X57" s="200">
        <v>0.11392757660167131</v>
      </c>
      <c r="Y57" s="256">
        <v>1</v>
      </c>
    </row>
    <row r="58" spans="2:25" ht="15" hidden="1" customHeight="1" outlineLevel="1">
      <c r="B58" s="66" t="s">
        <v>90</v>
      </c>
      <c r="C58" s="255">
        <v>0.90562599650747855</v>
      </c>
      <c r="D58" s="200">
        <v>3.7962189659099537E-4</v>
      </c>
      <c r="E58" s="255">
        <v>1.1388656897729861E-3</v>
      </c>
      <c r="F58" s="200">
        <v>1.146458127704806E-2</v>
      </c>
      <c r="G58" s="255">
        <v>7.7442866904563054E-3</v>
      </c>
      <c r="H58" s="200">
        <v>6.6054210006833191E-3</v>
      </c>
      <c r="I58" s="255">
        <v>2.5055045175005693E-3</v>
      </c>
      <c r="J58" s="200">
        <v>9.3386986561384867E-3</v>
      </c>
      <c r="K58" s="255">
        <v>2.7332776554551668E-3</v>
      </c>
      <c r="L58" s="200">
        <v>9.8701693113658804E-4</v>
      </c>
      <c r="M58" s="255">
        <v>1.2147900690911851E-3</v>
      </c>
      <c r="N58" s="200">
        <v>3.7962189659099537E-4</v>
      </c>
      <c r="O58" s="255">
        <v>1.5184875863639814E-4</v>
      </c>
      <c r="P58" s="200">
        <v>9.110925518183889E-4</v>
      </c>
      <c r="Q58" s="255">
        <v>1.0629413104547871E-3</v>
      </c>
      <c r="R58" s="200">
        <v>1.5184875863639814E-4</v>
      </c>
      <c r="S58" s="255">
        <v>4.9350846556829395E-3</v>
      </c>
      <c r="T58" s="200">
        <v>9.1109255181838888E-3</v>
      </c>
      <c r="U58" s="255">
        <v>2.8851264140915649E-3</v>
      </c>
      <c r="V58" s="200">
        <v>2.3916179485232707E-2</v>
      </c>
      <c r="W58" s="255">
        <v>9.4905474147748848E-3</v>
      </c>
      <c r="X58" s="200">
        <v>9.4374003492521452E-2</v>
      </c>
      <c r="Y58" s="256">
        <v>1</v>
      </c>
    </row>
    <row r="59" spans="2:25" ht="15" hidden="1" customHeight="1" outlineLevel="1">
      <c r="B59" s="66" t="s">
        <v>91</v>
      </c>
      <c r="C59" s="255">
        <v>0.87783512155371457</v>
      </c>
      <c r="D59" s="200">
        <v>1.1544207524107021E-3</v>
      </c>
      <c r="E59" s="255">
        <v>1.9013988863235095E-3</v>
      </c>
      <c r="F59" s="200">
        <v>1.2970256688849654E-2</v>
      </c>
      <c r="G59" s="255">
        <v>9.9144370501154412E-3</v>
      </c>
      <c r="H59" s="200">
        <v>7.6735026483770201E-3</v>
      </c>
      <c r="I59" s="255">
        <v>1.7655846801575444E-3</v>
      </c>
      <c r="J59" s="200">
        <v>1.2562814070351759E-2</v>
      </c>
      <c r="K59" s="255">
        <v>4.278147494227896E-3</v>
      </c>
      <c r="L59" s="200">
        <v>1.4260491647426321E-3</v>
      </c>
      <c r="M59" s="255">
        <v>4.0744261849789487E-4</v>
      </c>
      <c r="N59" s="200">
        <v>4.0744261849789487E-4</v>
      </c>
      <c r="O59" s="255">
        <v>2.0372130924894744E-3</v>
      </c>
      <c r="P59" s="200">
        <v>1.9693059894064918E-3</v>
      </c>
      <c r="Q59" s="255">
        <v>8.1488523699578975E-4</v>
      </c>
      <c r="R59" s="200">
        <v>1.8334917832405269E-3</v>
      </c>
      <c r="S59" s="255">
        <v>5.9758250713024584E-3</v>
      </c>
      <c r="T59" s="200">
        <v>1.1951650142604917E-2</v>
      </c>
      <c r="U59" s="255">
        <v>4.2102403911449138E-3</v>
      </c>
      <c r="V59" s="200">
        <v>3.035447507809317E-2</v>
      </c>
      <c r="W59" s="255">
        <v>1.2834442482683688E-2</v>
      </c>
      <c r="X59" s="200">
        <v>0.12216487844628549</v>
      </c>
      <c r="Y59" s="256">
        <v>1</v>
      </c>
    </row>
    <row r="60" spans="2:25" ht="15" hidden="1" customHeight="1" outlineLevel="1">
      <c r="B60" s="66" t="s">
        <v>92</v>
      </c>
      <c r="C60" s="255">
        <v>0.83585076168344952</v>
      </c>
      <c r="D60" s="200">
        <v>5.0994061451071519E-3</v>
      </c>
      <c r="E60" s="255">
        <v>2.6465272398657372E-3</v>
      </c>
      <c r="F60" s="200">
        <v>1.6395558998192616E-2</v>
      </c>
      <c r="G60" s="255">
        <v>1.852569067906016E-2</v>
      </c>
      <c r="H60" s="200">
        <v>2.8595404079524916E-2</v>
      </c>
      <c r="I60" s="255">
        <v>4.1311644719855406E-3</v>
      </c>
      <c r="J60" s="200">
        <v>1.7686547895688097E-2</v>
      </c>
      <c r="K60" s="255">
        <v>7.1649883810999222E-3</v>
      </c>
      <c r="L60" s="200">
        <v>2.1301316808675446E-3</v>
      </c>
      <c r="M60" s="255">
        <v>2.0655822359927703E-3</v>
      </c>
      <c r="N60" s="200">
        <v>9.0369222824683711E-4</v>
      </c>
      <c r="O60" s="255">
        <v>2.0655822359927703E-3</v>
      </c>
      <c r="P60" s="200">
        <v>1.613736121869352E-3</v>
      </c>
      <c r="Q60" s="255">
        <v>1.8073844564936742E-3</v>
      </c>
      <c r="R60" s="200">
        <v>2.2592305706170927E-3</v>
      </c>
      <c r="S60" s="255">
        <v>6.5840433772269558E-3</v>
      </c>
      <c r="T60" s="200">
        <v>1.0908856183836819E-2</v>
      </c>
      <c r="U60" s="255">
        <v>6.6485928221017296E-3</v>
      </c>
      <c r="V60" s="200">
        <v>2.3173250710043895E-2</v>
      </c>
      <c r="W60" s="255">
        <v>1.0908856183836819E-2</v>
      </c>
      <c r="X60" s="200">
        <v>0.16414923831655048</v>
      </c>
      <c r="Y60" s="256">
        <v>1</v>
      </c>
    </row>
    <row r="61" spans="2:25" ht="15" hidden="1" customHeight="1" outlineLevel="1">
      <c r="B61" s="66" t="s">
        <v>93</v>
      </c>
      <c r="C61" s="255">
        <v>0.85178364726928335</v>
      </c>
      <c r="D61" s="200">
        <v>4.5775018415237295E-3</v>
      </c>
      <c r="E61" s="255">
        <v>1.1575292013048511E-3</v>
      </c>
      <c r="F61" s="200">
        <v>2.2361359570661897E-2</v>
      </c>
      <c r="G61" s="255">
        <v>1.1838366831526887E-2</v>
      </c>
      <c r="H61" s="200">
        <v>1.7626012838051142E-2</v>
      </c>
      <c r="I61" s="255">
        <v>4.1039671682626538E-3</v>
      </c>
      <c r="J61" s="200">
        <v>1.3890350415658214E-2</v>
      </c>
      <c r="K61" s="255">
        <v>1.0786067557613386E-2</v>
      </c>
      <c r="L61" s="200">
        <v>3.5252025676102282E-3</v>
      </c>
      <c r="M61" s="255">
        <v>3.156897821740503E-3</v>
      </c>
      <c r="N61" s="200">
        <v>2.0519835841313269E-3</v>
      </c>
      <c r="O61" s="255">
        <v>2.0519835841313269E-3</v>
      </c>
      <c r="P61" s="200">
        <v>2.7359781121751026E-3</v>
      </c>
      <c r="Q61" s="255">
        <v>2.1045985478270021E-3</v>
      </c>
      <c r="R61" s="200">
        <v>2.5781332210880773E-3</v>
      </c>
      <c r="S61" s="255">
        <v>5.3667262969588547E-3</v>
      </c>
      <c r="T61" s="200">
        <v>1.1838366831526887E-2</v>
      </c>
      <c r="U61" s="255">
        <v>5.1562664421761547E-3</v>
      </c>
      <c r="V61" s="200">
        <v>1.9625381458486794E-2</v>
      </c>
      <c r="W61" s="255">
        <v>1.2469746395874988E-2</v>
      </c>
      <c r="X61" s="200">
        <v>0.14821635273071662</v>
      </c>
      <c r="Y61" s="256">
        <v>1</v>
      </c>
    </row>
    <row r="62" spans="2:25" ht="15" hidden="1" customHeight="1" outlineLevel="1">
      <c r="B62" s="66" t="s">
        <v>94</v>
      </c>
      <c r="C62" s="255">
        <v>0.85803442386020234</v>
      </c>
      <c r="D62" s="200">
        <v>2.8905531467612665E-3</v>
      </c>
      <c r="E62" s="255">
        <v>2.3649980291683089E-3</v>
      </c>
      <c r="F62" s="200">
        <v>2.2730258835895415E-2</v>
      </c>
      <c r="G62" s="255">
        <v>1.1299435028248588E-2</v>
      </c>
      <c r="H62" s="200">
        <v>2.1087899093417423E-2</v>
      </c>
      <c r="I62" s="255">
        <v>4.3358297201418995E-3</v>
      </c>
      <c r="J62" s="200">
        <v>1.3270266719222178E-2</v>
      </c>
      <c r="K62" s="255">
        <v>8.671659440283799E-3</v>
      </c>
      <c r="L62" s="200">
        <v>2.1022204703718302E-3</v>
      </c>
      <c r="M62" s="255">
        <v>1.510970963079753E-3</v>
      </c>
      <c r="N62" s="200">
        <v>3.0876363158586257E-3</v>
      </c>
      <c r="O62" s="255">
        <v>1.970831690973591E-3</v>
      </c>
      <c r="P62" s="200">
        <v>3.0876363158586257E-3</v>
      </c>
      <c r="Q62" s="255">
        <v>3.0219419261595061E-3</v>
      </c>
      <c r="R62" s="200">
        <v>1.3795821836815136E-3</v>
      </c>
      <c r="S62" s="255">
        <v>3.2847194849559848E-3</v>
      </c>
      <c r="T62" s="200">
        <v>8.868742609381159E-3</v>
      </c>
      <c r="U62" s="255">
        <v>4.2701353304427803E-3</v>
      </c>
      <c r="V62" s="200">
        <v>2.1679148600709498E-2</v>
      </c>
      <c r="W62" s="255">
        <v>9.722769675469714E-3</v>
      </c>
      <c r="X62" s="200">
        <v>0.14196557613979766</v>
      </c>
      <c r="Y62" s="256">
        <v>1</v>
      </c>
    </row>
    <row r="63" spans="2:25" ht="15" hidden="1" customHeight="1" outlineLevel="1">
      <c r="B63" s="66" t="s">
        <v>95</v>
      </c>
      <c r="C63" s="255">
        <v>0.82187909285172678</v>
      </c>
      <c r="D63" s="200">
        <v>4.3427310953332871E-3</v>
      </c>
      <c r="E63" s="255">
        <v>4.6873922933756114E-3</v>
      </c>
      <c r="F63" s="200">
        <v>2.5711725373957401E-2</v>
      </c>
      <c r="G63" s="255">
        <v>1.5854415109946923E-2</v>
      </c>
      <c r="H63" s="200">
        <v>2.3092300268835735E-2</v>
      </c>
      <c r="I63" s="255">
        <v>8.4097332322327148E-3</v>
      </c>
      <c r="J63" s="200">
        <v>1.6405873026814642E-2</v>
      </c>
      <c r="K63" s="255">
        <v>9.1679878679258291E-3</v>
      </c>
      <c r="L63" s="200">
        <v>2.2747639070793409E-3</v>
      </c>
      <c r="M63" s="255">
        <v>2.205831667470876E-3</v>
      </c>
      <c r="N63" s="200">
        <v>2.7572895843385953E-3</v>
      </c>
      <c r="O63" s="255">
        <v>1.9301027090370165E-3</v>
      </c>
      <c r="P63" s="200">
        <v>3.5844764596401736E-3</v>
      </c>
      <c r="Q63" s="255">
        <v>2.9640863031639899E-3</v>
      </c>
      <c r="R63" s="200">
        <v>1.6543737506031571E-3</v>
      </c>
      <c r="S63" s="255">
        <v>7.306817398497277E-3</v>
      </c>
      <c r="T63" s="200">
        <v>1.440683807816916E-2</v>
      </c>
      <c r="U63" s="255">
        <v>3.5155442200317088E-3</v>
      </c>
      <c r="V63" s="200">
        <v>2.2609774591576481E-2</v>
      </c>
      <c r="W63" s="255">
        <v>1.440683807816916E-2</v>
      </c>
      <c r="X63" s="200">
        <v>0.17812090714827325</v>
      </c>
      <c r="Y63" s="256">
        <v>1</v>
      </c>
    </row>
    <row r="64" spans="2:25" collapsed="1">
      <c r="B64" s="210">
        <v>2007</v>
      </c>
      <c r="C64" s="212">
        <v>0.85024365012386682</v>
      </c>
      <c r="D64" s="212">
        <v>3.1524786976288351E-3</v>
      </c>
      <c r="E64" s="212">
        <v>2.384776631366891E-3</v>
      </c>
      <c r="F64" s="212">
        <v>1.9824136335175456E-2</v>
      </c>
      <c r="G64" s="212">
        <v>1.2070889935480358E-2</v>
      </c>
      <c r="H64" s="212">
        <v>1.7243350665614027E-2</v>
      </c>
      <c r="I64" s="212">
        <v>3.7677292897394712E-3</v>
      </c>
      <c r="J64" s="212">
        <v>1.4499224130890481E-2</v>
      </c>
      <c r="K64" s="212">
        <v>8.8748536738082924E-3</v>
      </c>
      <c r="L64" s="212">
        <v>2.5372281055181991E-3</v>
      </c>
      <c r="M64" s="212">
        <v>2.2214357662047749E-3</v>
      </c>
      <c r="N64" s="212">
        <v>2.0308714235156397E-3</v>
      </c>
      <c r="O64" s="212">
        <v>2.0853183785696783E-3</v>
      </c>
      <c r="P64" s="212">
        <v>2.7931287942721803E-3</v>
      </c>
      <c r="Q64" s="212">
        <v>1.7858601257724662E-3</v>
      </c>
      <c r="R64" s="212">
        <v>1.442844308932023E-3</v>
      </c>
      <c r="S64" s="212">
        <v>5.5372553289957261E-3</v>
      </c>
      <c r="T64" s="212">
        <v>1.0252361636675469E-2</v>
      </c>
      <c r="U64" s="212">
        <v>5.0036751694661477E-3</v>
      </c>
      <c r="V64" s="212">
        <v>2.5459396183268451E-2</v>
      </c>
      <c r="W64" s="212">
        <v>1.5664388969046907E-2</v>
      </c>
      <c r="X64" s="212">
        <v>0.14975634987613318</v>
      </c>
      <c r="Y64" s="212">
        <v>1</v>
      </c>
    </row>
    <row r="65" spans="2:25" ht="15" hidden="1" customHeight="1" outlineLevel="1">
      <c r="B65" s="66" t="s">
        <v>84</v>
      </c>
      <c r="C65" s="255">
        <v>0.82993641927624928</v>
      </c>
      <c r="D65" s="200">
        <v>4.9319626834630698E-3</v>
      </c>
      <c r="E65" s="255">
        <v>2.6739556717570861E-3</v>
      </c>
      <c r="F65" s="200">
        <v>2.810624517202448E-2</v>
      </c>
      <c r="G65" s="255">
        <v>1.2240774852932438E-2</v>
      </c>
      <c r="H65" s="200">
        <v>2.2996018777110938E-2</v>
      </c>
      <c r="I65" s="255">
        <v>5.4667538178144867E-3</v>
      </c>
      <c r="J65" s="200">
        <v>1.4201675678887634E-2</v>
      </c>
      <c r="K65" s="255">
        <v>1.0161031552676926E-2</v>
      </c>
      <c r="L65" s="200">
        <v>2.3768494860062985E-3</v>
      </c>
      <c r="M65" s="255">
        <v>1.6043734030542515E-3</v>
      </c>
      <c r="N65" s="200">
        <v>2.5551131974567709E-3</v>
      </c>
      <c r="O65" s="255">
        <v>3.6246954661596055E-3</v>
      </c>
      <c r="P65" s="200">
        <v>3.208746806108503E-3</v>
      </c>
      <c r="Q65" s="255">
        <v>1.4261096916037793E-3</v>
      </c>
      <c r="R65" s="200">
        <v>3.4464317547091331E-3</v>
      </c>
      <c r="S65" s="255">
        <v>4.1594866005110224E-3</v>
      </c>
      <c r="T65" s="200">
        <v>1.1646562481430863E-2</v>
      </c>
      <c r="U65" s="255">
        <v>4.8131202091627545E-3</v>
      </c>
      <c r="V65" s="200">
        <v>2.5967080634618812E-2</v>
      </c>
      <c r="W65" s="255">
        <v>1.4617624338938737E-2</v>
      </c>
      <c r="X65" s="200">
        <v>0.17006358072375066</v>
      </c>
      <c r="Y65" s="256">
        <v>1</v>
      </c>
    </row>
    <row r="66" spans="2:25" ht="15" hidden="1" customHeight="1" outlineLevel="1">
      <c r="B66" s="66" t="s">
        <v>85</v>
      </c>
      <c r="C66" s="255">
        <v>0.84596671642616239</v>
      </c>
      <c r="D66" s="200">
        <v>3.870183004367778E-3</v>
      </c>
      <c r="E66" s="255">
        <v>2.4326864598883174E-3</v>
      </c>
      <c r="F66" s="200">
        <v>2.4879747885221428E-2</v>
      </c>
      <c r="G66" s="255">
        <v>1.1665837341737159E-2</v>
      </c>
      <c r="H66" s="200">
        <v>1.6697075247415271E-2</v>
      </c>
      <c r="I66" s="255">
        <v>4.9759495770442864E-4</v>
      </c>
      <c r="J66" s="200">
        <v>1.238458561397689E-2</v>
      </c>
      <c r="K66" s="255">
        <v>1.3379775529385747E-2</v>
      </c>
      <c r="L66" s="200">
        <v>5.9158511638193181E-3</v>
      </c>
      <c r="M66" s="255">
        <v>3.593741361198651E-3</v>
      </c>
      <c r="N66" s="200">
        <v>2.1009564880853653E-3</v>
      </c>
      <c r="O66" s="255">
        <v>1.7692265162824127E-3</v>
      </c>
      <c r="P66" s="200">
        <v>1.9903798308177146E-3</v>
      </c>
      <c r="Q66" s="255">
        <v>2.1562448167191904E-3</v>
      </c>
      <c r="R66" s="200">
        <v>1.4927848731132857E-3</v>
      </c>
      <c r="S66" s="255">
        <v>3.1514347321280477E-3</v>
      </c>
      <c r="T66" s="200">
        <v>9.0119975673135407E-3</v>
      </c>
      <c r="U66" s="255">
        <v>7.2427710510311275E-3</v>
      </c>
      <c r="V66" s="200">
        <v>2.8915795875490685E-2</v>
      </c>
      <c r="W66" s="255">
        <v>1.4264388787526953E-2</v>
      </c>
      <c r="X66" s="200">
        <v>0.15403328357383755</v>
      </c>
      <c r="Y66" s="256">
        <v>1</v>
      </c>
    </row>
    <row r="67" spans="2:25" ht="15" hidden="1" customHeight="1" outlineLevel="1">
      <c r="B67" s="66" t="s">
        <v>86</v>
      </c>
      <c r="C67" s="255">
        <v>0.87235395079778777</v>
      </c>
      <c r="D67" s="200">
        <v>3.051299980929375E-3</v>
      </c>
      <c r="E67" s="255">
        <v>1.8434937384781641E-3</v>
      </c>
      <c r="F67" s="200">
        <v>1.3413006166168711E-2</v>
      </c>
      <c r="G67" s="255">
        <v>1.195092492530672E-2</v>
      </c>
      <c r="H67" s="200">
        <v>1.3222299917360625E-2</v>
      </c>
      <c r="I67" s="255">
        <v>1.1442374928485157E-3</v>
      </c>
      <c r="J67" s="200">
        <v>1.1378806178882461E-2</v>
      </c>
      <c r="K67" s="255">
        <v>5.5304812154344926E-3</v>
      </c>
      <c r="L67" s="200">
        <v>1.5892187400673829E-3</v>
      </c>
      <c r="M67" s="255">
        <v>1.3349437416566017E-3</v>
      </c>
      <c r="N67" s="200">
        <v>8.2639374483503905E-4</v>
      </c>
      <c r="O67" s="255">
        <v>1.7799249888754689E-3</v>
      </c>
      <c r="P67" s="200">
        <v>6.8654249570910941E-3</v>
      </c>
      <c r="Q67" s="255">
        <v>1.5892187400673829E-3</v>
      </c>
      <c r="R67" s="200">
        <v>8.8996249443773446E-4</v>
      </c>
      <c r="S67" s="255">
        <v>2.4791812345051172E-3</v>
      </c>
      <c r="T67" s="200">
        <v>7.8825249507342189E-3</v>
      </c>
      <c r="U67" s="255">
        <v>2.6698874833132034E-3</v>
      </c>
      <c r="V67" s="200">
        <v>3.2102218549361135E-2</v>
      </c>
      <c r="W67" s="255">
        <v>1.1633081177293243E-2</v>
      </c>
      <c r="X67" s="200">
        <v>0.1276460492022122</v>
      </c>
      <c r="Y67" s="256">
        <v>1</v>
      </c>
    </row>
    <row r="68" spans="2:25" ht="15" hidden="1" customHeight="1" outlineLevel="1">
      <c r="B68" s="66" t="s">
        <v>87</v>
      </c>
      <c r="C68" s="255">
        <v>0.86350065958480871</v>
      </c>
      <c r="D68" s="200">
        <v>4.5823786711101855E-3</v>
      </c>
      <c r="E68" s="255">
        <v>2.7077692147469278E-3</v>
      </c>
      <c r="F68" s="200">
        <v>1.6246615288481567E-2</v>
      </c>
      <c r="G68" s="255">
        <v>8.6093175032979242E-3</v>
      </c>
      <c r="H68" s="200">
        <v>1.3122266194542804E-2</v>
      </c>
      <c r="I68" s="255">
        <v>8.3315975838367008E-4</v>
      </c>
      <c r="J68" s="200">
        <v>1.5552315489828508E-2</v>
      </c>
      <c r="K68" s="255">
        <v>4.8600985905714088E-3</v>
      </c>
      <c r="L68" s="200">
        <v>1.6663195167673402E-3</v>
      </c>
      <c r="M68" s="255">
        <v>9.7201971811428176E-4</v>
      </c>
      <c r="N68" s="200">
        <v>1.0414496979795876E-3</v>
      </c>
      <c r="O68" s="255">
        <v>1.1803096577101993E-3</v>
      </c>
      <c r="P68" s="200">
        <v>3.1243490939387628E-3</v>
      </c>
      <c r="Q68" s="255">
        <v>2.0134694160938694E-3</v>
      </c>
      <c r="R68" s="200">
        <v>4.1657987919183504E-4</v>
      </c>
      <c r="S68" s="255">
        <v>2.6383392348816219E-3</v>
      </c>
      <c r="T68" s="200">
        <v>5.6238283690897726E-3</v>
      </c>
      <c r="U68" s="255">
        <v>3.888078872457127E-3</v>
      </c>
      <c r="V68" s="200">
        <v>3.4159550093730472E-2</v>
      </c>
      <c r="W68" s="255">
        <v>1.8121224744844823E-2</v>
      </c>
      <c r="X68" s="200">
        <v>0.13649934041519127</v>
      </c>
      <c r="Y68" s="256">
        <v>1</v>
      </c>
    </row>
    <row r="69" spans="2:25" ht="15" hidden="1" customHeight="1" outlineLevel="1">
      <c r="B69" s="66" t="s">
        <v>88</v>
      </c>
      <c r="C69" s="255">
        <v>0.82655150921556408</v>
      </c>
      <c r="D69" s="200">
        <v>5.2533167126702874E-3</v>
      </c>
      <c r="E69" s="255">
        <v>2.6711779894933664E-3</v>
      </c>
      <c r="F69" s="200">
        <v>3.0273350547591487E-2</v>
      </c>
      <c r="G69" s="255">
        <v>1.9232481524352238E-2</v>
      </c>
      <c r="H69" s="200">
        <v>1.5047636007479298E-2</v>
      </c>
      <c r="I69" s="255">
        <v>2.0479031252782476E-3</v>
      </c>
      <c r="J69" s="200">
        <v>3.7574570385540025E-2</v>
      </c>
      <c r="K69" s="255">
        <v>4.3629240495058324E-3</v>
      </c>
      <c r="L69" s="200">
        <v>6.232748642151189E-4</v>
      </c>
      <c r="M69" s="255">
        <v>1.7807853263289109E-3</v>
      </c>
      <c r="N69" s="200">
        <v>8.0135339684800995E-4</v>
      </c>
      <c r="O69" s="255">
        <v>1.1575104621137922E-3</v>
      </c>
      <c r="P69" s="200">
        <v>1.9588638589618022E-3</v>
      </c>
      <c r="Q69" s="255">
        <v>1.0684711957973465E-3</v>
      </c>
      <c r="R69" s="200">
        <v>8.0135339684800995E-4</v>
      </c>
      <c r="S69" s="255">
        <v>4.5410025821387232E-3</v>
      </c>
      <c r="T69" s="200">
        <v>5.4313952453031791E-3</v>
      </c>
      <c r="U69" s="255">
        <v>3.7396491852907132E-3</v>
      </c>
      <c r="V69" s="200">
        <v>2.9650075683376367E-2</v>
      </c>
      <c r="W69" s="255">
        <v>9.7943192948090115E-3</v>
      </c>
      <c r="X69" s="200">
        <v>0.17344849078443594</v>
      </c>
      <c r="Y69" s="256">
        <v>1</v>
      </c>
    </row>
    <row r="70" spans="2:25" ht="15" hidden="1" customHeight="1" outlineLevel="1">
      <c r="B70" s="66" t="s">
        <v>89</v>
      </c>
      <c r="C70" s="255">
        <v>0.87444098116275915</v>
      </c>
      <c r="D70" s="200">
        <v>4.7431901341645211E-3</v>
      </c>
      <c r="E70" s="255">
        <v>3.6590323892126304E-3</v>
      </c>
      <c r="F70" s="200">
        <v>1.0435018295161946E-2</v>
      </c>
      <c r="G70" s="255">
        <v>1.0502778154221439E-2</v>
      </c>
      <c r="H70" s="200">
        <v>1.4703889415910014E-2</v>
      </c>
      <c r="I70" s="255">
        <v>2.1683154899037808E-3</v>
      </c>
      <c r="J70" s="200">
        <v>1.5517007724623933E-2</v>
      </c>
      <c r="K70" s="255">
        <v>5.8951077381759042E-3</v>
      </c>
      <c r="L70" s="200">
        <v>2.3038352080227672E-3</v>
      </c>
      <c r="M70" s="255">
        <v>1.4907168993088494E-3</v>
      </c>
      <c r="N70" s="200">
        <v>1.3551971811898631E-3</v>
      </c>
      <c r="O70" s="255">
        <v>7.453584496544247E-4</v>
      </c>
      <c r="P70" s="200">
        <v>2.0327957717847945E-3</v>
      </c>
      <c r="Q70" s="255">
        <v>1.0841577449518904E-3</v>
      </c>
      <c r="R70" s="200">
        <v>1.5584767583683426E-3</v>
      </c>
      <c r="S70" s="255">
        <v>3.3879929529746578E-3</v>
      </c>
      <c r="T70" s="200">
        <v>7.0470253421872882E-3</v>
      </c>
      <c r="U70" s="255">
        <v>4.5399105569860418E-3</v>
      </c>
      <c r="V70" s="200">
        <v>2.9340018972760538E-2</v>
      </c>
      <c r="W70" s="255">
        <v>8.9443013958530968E-3</v>
      </c>
      <c r="X70" s="200">
        <v>0.12555901883724083</v>
      </c>
      <c r="Y70" s="256">
        <v>1</v>
      </c>
    </row>
    <row r="71" spans="2:25" ht="15" hidden="1" customHeight="1" outlineLevel="1">
      <c r="B71" s="66" t="s">
        <v>90</v>
      </c>
      <c r="C71" s="255">
        <v>0.88702610020956374</v>
      </c>
      <c r="D71" s="200">
        <v>3.1117038165999872E-3</v>
      </c>
      <c r="E71" s="255">
        <v>2.4766622213755001E-3</v>
      </c>
      <c r="F71" s="200">
        <v>1.0605194640248936E-2</v>
      </c>
      <c r="G71" s="255">
        <v>8.6365656950530261E-3</v>
      </c>
      <c r="H71" s="200">
        <v>1.1049723756906077E-2</v>
      </c>
      <c r="I71" s="255">
        <v>1.9051247856734616E-3</v>
      </c>
      <c r="J71" s="200">
        <v>1.0033657204546898E-2</v>
      </c>
      <c r="K71" s="255">
        <v>5.6518701974979362E-3</v>
      </c>
      <c r="L71" s="200">
        <v>1.2065790309265256E-3</v>
      </c>
      <c r="M71" s="255">
        <v>1.7781164666285641E-3</v>
      </c>
      <c r="N71" s="200">
        <v>1.2065790309265256E-3</v>
      </c>
      <c r="O71" s="255">
        <v>1.4605956690163205E-3</v>
      </c>
      <c r="P71" s="200">
        <v>1.5240998285387694E-3</v>
      </c>
      <c r="Q71" s="255">
        <v>1.0160665523591796E-3</v>
      </c>
      <c r="R71" s="200">
        <v>1.0795707118816283E-3</v>
      </c>
      <c r="S71" s="255">
        <v>2.4766622213755001E-3</v>
      </c>
      <c r="T71" s="200">
        <v>6.8584492284244616E-3</v>
      </c>
      <c r="U71" s="255">
        <v>5.143836921318346E-3</v>
      </c>
      <c r="V71" s="200">
        <v>2.9211913380326412E-2</v>
      </c>
      <c r="W71" s="255">
        <v>1.2192798628310155E-2</v>
      </c>
      <c r="X71" s="200">
        <v>0.11297389979043627</v>
      </c>
      <c r="Y71" s="256">
        <v>1</v>
      </c>
    </row>
    <row r="72" spans="2:25" ht="15" hidden="1" customHeight="1" outlineLevel="1">
      <c r="B72" s="66" t="s">
        <v>91</v>
      </c>
      <c r="C72" s="255">
        <v>0.87966917497118835</v>
      </c>
      <c r="D72" s="200">
        <v>6.5758253677716764E-3</v>
      </c>
      <c r="E72" s="255">
        <v>2.9150566063317739E-3</v>
      </c>
      <c r="F72" s="200">
        <v>1.3897362890651481E-2</v>
      </c>
      <c r="G72" s="255">
        <v>1.1795810453528574E-2</v>
      </c>
      <c r="H72" s="200">
        <v>1.5185411158565521E-2</v>
      </c>
      <c r="I72" s="255">
        <v>1.4914243102162564E-3</v>
      </c>
      <c r="J72" s="200">
        <v>8.3384177343908891E-3</v>
      </c>
      <c r="K72" s="255">
        <v>4.4742729306487695E-3</v>
      </c>
      <c r="L72" s="200">
        <v>1.9659684089214291E-3</v>
      </c>
      <c r="M72" s="255">
        <v>2.7116805640295573E-4</v>
      </c>
      <c r="N72" s="200">
        <v>5.4233611280591146E-4</v>
      </c>
      <c r="O72" s="255">
        <v>1.6948003525184734E-3</v>
      </c>
      <c r="P72" s="200">
        <v>1.016880211511084E-3</v>
      </c>
      <c r="Q72" s="255">
        <v>1.1524642397125618E-3</v>
      </c>
      <c r="R72" s="200">
        <v>2.847264592231035E-3</v>
      </c>
      <c r="S72" s="255">
        <v>3.3896007050369468E-3</v>
      </c>
      <c r="T72" s="200">
        <v>1.0101010101010102E-2</v>
      </c>
      <c r="U72" s="255">
        <v>5.5589451562605922E-3</v>
      </c>
      <c r="V72" s="200">
        <v>2.0947732357128331E-2</v>
      </c>
      <c r="W72" s="255">
        <v>1.0643346213816013E-2</v>
      </c>
      <c r="X72" s="200">
        <v>0.12033082502881161</v>
      </c>
      <c r="Y72" s="256">
        <v>1</v>
      </c>
    </row>
    <row r="73" spans="2:25" ht="15" hidden="1" customHeight="1" outlineLevel="1">
      <c r="B73" s="66" t="s">
        <v>92</v>
      </c>
      <c r="C73" s="255">
        <v>0.84720918477868434</v>
      </c>
      <c r="D73" s="200">
        <v>3.1049173225503645E-3</v>
      </c>
      <c r="E73" s="255">
        <v>2.5994656653910032E-3</v>
      </c>
      <c r="F73" s="200">
        <v>2.1156762221098996E-2</v>
      </c>
      <c r="G73" s="255">
        <v>1.357498736370857E-2</v>
      </c>
      <c r="H73" s="200">
        <v>1.8990540833273159E-2</v>
      </c>
      <c r="I73" s="255">
        <v>2.0218066286374469E-3</v>
      </c>
      <c r="J73" s="200">
        <v>1.0903314318723373E-2</v>
      </c>
      <c r="K73" s="255">
        <v>1.8846126074084771E-2</v>
      </c>
      <c r="L73" s="200">
        <v>1.3791609502491154E-2</v>
      </c>
      <c r="M73" s="255">
        <v>7.9428117553613975E-4</v>
      </c>
      <c r="N73" s="200">
        <v>1.083110693912918E-3</v>
      </c>
      <c r="O73" s="255">
        <v>3.177124702144559E-3</v>
      </c>
      <c r="P73" s="200">
        <v>3.6103689797097262E-3</v>
      </c>
      <c r="Q73" s="255">
        <v>1.7329771102606686E-3</v>
      </c>
      <c r="R73" s="200">
        <v>3.7547837388981153E-3</v>
      </c>
      <c r="S73" s="255">
        <v>3.8991984980865043E-3</v>
      </c>
      <c r="T73" s="200">
        <v>1.2203047151418876E-2</v>
      </c>
      <c r="U73" s="255">
        <v>4.6212722940284501E-3</v>
      </c>
      <c r="V73" s="200">
        <v>2.0795725323128025E-2</v>
      </c>
      <c r="W73" s="255">
        <v>1.0975521698317567E-2</v>
      </c>
      <c r="X73" s="200">
        <v>0.15279081522131563</v>
      </c>
      <c r="Y73" s="256">
        <v>1</v>
      </c>
    </row>
    <row r="74" spans="2:25" ht="15" hidden="1" customHeight="1" outlineLevel="1">
      <c r="B74" s="66" t="s">
        <v>93</v>
      </c>
      <c r="C74" s="255">
        <v>0.85604452349532389</v>
      </c>
      <c r="D74" s="200">
        <v>4.5900510643180903E-3</v>
      </c>
      <c r="E74" s="255">
        <v>2.9835331918067589E-3</v>
      </c>
      <c r="F74" s="200">
        <v>2.6335417981525045E-2</v>
      </c>
      <c r="G74" s="255">
        <v>9.8686097882838952E-3</v>
      </c>
      <c r="H74" s="200">
        <v>1.8647082448792242E-2</v>
      </c>
      <c r="I74" s="255">
        <v>1.8360204257272363E-3</v>
      </c>
      <c r="J74" s="200">
        <v>1.2393137873658845E-2</v>
      </c>
      <c r="K74" s="255">
        <v>2.1802742555510929E-2</v>
      </c>
      <c r="L74" s="200">
        <v>1.3540650639738368E-2</v>
      </c>
      <c r="M74" s="255">
        <v>1.262264042687475E-3</v>
      </c>
      <c r="N74" s="200">
        <v>3.3277870216306157E-3</v>
      </c>
      <c r="O74" s="255">
        <v>3.6720408514544726E-3</v>
      </c>
      <c r="P74" s="200">
        <v>3.1556601067186871E-3</v>
      </c>
      <c r="Q74" s="255">
        <v>1.262264042687475E-3</v>
      </c>
      <c r="R74" s="200">
        <v>1.8360204257272363E-3</v>
      </c>
      <c r="S74" s="255">
        <v>2.8687819151988064E-3</v>
      </c>
      <c r="T74" s="200">
        <v>6.2539445751333984E-3</v>
      </c>
      <c r="U74" s="255">
        <v>4.9343048941419476E-3</v>
      </c>
      <c r="V74" s="200">
        <v>1.5491422342073555E-2</v>
      </c>
      <c r="W74" s="255">
        <v>9.6964828733719661E-3</v>
      </c>
      <c r="X74" s="200">
        <v>0.14395547650467611</v>
      </c>
      <c r="Y74" s="256">
        <v>1</v>
      </c>
    </row>
    <row r="75" spans="2:25" ht="15" hidden="1" customHeight="1" outlineLevel="1">
      <c r="B75" s="66" t="s">
        <v>94</v>
      </c>
      <c r="C75" s="255">
        <v>0.85189905684425182</v>
      </c>
      <c r="D75" s="200">
        <v>3.9510578638796839E-3</v>
      </c>
      <c r="E75" s="255">
        <v>4.3971450420596482E-3</v>
      </c>
      <c r="F75" s="200">
        <v>2.0774917155238336E-2</v>
      </c>
      <c r="G75" s="255">
        <v>1.4465969920978842E-2</v>
      </c>
      <c r="H75" s="200">
        <v>2.0838643894978331E-2</v>
      </c>
      <c r="I75" s="255">
        <v>1.3382615345398929E-3</v>
      </c>
      <c r="J75" s="200">
        <v>1.4529696660718837E-2</v>
      </c>
      <c r="K75" s="255">
        <v>2.4152434361458069E-2</v>
      </c>
      <c r="L75" s="200">
        <v>1.2936528167218965E-2</v>
      </c>
      <c r="M75" s="255">
        <v>3.3775172062197297E-3</v>
      </c>
      <c r="N75" s="200">
        <v>4.5245985215396382E-3</v>
      </c>
      <c r="O75" s="255">
        <v>3.3137904664797351E-3</v>
      </c>
      <c r="P75" s="200">
        <v>1.7843487127198571E-3</v>
      </c>
      <c r="Q75" s="255">
        <v>1.7206219729798623E-3</v>
      </c>
      <c r="R75" s="200">
        <v>2.1029824114198316E-3</v>
      </c>
      <c r="S75" s="255">
        <v>3.3775172062197297E-3</v>
      </c>
      <c r="T75" s="200">
        <v>5.8628600560795309E-3</v>
      </c>
      <c r="U75" s="255">
        <v>3.9510578638796839E-3</v>
      </c>
      <c r="V75" s="200">
        <v>1.5995411674738721E-2</v>
      </c>
      <c r="W75" s="255">
        <v>8.8580168238592914E-3</v>
      </c>
      <c r="X75" s="200">
        <v>0.14810094315574815</v>
      </c>
      <c r="Y75" s="256">
        <v>1</v>
      </c>
    </row>
    <row r="76" spans="2:25" ht="15" hidden="1" customHeight="1" outlineLevel="1">
      <c r="B76" s="66" t="s">
        <v>95</v>
      </c>
      <c r="C76" s="255">
        <v>0.85482966493761392</v>
      </c>
      <c r="D76" s="200">
        <v>4.9768680779475674E-3</v>
      </c>
      <c r="E76" s="255">
        <v>3.0141595401654282E-3</v>
      </c>
      <c r="F76" s="200">
        <v>3.0842562736576474E-2</v>
      </c>
      <c r="G76" s="255">
        <v>8.9723818870040654E-3</v>
      </c>
      <c r="H76" s="200">
        <v>1.9556988644329174E-2</v>
      </c>
      <c r="I76" s="255">
        <v>2.102902004766578E-3</v>
      </c>
      <c r="J76" s="200">
        <v>1.2126734894153932E-2</v>
      </c>
      <c r="K76" s="255">
        <v>1.6472732370671525E-2</v>
      </c>
      <c r="L76" s="200">
        <v>8.5518014860507495E-3</v>
      </c>
      <c r="M76" s="255">
        <v>3.8553203420720592E-3</v>
      </c>
      <c r="N76" s="200">
        <v>2.3832889387354547E-3</v>
      </c>
      <c r="O76" s="255">
        <v>1.6823216038132623E-3</v>
      </c>
      <c r="P76" s="200">
        <v>2.4533856722276743E-3</v>
      </c>
      <c r="Q76" s="255">
        <v>7.7106406841441185E-4</v>
      </c>
      <c r="R76" s="200">
        <v>1.2617412028599468E-3</v>
      </c>
      <c r="S76" s="255">
        <v>3.4347399411187437E-3</v>
      </c>
      <c r="T76" s="200">
        <v>8.0611243516052148E-3</v>
      </c>
      <c r="U76" s="255">
        <v>3.154353007149867E-3</v>
      </c>
      <c r="V76" s="200">
        <v>1.8715827842422542E-2</v>
      </c>
      <c r="W76" s="255">
        <v>9.2527688209729422E-3</v>
      </c>
      <c r="X76" s="200">
        <v>0.14517033506238608</v>
      </c>
      <c r="Y76" s="256">
        <v>1</v>
      </c>
    </row>
    <row r="77" spans="2:25" collapsed="1">
      <c r="B77" s="210">
        <v>2006</v>
      </c>
      <c r="C77" s="212">
        <v>0.8577634552149388</v>
      </c>
      <c r="D77" s="212">
        <v>4.3660715751232407E-3</v>
      </c>
      <c r="E77" s="212">
        <v>2.861472974673502E-3</v>
      </c>
      <c r="F77" s="212">
        <v>2.0528196177772427E-2</v>
      </c>
      <c r="G77" s="212">
        <v>1.1626443730747976E-2</v>
      </c>
      <c r="H77" s="212">
        <v>1.6763964042829083E-2</v>
      </c>
      <c r="I77" s="212">
        <v>1.9094724056616678E-3</v>
      </c>
      <c r="J77" s="212">
        <v>1.4039272759105556E-2</v>
      </c>
      <c r="K77" s="212">
        <v>1.1577202322005986E-2</v>
      </c>
      <c r="L77" s="212">
        <v>5.6737045406050129E-3</v>
      </c>
      <c r="M77" s="212">
        <v>1.8711735321956743E-3</v>
      </c>
      <c r="N77" s="212">
        <v>1.8766447998336735E-3</v>
      </c>
      <c r="O77" s="212">
        <v>2.1556794493716247E-3</v>
      </c>
      <c r="P77" s="212">
        <v>2.7465763542755223E-3</v>
      </c>
      <c r="Q77" s="212">
        <v>1.4334721211557507E-3</v>
      </c>
      <c r="R77" s="212">
        <v>1.810989588177685E-3</v>
      </c>
      <c r="S77" s="212">
        <v>3.282760582799429E-3</v>
      </c>
      <c r="T77" s="212">
        <v>8.0482346954965991E-3</v>
      </c>
      <c r="U77" s="212">
        <v>4.5903935482812016E-3</v>
      </c>
      <c r="V77" s="212">
        <v>2.4992750570379651E-2</v>
      </c>
      <c r="W77" s="212">
        <v>1.1659271336575971E-2</v>
      </c>
      <c r="X77" s="212">
        <v>0.14223654478506126</v>
      </c>
      <c r="Y77" s="212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7" customWidth="1"/>
    <col min="2" max="2" width="13" style="257" customWidth="1"/>
    <col min="3" max="6" width="10.7109375" style="257" customWidth="1"/>
    <col min="7" max="20" width="9.140625" style="257" customWidth="1"/>
    <col min="21" max="21" width="11.140625" style="257" customWidth="1"/>
    <col min="22" max="240" width="11.42578125" style="257"/>
    <col min="241" max="241" width="12" style="257" customWidth="1"/>
    <col min="242" max="242" width="11.42578125" style="257"/>
    <col min="243" max="243" width="9.7109375" style="257" customWidth="1"/>
    <col min="244" max="244" width="15.85546875" style="257" customWidth="1"/>
    <col min="245" max="256" width="11.42578125" style="257" customWidth="1"/>
    <col min="257" max="262" width="10.140625" style="257" customWidth="1"/>
    <col min="263" max="276" width="9.140625" style="257" customWidth="1"/>
    <col min="277" max="277" width="11.140625" style="257" customWidth="1"/>
    <col min="278" max="496" width="11.42578125" style="257"/>
    <col min="497" max="497" width="12" style="257" customWidth="1"/>
    <col min="498" max="498" width="11.42578125" style="257"/>
    <col min="499" max="499" width="9.7109375" style="257" customWidth="1"/>
    <col min="500" max="500" width="15.85546875" style="257" customWidth="1"/>
    <col min="501" max="512" width="11.42578125" style="257" customWidth="1"/>
    <col min="513" max="518" width="10.140625" style="257" customWidth="1"/>
    <col min="519" max="532" width="9.140625" style="257" customWidth="1"/>
    <col min="533" max="533" width="11.140625" style="257" customWidth="1"/>
    <col min="534" max="752" width="11.42578125" style="257"/>
    <col min="753" max="753" width="12" style="257" customWidth="1"/>
    <col min="754" max="754" width="11.42578125" style="257"/>
    <col min="755" max="755" width="9.7109375" style="257" customWidth="1"/>
    <col min="756" max="756" width="15.85546875" style="257" customWidth="1"/>
    <col min="757" max="768" width="11.42578125" style="257" customWidth="1"/>
    <col min="769" max="774" width="10.140625" style="257" customWidth="1"/>
    <col min="775" max="788" width="9.140625" style="257" customWidth="1"/>
    <col min="789" max="789" width="11.140625" style="257" customWidth="1"/>
    <col min="790" max="1008" width="11.42578125" style="257"/>
    <col min="1009" max="1009" width="12" style="257" customWidth="1"/>
    <col min="1010" max="1010" width="11.42578125" style="257"/>
    <col min="1011" max="1011" width="9.7109375" style="257" customWidth="1"/>
    <col min="1012" max="1012" width="15.85546875" style="257" customWidth="1"/>
    <col min="1013" max="1024" width="11.42578125" style="257" customWidth="1"/>
    <col min="1025" max="1030" width="10.140625" style="257" customWidth="1"/>
    <col min="1031" max="1044" width="9.140625" style="257" customWidth="1"/>
    <col min="1045" max="1045" width="11.140625" style="257" customWidth="1"/>
    <col min="1046" max="1264" width="11.42578125" style="257"/>
    <col min="1265" max="1265" width="12" style="257" customWidth="1"/>
    <col min="1266" max="1266" width="11.42578125" style="257"/>
    <col min="1267" max="1267" width="9.7109375" style="257" customWidth="1"/>
    <col min="1268" max="1268" width="15.85546875" style="257" customWidth="1"/>
    <col min="1269" max="1280" width="11.42578125" style="257" customWidth="1"/>
    <col min="1281" max="1286" width="10.140625" style="257" customWidth="1"/>
    <col min="1287" max="1300" width="9.140625" style="257" customWidth="1"/>
    <col min="1301" max="1301" width="11.140625" style="257" customWidth="1"/>
    <col min="1302" max="1520" width="11.42578125" style="257"/>
    <col min="1521" max="1521" width="12" style="257" customWidth="1"/>
    <col min="1522" max="1522" width="11.42578125" style="257"/>
    <col min="1523" max="1523" width="9.7109375" style="257" customWidth="1"/>
    <col min="1524" max="1524" width="15.85546875" style="257" customWidth="1"/>
    <col min="1525" max="1536" width="11.42578125" style="257" customWidth="1"/>
    <col min="1537" max="1542" width="10.140625" style="257" customWidth="1"/>
    <col min="1543" max="1556" width="9.140625" style="257" customWidth="1"/>
    <col min="1557" max="1557" width="11.140625" style="257" customWidth="1"/>
    <col min="1558" max="1776" width="11.42578125" style="257"/>
    <col min="1777" max="1777" width="12" style="257" customWidth="1"/>
    <col min="1778" max="1778" width="11.42578125" style="257"/>
    <col min="1779" max="1779" width="9.7109375" style="257" customWidth="1"/>
    <col min="1780" max="1780" width="15.85546875" style="257" customWidth="1"/>
    <col min="1781" max="1792" width="11.42578125" style="257" customWidth="1"/>
    <col min="1793" max="1798" width="10.140625" style="257" customWidth="1"/>
    <col min="1799" max="1812" width="9.140625" style="257" customWidth="1"/>
    <col min="1813" max="1813" width="11.140625" style="257" customWidth="1"/>
    <col min="1814" max="2032" width="11.42578125" style="257"/>
    <col min="2033" max="2033" width="12" style="257" customWidth="1"/>
    <col min="2034" max="2034" width="11.42578125" style="257"/>
    <col min="2035" max="2035" width="9.7109375" style="257" customWidth="1"/>
    <col min="2036" max="2036" width="15.85546875" style="257" customWidth="1"/>
    <col min="2037" max="2048" width="11.42578125" style="257" customWidth="1"/>
    <col min="2049" max="2054" width="10.140625" style="257" customWidth="1"/>
    <col min="2055" max="2068" width="9.140625" style="257" customWidth="1"/>
    <col min="2069" max="2069" width="11.140625" style="257" customWidth="1"/>
    <col min="2070" max="2288" width="11.42578125" style="257"/>
    <col min="2289" max="2289" width="12" style="257" customWidth="1"/>
    <col min="2290" max="2290" width="11.42578125" style="257"/>
    <col min="2291" max="2291" width="9.7109375" style="257" customWidth="1"/>
    <col min="2292" max="2292" width="15.85546875" style="257" customWidth="1"/>
    <col min="2293" max="2304" width="11.42578125" style="257" customWidth="1"/>
    <col min="2305" max="2310" width="10.140625" style="257" customWidth="1"/>
    <col min="2311" max="2324" width="9.140625" style="257" customWidth="1"/>
    <col min="2325" max="2325" width="11.140625" style="257" customWidth="1"/>
    <col min="2326" max="2544" width="11.42578125" style="257"/>
    <col min="2545" max="2545" width="12" style="257" customWidth="1"/>
    <col min="2546" max="2546" width="11.42578125" style="257"/>
    <col min="2547" max="2547" width="9.7109375" style="257" customWidth="1"/>
    <col min="2548" max="2548" width="15.85546875" style="257" customWidth="1"/>
    <col min="2549" max="2560" width="11.42578125" style="257" customWidth="1"/>
    <col min="2561" max="2566" width="10.140625" style="257" customWidth="1"/>
    <col min="2567" max="2580" width="9.140625" style="257" customWidth="1"/>
    <col min="2581" max="2581" width="11.140625" style="257" customWidth="1"/>
    <col min="2582" max="2800" width="11.42578125" style="257"/>
    <col min="2801" max="2801" width="12" style="257" customWidth="1"/>
    <col min="2802" max="2802" width="11.42578125" style="257"/>
    <col min="2803" max="2803" width="9.7109375" style="257" customWidth="1"/>
    <col min="2804" max="2804" width="15.85546875" style="257" customWidth="1"/>
    <col min="2805" max="2816" width="11.42578125" style="257" customWidth="1"/>
    <col min="2817" max="2822" width="10.140625" style="257" customWidth="1"/>
    <col min="2823" max="2836" width="9.140625" style="257" customWidth="1"/>
    <col min="2837" max="2837" width="11.140625" style="257" customWidth="1"/>
    <col min="2838" max="3056" width="11.42578125" style="257"/>
    <col min="3057" max="3057" width="12" style="257" customWidth="1"/>
    <col min="3058" max="3058" width="11.42578125" style="257"/>
    <col min="3059" max="3059" width="9.7109375" style="257" customWidth="1"/>
    <col min="3060" max="3060" width="15.85546875" style="257" customWidth="1"/>
    <col min="3061" max="3072" width="11.42578125" style="257" customWidth="1"/>
    <col min="3073" max="3078" width="10.140625" style="257" customWidth="1"/>
    <col min="3079" max="3092" width="9.140625" style="257" customWidth="1"/>
    <col min="3093" max="3093" width="11.140625" style="257" customWidth="1"/>
    <col min="3094" max="3312" width="11.42578125" style="257"/>
    <col min="3313" max="3313" width="12" style="257" customWidth="1"/>
    <col min="3314" max="3314" width="11.42578125" style="257"/>
    <col min="3315" max="3315" width="9.7109375" style="257" customWidth="1"/>
    <col min="3316" max="3316" width="15.85546875" style="257" customWidth="1"/>
    <col min="3317" max="3328" width="11.42578125" style="257" customWidth="1"/>
    <col min="3329" max="3334" width="10.140625" style="257" customWidth="1"/>
    <col min="3335" max="3348" width="9.140625" style="257" customWidth="1"/>
    <col min="3349" max="3349" width="11.140625" style="257" customWidth="1"/>
    <col min="3350" max="3568" width="11.42578125" style="257"/>
    <col min="3569" max="3569" width="12" style="257" customWidth="1"/>
    <col min="3570" max="3570" width="11.42578125" style="257"/>
    <col min="3571" max="3571" width="9.7109375" style="257" customWidth="1"/>
    <col min="3572" max="3572" width="15.85546875" style="257" customWidth="1"/>
    <col min="3573" max="3584" width="11.42578125" style="257" customWidth="1"/>
    <col min="3585" max="3590" width="10.140625" style="257" customWidth="1"/>
    <col min="3591" max="3604" width="9.140625" style="257" customWidth="1"/>
    <col min="3605" max="3605" width="11.140625" style="257" customWidth="1"/>
    <col min="3606" max="3824" width="11.42578125" style="257"/>
    <col min="3825" max="3825" width="12" style="257" customWidth="1"/>
    <col min="3826" max="3826" width="11.42578125" style="257"/>
    <col min="3827" max="3827" width="9.7109375" style="257" customWidth="1"/>
    <col min="3828" max="3828" width="15.85546875" style="257" customWidth="1"/>
    <col min="3829" max="3840" width="11.42578125" style="257" customWidth="1"/>
    <col min="3841" max="3846" width="10.140625" style="257" customWidth="1"/>
    <col min="3847" max="3860" width="9.140625" style="257" customWidth="1"/>
    <col min="3861" max="3861" width="11.140625" style="257" customWidth="1"/>
    <col min="3862" max="4080" width="11.42578125" style="257"/>
    <col min="4081" max="4081" width="12" style="257" customWidth="1"/>
    <col min="4082" max="4082" width="11.42578125" style="257"/>
    <col min="4083" max="4083" width="9.7109375" style="257" customWidth="1"/>
    <col min="4084" max="4084" width="15.85546875" style="257" customWidth="1"/>
    <col min="4085" max="4096" width="11.42578125" style="257" customWidth="1"/>
    <col min="4097" max="4102" width="10.140625" style="257" customWidth="1"/>
    <col min="4103" max="4116" width="9.140625" style="257" customWidth="1"/>
    <col min="4117" max="4117" width="11.140625" style="257" customWidth="1"/>
    <col min="4118" max="4336" width="11.42578125" style="257"/>
    <col min="4337" max="4337" width="12" style="257" customWidth="1"/>
    <col min="4338" max="4338" width="11.42578125" style="257"/>
    <col min="4339" max="4339" width="9.7109375" style="257" customWidth="1"/>
    <col min="4340" max="4340" width="15.85546875" style="257" customWidth="1"/>
    <col min="4341" max="4352" width="11.42578125" style="257" customWidth="1"/>
    <col min="4353" max="4358" width="10.140625" style="257" customWidth="1"/>
    <col min="4359" max="4372" width="9.140625" style="257" customWidth="1"/>
    <col min="4373" max="4373" width="11.140625" style="257" customWidth="1"/>
    <col min="4374" max="4592" width="11.42578125" style="257"/>
    <col min="4593" max="4593" width="12" style="257" customWidth="1"/>
    <col min="4594" max="4594" width="11.42578125" style="257"/>
    <col min="4595" max="4595" width="9.7109375" style="257" customWidth="1"/>
    <col min="4596" max="4596" width="15.85546875" style="257" customWidth="1"/>
    <col min="4597" max="4608" width="11.42578125" style="257" customWidth="1"/>
    <col min="4609" max="4614" width="10.140625" style="257" customWidth="1"/>
    <col min="4615" max="4628" width="9.140625" style="257" customWidth="1"/>
    <col min="4629" max="4629" width="11.140625" style="257" customWidth="1"/>
    <col min="4630" max="4848" width="11.42578125" style="257"/>
    <col min="4849" max="4849" width="12" style="257" customWidth="1"/>
    <col min="4850" max="4850" width="11.42578125" style="257"/>
    <col min="4851" max="4851" width="9.7109375" style="257" customWidth="1"/>
    <col min="4852" max="4852" width="15.85546875" style="257" customWidth="1"/>
    <col min="4853" max="4864" width="11.42578125" style="257" customWidth="1"/>
    <col min="4865" max="4870" width="10.140625" style="257" customWidth="1"/>
    <col min="4871" max="4884" width="9.140625" style="257" customWidth="1"/>
    <col min="4885" max="4885" width="11.140625" style="257" customWidth="1"/>
    <col min="4886" max="5104" width="11.42578125" style="257"/>
    <col min="5105" max="5105" width="12" style="257" customWidth="1"/>
    <col min="5106" max="5106" width="11.42578125" style="257"/>
    <col min="5107" max="5107" width="9.7109375" style="257" customWidth="1"/>
    <col min="5108" max="5108" width="15.85546875" style="257" customWidth="1"/>
    <col min="5109" max="5120" width="11.42578125" style="257" customWidth="1"/>
    <col min="5121" max="5126" width="10.140625" style="257" customWidth="1"/>
    <col min="5127" max="5140" width="9.140625" style="257" customWidth="1"/>
    <col min="5141" max="5141" width="11.140625" style="257" customWidth="1"/>
    <col min="5142" max="5360" width="11.42578125" style="257"/>
    <col min="5361" max="5361" width="12" style="257" customWidth="1"/>
    <col min="5362" max="5362" width="11.42578125" style="257"/>
    <col min="5363" max="5363" width="9.7109375" style="257" customWidth="1"/>
    <col min="5364" max="5364" width="15.85546875" style="257" customWidth="1"/>
    <col min="5365" max="5376" width="11.42578125" style="257" customWidth="1"/>
    <col min="5377" max="5382" width="10.140625" style="257" customWidth="1"/>
    <col min="5383" max="5396" width="9.140625" style="257" customWidth="1"/>
    <col min="5397" max="5397" width="11.140625" style="257" customWidth="1"/>
    <col min="5398" max="5616" width="11.42578125" style="257"/>
    <col min="5617" max="5617" width="12" style="257" customWidth="1"/>
    <col min="5618" max="5618" width="11.42578125" style="257"/>
    <col min="5619" max="5619" width="9.7109375" style="257" customWidth="1"/>
    <col min="5620" max="5620" width="15.85546875" style="257" customWidth="1"/>
    <col min="5621" max="5632" width="11.42578125" style="257" customWidth="1"/>
    <col min="5633" max="5638" width="10.140625" style="257" customWidth="1"/>
    <col min="5639" max="5652" width="9.140625" style="257" customWidth="1"/>
    <col min="5653" max="5653" width="11.140625" style="257" customWidth="1"/>
    <col min="5654" max="5872" width="11.42578125" style="257"/>
    <col min="5873" max="5873" width="12" style="257" customWidth="1"/>
    <col min="5874" max="5874" width="11.42578125" style="257"/>
    <col min="5875" max="5875" width="9.7109375" style="257" customWidth="1"/>
    <col min="5876" max="5876" width="15.85546875" style="257" customWidth="1"/>
    <col min="5877" max="5888" width="11.42578125" style="257" customWidth="1"/>
    <col min="5889" max="5894" width="10.140625" style="257" customWidth="1"/>
    <col min="5895" max="5908" width="9.140625" style="257" customWidth="1"/>
    <col min="5909" max="5909" width="11.140625" style="257" customWidth="1"/>
    <col min="5910" max="6128" width="11.42578125" style="257"/>
    <col min="6129" max="6129" width="12" style="257" customWidth="1"/>
    <col min="6130" max="6130" width="11.42578125" style="257"/>
    <col min="6131" max="6131" width="9.7109375" style="257" customWidth="1"/>
    <col min="6132" max="6132" width="15.85546875" style="257" customWidth="1"/>
    <col min="6133" max="6144" width="11.42578125" style="257" customWidth="1"/>
    <col min="6145" max="6150" width="10.140625" style="257" customWidth="1"/>
    <col min="6151" max="6164" width="9.140625" style="257" customWidth="1"/>
    <col min="6165" max="6165" width="11.140625" style="257" customWidth="1"/>
    <col min="6166" max="6384" width="11.42578125" style="257"/>
    <col min="6385" max="6385" width="12" style="257" customWidth="1"/>
    <col min="6386" max="6386" width="11.42578125" style="257"/>
    <col min="6387" max="6387" width="9.7109375" style="257" customWidth="1"/>
    <col min="6388" max="6388" width="15.85546875" style="257" customWidth="1"/>
    <col min="6389" max="6400" width="11.42578125" style="257" customWidth="1"/>
    <col min="6401" max="6406" width="10.140625" style="257" customWidth="1"/>
    <col min="6407" max="6420" width="9.140625" style="257" customWidth="1"/>
    <col min="6421" max="6421" width="11.140625" style="257" customWidth="1"/>
    <col min="6422" max="6640" width="11.42578125" style="257"/>
    <col min="6641" max="6641" width="12" style="257" customWidth="1"/>
    <col min="6642" max="6642" width="11.42578125" style="257"/>
    <col min="6643" max="6643" width="9.7109375" style="257" customWidth="1"/>
    <col min="6644" max="6644" width="15.85546875" style="257" customWidth="1"/>
    <col min="6645" max="6656" width="11.42578125" style="257" customWidth="1"/>
    <col min="6657" max="6662" width="10.140625" style="257" customWidth="1"/>
    <col min="6663" max="6676" width="9.140625" style="257" customWidth="1"/>
    <col min="6677" max="6677" width="11.140625" style="257" customWidth="1"/>
    <col min="6678" max="6896" width="11.42578125" style="257"/>
    <col min="6897" max="6897" width="12" style="257" customWidth="1"/>
    <col min="6898" max="6898" width="11.42578125" style="257"/>
    <col min="6899" max="6899" width="9.7109375" style="257" customWidth="1"/>
    <col min="6900" max="6900" width="15.85546875" style="257" customWidth="1"/>
    <col min="6901" max="6912" width="11.42578125" style="257" customWidth="1"/>
    <col min="6913" max="6918" width="10.140625" style="257" customWidth="1"/>
    <col min="6919" max="6932" width="9.140625" style="257" customWidth="1"/>
    <col min="6933" max="6933" width="11.140625" style="257" customWidth="1"/>
    <col min="6934" max="7152" width="11.42578125" style="257"/>
    <col min="7153" max="7153" width="12" style="257" customWidth="1"/>
    <col min="7154" max="7154" width="11.42578125" style="257"/>
    <col min="7155" max="7155" width="9.7109375" style="257" customWidth="1"/>
    <col min="7156" max="7156" width="15.85546875" style="257" customWidth="1"/>
    <col min="7157" max="7168" width="11.42578125" style="257" customWidth="1"/>
    <col min="7169" max="7174" width="10.140625" style="257" customWidth="1"/>
    <col min="7175" max="7188" width="9.140625" style="257" customWidth="1"/>
    <col min="7189" max="7189" width="11.140625" style="257" customWidth="1"/>
    <col min="7190" max="7408" width="11.42578125" style="257"/>
    <col min="7409" max="7409" width="12" style="257" customWidth="1"/>
    <col min="7410" max="7410" width="11.42578125" style="257"/>
    <col min="7411" max="7411" width="9.7109375" style="257" customWidth="1"/>
    <col min="7412" max="7412" width="15.85546875" style="257" customWidth="1"/>
    <col min="7413" max="7424" width="11.42578125" style="257" customWidth="1"/>
    <col min="7425" max="7430" width="10.140625" style="257" customWidth="1"/>
    <col min="7431" max="7444" width="9.140625" style="257" customWidth="1"/>
    <col min="7445" max="7445" width="11.140625" style="257" customWidth="1"/>
    <col min="7446" max="7664" width="11.42578125" style="257"/>
    <col min="7665" max="7665" width="12" style="257" customWidth="1"/>
    <col min="7666" max="7666" width="11.42578125" style="257"/>
    <col min="7667" max="7667" width="9.7109375" style="257" customWidth="1"/>
    <col min="7668" max="7668" width="15.85546875" style="257" customWidth="1"/>
    <col min="7669" max="7680" width="11.42578125" style="257" customWidth="1"/>
    <col min="7681" max="7686" width="10.140625" style="257" customWidth="1"/>
    <col min="7687" max="7700" width="9.140625" style="257" customWidth="1"/>
    <col min="7701" max="7701" width="11.140625" style="257" customWidth="1"/>
    <col min="7702" max="7920" width="11.42578125" style="257"/>
    <col min="7921" max="7921" width="12" style="257" customWidth="1"/>
    <col min="7922" max="7922" width="11.42578125" style="257"/>
    <col min="7923" max="7923" width="9.7109375" style="257" customWidth="1"/>
    <col min="7924" max="7924" width="15.85546875" style="257" customWidth="1"/>
    <col min="7925" max="7936" width="11.42578125" style="257" customWidth="1"/>
    <col min="7937" max="7942" width="10.140625" style="257" customWidth="1"/>
    <col min="7943" max="7956" width="9.140625" style="257" customWidth="1"/>
    <col min="7957" max="7957" width="11.140625" style="257" customWidth="1"/>
    <col min="7958" max="8176" width="11.42578125" style="257"/>
    <col min="8177" max="8177" width="12" style="257" customWidth="1"/>
    <col min="8178" max="8178" width="11.42578125" style="257"/>
    <col min="8179" max="8179" width="9.7109375" style="257" customWidth="1"/>
    <col min="8180" max="8180" width="15.85546875" style="257" customWidth="1"/>
    <col min="8181" max="8192" width="11.42578125" style="257" customWidth="1"/>
    <col min="8193" max="8198" width="10.140625" style="257" customWidth="1"/>
    <col min="8199" max="8212" width="9.140625" style="257" customWidth="1"/>
    <col min="8213" max="8213" width="11.140625" style="257" customWidth="1"/>
    <col min="8214" max="8432" width="11.42578125" style="257"/>
    <col min="8433" max="8433" width="12" style="257" customWidth="1"/>
    <col min="8434" max="8434" width="11.42578125" style="257"/>
    <col min="8435" max="8435" width="9.7109375" style="257" customWidth="1"/>
    <col min="8436" max="8436" width="15.85546875" style="257" customWidth="1"/>
    <col min="8437" max="8448" width="11.42578125" style="257" customWidth="1"/>
    <col min="8449" max="8454" width="10.140625" style="257" customWidth="1"/>
    <col min="8455" max="8468" width="9.140625" style="257" customWidth="1"/>
    <col min="8469" max="8469" width="11.140625" style="257" customWidth="1"/>
    <col min="8470" max="8688" width="11.42578125" style="257"/>
    <col min="8689" max="8689" width="12" style="257" customWidth="1"/>
    <col min="8690" max="8690" width="11.42578125" style="257"/>
    <col min="8691" max="8691" width="9.7109375" style="257" customWidth="1"/>
    <col min="8692" max="8692" width="15.85546875" style="257" customWidth="1"/>
    <col min="8693" max="8704" width="11.42578125" style="257" customWidth="1"/>
    <col min="8705" max="8710" width="10.140625" style="257" customWidth="1"/>
    <col min="8711" max="8724" width="9.140625" style="257" customWidth="1"/>
    <col min="8725" max="8725" width="11.140625" style="257" customWidth="1"/>
    <col min="8726" max="8944" width="11.42578125" style="257"/>
    <col min="8945" max="8945" width="12" style="257" customWidth="1"/>
    <col min="8946" max="8946" width="11.42578125" style="257"/>
    <col min="8947" max="8947" width="9.7109375" style="257" customWidth="1"/>
    <col min="8948" max="8948" width="15.85546875" style="257" customWidth="1"/>
    <col min="8949" max="8960" width="11.42578125" style="257" customWidth="1"/>
    <col min="8961" max="8966" width="10.140625" style="257" customWidth="1"/>
    <col min="8967" max="8980" width="9.140625" style="257" customWidth="1"/>
    <col min="8981" max="8981" width="11.140625" style="257" customWidth="1"/>
    <col min="8982" max="9200" width="11.42578125" style="257"/>
    <col min="9201" max="9201" width="12" style="257" customWidth="1"/>
    <col min="9202" max="9202" width="11.42578125" style="257"/>
    <col min="9203" max="9203" width="9.7109375" style="257" customWidth="1"/>
    <col min="9204" max="9204" width="15.85546875" style="257" customWidth="1"/>
    <col min="9205" max="9216" width="11.42578125" style="257" customWidth="1"/>
    <col min="9217" max="9222" width="10.140625" style="257" customWidth="1"/>
    <col min="9223" max="9236" width="9.140625" style="257" customWidth="1"/>
    <col min="9237" max="9237" width="11.140625" style="257" customWidth="1"/>
    <col min="9238" max="9456" width="11.42578125" style="257"/>
    <col min="9457" max="9457" width="12" style="257" customWidth="1"/>
    <col min="9458" max="9458" width="11.42578125" style="257"/>
    <col min="9459" max="9459" width="9.7109375" style="257" customWidth="1"/>
    <col min="9460" max="9460" width="15.85546875" style="257" customWidth="1"/>
    <col min="9461" max="9472" width="11.42578125" style="257" customWidth="1"/>
    <col min="9473" max="9478" width="10.140625" style="257" customWidth="1"/>
    <col min="9479" max="9492" width="9.140625" style="257" customWidth="1"/>
    <col min="9493" max="9493" width="11.140625" style="257" customWidth="1"/>
    <col min="9494" max="9712" width="11.42578125" style="257"/>
    <col min="9713" max="9713" width="12" style="257" customWidth="1"/>
    <col min="9714" max="9714" width="11.42578125" style="257"/>
    <col min="9715" max="9715" width="9.7109375" style="257" customWidth="1"/>
    <col min="9716" max="9716" width="15.85546875" style="257" customWidth="1"/>
    <col min="9717" max="9728" width="11.42578125" style="257" customWidth="1"/>
    <col min="9729" max="9734" width="10.140625" style="257" customWidth="1"/>
    <col min="9735" max="9748" width="9.140625" style="257" customWidth="1"/>
    <col min="9749" max="9749" width="11.140625" style="257" customWidth="1"/>
    <col min="9750" max="9968" width="11.42578125" style="257"/>
    <col min="9969" max="9969" width="12" style="257" customWidth="1"/>
    <col min="9970" max="9970" width="11.42578125" style="257"/>
    <col min="9971" max="9971" width="9.7109375" style="257" customWidth="1"/>
    <col min="9972" max="9972" width="15.85546875" style="257" customWidth="1"/>
    <col min="9973" max="9984" width="11.42578125" style="257" customWidth="1"/>
    <col min="9985" max="9990" width="10.140625" style="257" customWidth="1"/>
    <col min="9991" max="10004" width="9.140625" style="257" customWidth="1"/>
    <col min="10005" max="10005" width="11.140625" style="257" customWidth="1"/>
    <col min="10006" max="10224" width="11.42578125" style="257"/>
    <col min="10225" max="10225" width="12" style="257" customWidth="1"/>
    <col min="10226" max="10226" width="11.42578125" style="257"/>
    <col min="10227" max="10227" width="9.7109375" style="257" customWidth="1"/>
    <col min="10228" max="10228" width="15.85546875" style="257" customWidth="1"/>
    <col min="10229" max="10240" width="11.42578125" style="257" customWidth="1"/>
    <col min="10241" max="10246" width="10.140625" style="257" customWidth="1"/>
    <col min="10247" max="10260" width="9.140625" style="257" customWidth="1"/>
    <col min="10261" max="10261" width="11.140625" style="257" customWidth="1"/>
    <col min="10262" max="10480" width="11.42578125" style="257"/>
    <col min="10481" max="10481" width="12" style="257" customWidth="1"/>
    <col min="10482" max="10482" width="11.42578125" style="257"/>
    <col min="10483" max="10483" width="9.7109375" style="257" customWidth="1"/>
    <col min="10484" max="10484" width="15.85546875" style="257" customWidth="1"/>
    <col min="10485" max="10496" width="11.42578125" style="257" customWidth="1"/>
    <col min="10497" max="10502" width="10.140625" style="257" customWidth="1"/>
    <col min="10503" max="10516" width="9.140625" style="257" customWidth="1"/>
    <col min="10517" max="10517" width="11.140625" style="257" customWidth="1"/>
    <col min="10518" max="10736" width="11.42578125" style="257"/>
    <col min="10737" max="10737" width="12" style="257" customWidth="1"/>
    <col min="10738" max="10738" width="11.42578125" style="257"/>
    <col min="10739" max="10739" width="9.7109375" style="257" customWidth="1"/>
    <col min="10740" max="10740" width="15.85546875" style="257" customWidth="1"/>
    <col min="10741" max="10752" width="11.42578125" style="257" customWidth="1"/>
    <col min="10753" max="10758" width="10.140625" style="257" customWidth="1"/>
    <col min="10759" max="10772" width="9.140625" style="257" customWidth="1"/>
    <col min="10773" max="10773" width="11.140625" style="257" customWidth="1"/>
    <col min="10774" max="10992" width="11.42578125" style="257"/>
    <col min="10993" max="10993" width="12" style="257" customWidth="1"/>
    <col min="10994" max="10994" width="11.42578125" style="257"/>
    <col min="10995" max="10995" width="9.7109375" style="257" customWidth="1"/>
    <col min="10996" max="10996" width="15.85546875" style="257" customWidth="1"/>
    <col min="10997" max="11008" width="11.42578125" style="257" customWidth="1"/>
    <col min="11009" max="11014" width="10.140625" style="257" customWidth="1"/>
    <col min="11015" max="11028" width="9.140625" style="257" customWidth="1"/>
    <col min="11029" max="11029" width="11.140625" style="257" customWidth="1"/>
    <col min="11030" max="11248" width="11.42578125" style="257"/>
    <col min="11249" max="11249" width="12" style="257" customWidth="1"/>
    <col min="11250" max="11250" width="11.42578125" style="257"/>
    <col min="11251" max="11251" width="9.7109375" style="257" customWidth="1"/>
    <col min="11252" max="11252" width="15.85546875" style="257" customWidth="1"/>
    <col min="11253" max="11264" width="11.42578125" style="257" customWidth="1"/>
    <col min="11265" max="11270" width="10.140625" style="257" customWidth="1"/>
    <col min="11271" max="11284" width="9.140625" style="257" customWidth="1"/>
    <col min="11285" max="11285" width="11.140625" style="257" customWidth="1"/>
    <col min="11286" max="11504" width="11.42578125" style="257"/>
    <col min="11505" max="11505" width="12" style="257" customWidth="1"/>
    <col min="11506" max="11506" width="11.42578125" style="257"/>
    <col min="11507" max="11507" width="9.7109375" style="257" customWidth="1"/>
    <col min="11508" max="11508" width="15.85546875" style="257" customWidth="1"/>
    <col min="11509" max="11520" width="11.42578125" style="257" customWidth="1"/>
    <col min="11521" max="11526" width="10.140625" style="257" customWidth="1"/>
    <col min="11527" max="11540" width="9.140625" style="257" customWidth="1"/>
    <col min="11541" max="11541" width="11.140625" style="257" customWidth="1"/>
    <col min="11542" max="11760" width="11.42578125" style="257"/>
    <col min="11761" max="11761" width="12" style="257" customWidth="1"/>
    <col min="11762" max="11762" width="11.42578125" style="257"/>
    <col min="11763" max="11763" width="9.7109375" style="257" customWidth="1"/>
    <col min="11764" max="11764" width="15.85546875" style="257" customWidth="1"/>
    <col min="11765" max="11776" width="11.42578125" style="257" customWidth="1"/>
    <col min="11777" max="11782" width="10.140625" style="257" customWidth="1"/>
    <col min="11783" max="11796" width="9.140625" style="257" customWidth="1"/>
    <col min="11797" max="11797" width="11.140625" style="257" customWidth="1"/>
    <col min="11798" max="12016" width="11.42578125" style="257"/>
    <col min="12017" max="12017" width="12" style="257" customWidth="1"/>
    <col min="12018" max="12018" width="11.42578125" style="257"/>
    <col min="12019" max="12019" width="9.7109375" style="257" customWidth="1"/>
    <col min="12020" max="12020" width="15.85546875" style="257" customWidth="1"/>
    <col min="12021" max="12032" width="11.42578125" style="257" customWidth="1"/>
    <col min="12033" max="12038" width="10.140625" style="257" customWidth="1"/>
    <col min="12039" max="12052" width="9.140625" style="257" customWidth="1"/>
    <col min="12053" max="12053" width="11.140625" style="257" customWidth="1"/>
    <col min="12054" max="12272" width="11.42578125" style="257"/>
    <col min="12273" max="12273" width="12" style="257" customWidth="1"/>
    <col min="12274" max="12274" width="11.42578125" style="257"/>
    <col min="12275" max="12275" width="9.7109375" style="257" customWidth="1"/>
    <col min="12276" max="12276" width="15.85546875" style="257" customWidth="1"/>
    <col min="12277" max="12288" width="11.42578125" style="257" customWidth="1"/>
    <col min="12289" max="12294" width="10.140625" style="257" customWidth="1"/>
    <col min="12295" max="12308" width="9.140625" style="257" customWidth="1"/>
    <col min="12309" max="12309" width="11.140625" style="257" customWidth="1"/>
    <col min="12310" max="12528" width="11.42578125" style="257"/>
    <col min="12529" max="12529" width="12" style="257" customWidth="1"/>
    <col min="12530" max="12530" width="11.42578125" style="257"/>
    <col min="12531" max="12531" width="9.7109375" style="257" customWidth="1"/>
    <col min="12532" max="12532" width="15.85546875" style="257" customWidth="1"/>
    <col min="12533" max="12544" width="11.42578125" style="257" customWidth="1"/>
    <col min="12545" max="12550" width="10.140625" style="257" customWidth="1"/>
    <col min="12551" max="12564" width="9.140625" style="257" customWidth="1"/>
    <col min="12565" max="12565" width="11.140625" style="257" customWidth="1"/>
    <col min="12566" max="12784" width="11.42578125" style="257"/>
    <col min="12785" max="12785" width="12" style="257" customWidth="1"/>
    <col min="12786" max="12786" width="11.42578125" style="257"/>
    <col min="12787" max="12787" width="9.7109375" style="257" customWidth="1"/>
    <col min="12788" max="12788" width="15.85546875" style="257" customWidth="1"/>
    <col min="12789" max="12800" width="11.42578125" style="257" customWidth="1"/>
    <col min="12801" max="12806" width="10.140625" style="257" customWidth="1"/>
    <col min="12807" max="12820" width="9.140625" style="257" customWidth="1"/>
    <col min="12821" max="12821" width="11.140625" style="257" customWidth="1"/>
    <col min="12822" max="13040" width="11.42578125" style="257"/>
    <col min="13041" max="13041" width="12" style="257" customWidth="1"/>
    <col min="13042" max="13042" width="11.42578125" style="257"/>
    <col min="13043" max="13043" width="9.7109375" style="257" customWidth="1"/>
    <col min="13044" max="13044" width="15.85546875" style="257" customWidth="1"/>
    <col min="13045" max="13056" width="11.42578125" style="257" customWidth="1"/>
    <col min="13057" max="13062" width="10.140625" style="257" customWidth="1"/>
    <col min="13063" max="13076" width="9.140625" style="257" customWidth="1"/>
    <col min="13077" max="13077" width="11.140625" style="257" customWidth="1"/>
    <col min="13078" max="13296" width="11.42578125" style="257"/>
    <col min="13297" max="13297" width="12" style="257" customWidth="1"/>
    <col min="13298" max="13298" width="11.42578125" style="257"/>
    <col min="13299" max="13299" width="9.7109375" style="257" customWidth="1"/>
    <col min="13300" max="13300" width="15.85546875" style="257" customWidth="1"/>
    <col min="13301" max="13312" width="11.42578125" style="257" customWidth="1"/>
    <col min="13313" max="13318" width="10.140625" style="257" customWidth="1"/>
    <col min="13319" max="13332" width="9.140625" style="257" customWidth="1"/>
    <col min="13333" max="13333" width="11.140625" style="257" customWidth="1"/>
    <col min="13334" max="13552" width="11.42578125" style="257"/>
    <col min="13553" max="13553" width="12" style="257" customWidth="1"/>
    <col min="13554" max="13554" width="11.42578125" style="257"/>
    <col min="13555" max="13555" width="9.7109375" style="257" customWidth="1"/>
    <col min="13556" max="13556" width="15.85546875" style="257" customWidth="1"/>
    <col min="13557" max="13568" width="11.42578125" style="257" customWidth="1"/>
    <col min="13569" max="13574" width="10.140625" style="257" customWidth="1"/>
    <col min="13575" max="13588" width="9.140625" style="257" customWidth="1"/>
    <col min="13589" max="13589" width="11.140625" style="257" customWidth="1"/>
    <col min="13590" max="13808" width="11.42578125" style="257"/>
    <col min="13809" max="13809" width="12" style="257" customWidth="1"/>
    <col min="13810" max="13810" width="11.42578125" style="257"/>
    <col min="13811" max="13811" width="9.7109375" style="257" customWidth="1"/>
    <col min="13812" max="13812" width="15.85546875" style="257" customWidth="1"/>
    <col min="13813" max="13824" width="11.42578125" style="257" customWidth="1"/>
    <col min="13825" max="13830" width="10.140625" style="257" customWidth="1"/>
    <col min="13831" max="13844" width="9.140625" style="257" customWidth="1"/>
    <col min="13845" max="13845" width="11.140625" style="257" customWidth="1"/>
    <col min="13846" max="14064" width="11.42578125" style="257"/>
    <col min="14065" max="14065" width="12" style="257" customWidth="1"/>
    <col min="14066" max="14066" width="11.42578125" style="257"/>
    <col min="14067" max="14067" width="9.7109375" style="257" customWidth="1"/>
    <col min="14068" max="14068" width="15.85546875" style="257" customWidth="1"/>
    <col min="14069" max="14080" width="11.42578125" style="257" customWidth="1"/>
    <col min="14081" max="14086" width="10.140625" style="257" customWidth="1"/>
    <col min="14087" max="14100" width="9.140625" style="257" customWidth="1"/>
    <col min="14101" max="14101" width="11.140625" style="257" customWidth="1"/>
    <col min="14102" max="14320" width="11.42578125" style="257"/>
    <col min="14321" max="14321" width="12" style="257" customWidth="1"/>
    <col min="14322" max="14322" width="11.42578125" style="257"/>
    <col min="14323" max="14323" width="9.7109375" style="257" customWidth="1"/>
    <col min="14324" max="14324" width="15.85546875" style="257" customWidth="1"/>
    <col min="14325" max="14336" width="11.42578125" style="257" customWidth="1"/>
    <col min="14337" max="14342" width="10.140625" style="257" customWidth="1"/>
    <col min="14343" max="14356" width="9.140625" style="257" customWidth="1"/>
    <col min="14357" max="14357" width="11.140625" style="257" customWidth="1"/>
    <col min="14358" max="14576" width="11.42578125" style="257"/>
    <col min="14577" max="14577" width="12" style="257" customWidth="1"/>
    <col min="14578" max="14578" width="11.42578125" style="257"/>
    <col min="14579" max="14579" width="9.7109375" style="257" customWidth="1"/>
    <col min="14580" max="14580" width="15.85546875" style="257" customWidth="1"/>
    <col min="14581" max="14592" width="11.42578125" style="257" customWidth="1"/>
    <col min="14593" max="14598" width="10.140625" style="257" customWidth="1"/>
    <col min="14599" max="14612" width="9.140625" style="257" customWidth="1"/>
    <col min="14613" max="14613" width="11.140625" style="257" customWidth="1"/>
    <col min="14614" max="14832" width="11.42578125" style="257"/>
    <col min="14833" max="14833" width="12" style="257" customWidth="1"/>
    <col min="14834" max="14834" width="11.42578125" style="257"/>
    <col min="14835" max="14835" width="9.7109375" style="257" customWidth="1"/>
    <col min="14836" max="14836" width="15.85546875" style="257" customWidth="1"/>
    <col min="14837" max="14848" width="11.42578125" style="257" customWidth="1"/>
    <col min="14849" max="14854" width="10.140625" style="257" customWidth="1"/>
    <col min="14855" max="14868" width="9.140625" style="257" customWidth="1"/>
    <col min="14869" max="14869" width="11.140625" style="257" customWidth="1"/>
    <col min="14870" max="15088" width="11.42578125" style="257"/>
    <col min="15089" max="15089" width="12" style="257" customWidth="1"/>
    <col min="15090" max="15090" width="11.42578125" style="257"/>
    <col min="15091" max="15091" width="9.7109375" style="257" customWidth="1"/>
    <col min="15092" max="15092" width="15.85546875" style="257" customWidth="1"/>
    <col min="15093" max="15104" width="11.42578125" style="257" customWidth="1"/>
    <col min="15105" max="15110" width="10.140625" style="257" customWidth="1"/>
    <col min="15111" max="15124" width="9.140625" style="257" customWidth="1"/>
    <col min="15125" max="15125" width="11.140625" style="257" customWidth="1"/>
    <col min="15126" max="15344" width="11.42578125" style="257"/>
    <col min="15345" max="15345" width="12" style="257" customWidth="1"/>
    <col min="15346" max="15346" width="11.42578125" style="257"/>
    <col min="15347" max="15347" width="9.7109375" style="257" customWidth="1"/>
    <col min="15348" max="15348" width="15.85546875" style="257" customWidth="1"/>
    <col min="15349" max="15360" width="11.42578125" style="257" customWidth="1"/>
    <col min="15361" max="15366" width="10.140625" style="257" customWidth="1"/>
    <col min="15367" max="15380" width="9.140625" style="257" customWidth="1"/>
    <col min="15381" max="15381" width="11.140625" style="257" customWidth="1"/>
    <col min="15382" max="15600" width="11.42578125" style="257"/>
    <col min="15601" max="15601" width="12" style="257" customWidth="1"/>
    <col min="15602" max="15602" width="11.42578125" style="257"/>
    <col min="15603" max="15603" width="9.7109375" style="257" customWidth="1"/>
    <col min="15604" max="15604" width="15.85546875" style="257" customWidth="1"/>
    <col min="15605" max="15616" width="11.42578125" style="257" customWidth="1"/>
    <col min="15617" max="15622" width="10.140625" style="257" customWidth="1"/>
    <col min="15623" max="15636" width="9.140625" style="257" customWidth="1"/>
    <col min="15637" max="15637" width="11.140625" style="257" customWidth="1"/>
    <col min="15638" max="15856" width="11.42578125" style="257"/>
    <col min="15857" max="15857" width="12" style="257" customWidth="1"/>
    <col min="15858" max="15858" width="11.42578125" style="257"/>
    <col min="15859" max="15859" width="9.7109375" style="257" customWidth="1"/>
    <col min="15860" max="15860" width="15.85546875" style="257" customWidth="1"/>
    <col min="15861" max="15872" width="11.42578125" style="257" customWidth="1"/>
    <col min="15873" max="15878" width="10.140625" style="257" customWidth="1"/>
    <col min="15879" max="15892" width="9.140625" style="257" customWidth="1"/>
    <col min="15893" max="15893" width="11.140625" style="257" customWidth="1"/>
    <col min="15894" max="16112" width="11.42578125" style="257"/>
    <col min="16113" max="16113" width="12" style="257" customWidth="1"/>
    <col min="16114" max="16114" width="11.42578125" style="257"/>
    <col min="16115" max="16115" width="9.7109375" style="257" customWidth="1"/>
    <col min="16116" max="16116" width="15.85546875" style="257" customWidth="1"/>
    <col min="16117" max="16128" width="11.42578125" style="257" customWidth="1"/>
    <col min="16129" max="16134" width="10.140625" style="257" customWidth="1"/>
    <col min="16135" max="16148" width="9.140625" style="257" customWidth="1"/>
    <col min="16149" max="16149" width="11.140625" style="257" customWidth="1"/>
    <col min="16150" max="16384" width="11.42578125" style="257"/>
  </cols>
  <sheetData>
    <row r="1" spans="2:8" ht="15" customHeight="1">
      <c r="C1" s="258"/>
    </row>
    <row r="2" spans="2:8" ht="15" customHeight="1">
      <c r="C2" s="258"/>
    </row>
    <row r="3" spans="2:8" ht="15" customHeight="1"/>
    <row r="4" spans="2:8" ht="15" customHeight="1"/>
    <row r="5" spans="2:8" ht="36" customHeight="1" thickBot="1">
      <c r="B5" s="247" t="s">
        <v>240</v>
      </c>
      <c r="C5" s="247"/>
      <c r="D5" s="247"/>
      <c r="E5" s="247"/>
      <c r="F5" s="247"/>
    </row>
    <row r="6" spans="2:8" ht="39" thickBot="1">
      <c r="B6" s="45"/>
      <c r="C6" s="259" t="s">
        <v>51</v>
      </c>
      <c r="D6" s="259" t="s">
        <v>241</v>
      </c>
      <c r="E6" s="259" t="s">
        <v>242</v>
      </c>
      <c r="F6" s="260" t="s">
        <v>243</v>
      </c>
      <c r="H6" s="83" t="s">
        <v>96</v>
      </c>
    </row>
    <row r="7" spans="2:8" ht="15" customHeight="1">
      <c r="B7" s="261" t="s">
        <v>251</v>
      </c>
      <c r="C7" s="53">
        <v>13158</v>
      </c>
      <c r="D7" s="54">
        <f t="shared" ref="D7:D10" si="0">IFERROR((C7-C8)/C8,"-")</f>
        <v>4.5032165832737669E-2</v>
      </c>
      <c r="E7" s="54">
        <f t="shared" ref="E7:E10" si="1">C7/C20-1</f>
        <v>6.0530345772547678E-2</v>
      </c>
      <c r="F7" s="262">
        <f>((SUM(C7:C11,C13:C19)/SUM(C20:C24,C26:C32))-1)</f>
        <v>6.512017156157679E-3</v>
      </c>
    </row>
    <row r="8" spans="2:8" ht="15" customHeight="1">
      <c r="B8" s="261" t="s">
        <v>252</v>
      </c>
      <c r="C8" s="53">
        <v>12591</v>
      </c>
      <c r="D8" s="54">
        <f t="shared" si="0"/>
        <v>-0.21029854490717512</v>
      </c>
      <c r="E8" s="54">
        <f t="shared" si="1"/>
        <v>-3.1758634378720174E-4</v>
      </c>
      <c r="F8" s="262">
        <f>((SUM(C8:C11,C13:C20)/SUM(C21:C24,C26:C33))-1)</f>
        <v>-5.3371424861214933E-3</v>
      </c>
    </row>
    <row r="9" spans="2:8" ht="15" customHeight="1">
      <c r="B9" s="261" t="s">
        <v>253</v>
      </c>
      <c r="C9" s="53">
        <v>15944</v>
      </c>
      <c r="D9" s="54">
        <f t="shared" si="0"/>
        <v>0.16388057522446894</v>
      </c>
      <c r="E9" s="54">
        <f t="shared" si="1"/>
        <v>9.4003019075065142E-2</v>
      </c>
      <c r="F9" s="262">
        <f>((SUM(C9:C11,C13:C21)/SUM(C22:C24,C26:C34))-1)</f>
        <v>-8.4272390112557494E-3</v>
      </c>
    </row>
    <row r="10" spans="2:8" ht="15" customHeight="1">
      <c r="B10" s="261" t="s">
        <v>254</v>
      </c>
      <c r="C10" s="53">
        <v>13699</v>
      </c>
      <c r="D10" s="54">
        <f t="shared" si="0"/>
        <v>8.6532360406091371E-2</v>
      </c>
      <c r="E10" s="54">
        <f t="shared" si="1"/>
        <v>-0.18258845993197681</v>
      </c>
      <c r="F10" s="262">
        <f>((SUM(C10:C11,C13:C22)/SUM(C23:C24,C26:C35))-1)</f>
        <v>-2.4110092686626672E-2</v>
      </c>
    </row>
    <row r="11" spans="2:8" ht="15" customHeight="1">
      <c r="B11" s="261" t="s">
        <v>255</v>
      </c>
      <c r="C11" s="53">
        <v>12608</v>
      </c>
      <c r="D11" s="54">
        <f>C11/C13-1</f>
        <v>-6.2462819750148668E-2</v>
      </c>
      <c r="E11" s="54">
        <f>C11/C24-1</f>
        <v>-4.3979375189566294E-2</v>
      </c>
      <c r="F11" s="262">
        <f>((SUM(C11,C13:C23)/SUM(C24,C26:C36))-1)</f>
        <v>5.818521861667314E-3</v>
      </c>
    </row>
    <row r="12" spans="2:8" ht="30" customHeight="1">
      <c r="B12" s="203" t="str">
        <f>actualizaciones!$A$2</f>
        <v xml:space="preserve">acumulado mayo 2011 </v>
      </c>
      <c r="C12" s="50">
        <v>68000</v>
      </c>
      <c r="D12" s="51"/>
      <c r="E12" s="51">
        <v>-2.1906419458308735E-2</v>
      </c>
      <c r="F12" s="263" t="s">
        <v>64</v>
      </c>
    </row>
    <row r="13" spans="2:8" ht="15" customHeight="1" outlineLevel="1">
      <c r="B13" s="261" t="s">
        <v>244</v>
      </c>
      <c r="C13" s="53">
        <v>13448</v>
      </c>
      <c r="D13" s="54">
        <f t="shared" ref="D13:D23" si="2">IFERROR((C13-C14)/C14,"-")</f>
        <v>-0.10780866449943607</v>
      </c>
      <c r="E13" s="54">
        <f>C13/C26-1</f>
        <v>2.7663151459575097E-2</v>
      </c>
      <c r="F13" s="262">
        <f>((SUM(C13:C24)/SUM(C26:C37))-1)</f>
        <v>7.0867314880191934E-3</v>
      </c>
    </row>
    <row r="14" spans="2:8" ht="15" customHeight="1" outlineLevel="1">
      <c r="B14" s="261" t="s">
        <v>245</v>
      </c>
      <c r="C14" s="53">
        <v>15073</v>
      </c>
      <c r="D14" s="54">
        <f t="shared" si="2"/>
        <v>8.5559956787900612E-2</v>
      </c>
      <c r="E14" s="54">
        <f t="shared" ref="E14:E64" si="3">C14/C27-1</f>
        <v>7.7412437455325334E-2</v>
      </c>
      <c r="F14" s="262">
        <f>((SUM(C14:C24,C26)/SUM(C27:C37,C39))-1)</f>
        <v>-1.4699623298331188E-2</v>
      </c>
    </row>
    <row r="15" spans="2:8" ht="15" customHeight="1" outlineLevel="1">
      <c r="B15" s="261" t="s">
        <v>246</v>
      </c>
      <c r="C15" s="53">
        <v>13885</v>
      </c>
      <c r="D15" s="54">
        <f t="shared" si="2"/>
        <v>0.32794567712318284</v>
      </c>
      <c r="E15" s="54">
        <f t="shared" si="3"/>
        <v>8.4003435084706091E-2</v>
      </c>
      <c r="F15" s="262">
        <f>((SUM(C15:C24,C26:C27)/SUM(C28:C37,C39:C40))-1)</f>
        <v>-4.4955106900143815E-2</v>
      </c>
    </row>
    <row r="16" spans="2:8" ht="15" customHeight="1" outlineLevel="1">
      <c r="B16" s="261" t="s">
        <v>247</v>
      </c>
      <c r="C16" s="53">
        <v>10456</v>
      </c>
      <c r="D16" s="54">
        <f t="shared" si="2"/>
        <v>6.8137705587904787E-2</v>
      </c>
      <c r="E16" s="54">
        <f t="shared" si="3"/>
        <v>-5.9965836554886298E-2</v>
      </c>
      <c r="F16" s="262">
        <f>((SUM(C16:C24,C26:C28)/SUM(C29:C37,C39:C41))-1)</f>
        <v>-8.5081564165604862E-2</v>
      </c>
    </row>
    <row r="17" spans="2:6" ht="15" customHeight="1" outlineLevel="1">
      <c r="B17" s="261" t="s">
        <v>248</v>
      </c>
      <c r="C17" s="53">
        <v>9789</v>
      </c>
      <c r="D17" s="54">
        <f t="shared" si="2"/>
        <v>-7.7466779756856091E-2</v>
      </c>
      <c r="E17" s="54">
        <f t="shared" si="3"/>
        <v>0.25871158544425876</v>
      </c>
      <c r="F17" s="262">
        <f>((SUM(C17:C24,C26:C29)/SUM(C30:C37,C39:C42))-1)</f>
        <v>-0.1026229699731277</v>
      </c>
    </row>
    <row r="18" spans="2:6" ht="15" customHeight="1" outlineLevel="1">
      <c r="B18" s="261" t="s">
        <v>249</v>
      </c>
      <c r="C18" s="53">
        <v>10611</v>
      </c>
      <c r="D18" s="54">
        <f t="shared" si="2"/>
        <v>-0.16330231824633337</v>
      </c>
      <c r="E18" s="54">
        <f t="shared" si="3"/>
        <v>-0.10756938603868793</v>
      </c>
      <c r="F18" s="262">
        <f>((SUM(C18:C24,C26:C30)/SUM(C31:C37,C39:C43))-1)</f>
        <v>-0.13721394790309083</v>
      </c>
    </row>
    <row r="19" spans="2:6" ht="15" customHeight="1" outlineLevel="1">
      <c r="B19" s="261" t="s">
        <v>250</v>
      </c>
      <c r="C19" s="53">
        <v>12682</v>
      </c>
      <c r="D19" s="54">
        <f t="shared" si="2"/>
        <v>2.216490690739099E-2</v>
      </c>
      <c r="E19" s="54">
        <f t="shared" si="3"/>
        <v>-5.3333333333333011E-3</v>
      </c>
      <c r="F19" s="262">
        <f>((SUM(C19:C24,C26:C31)/SUM(C32:C37,C39:C44))-1)</f>
        <v>-0.15141153876042146</v>
      </c>
    </row>
    <row r="20" spans="2:6" ht="15" customHeight="1" outlineLevel="1">
      <c r="B20" s="261" t="s">
        <v>251</v>
      </c>
      <c r="C20" s="53">
        <v>12407</v>
      </c>
      <c r="D20" s="54">
        <f t="shared" si="2"/>
        <v>-1.4926558157999205E-2</v>
      </c>
      <c r="E20" s="54">
        <f t="shared" si="3"/>
        <v>-7.918955024491614E-2</v>
      </c>
      <c r="F20" s="262">
        <f>((SUM(C20:C24,C26:C32)/SUM(C33:C37,C39:C45))-1)</f>
        <v>-0.16352380119005949</v>
      </c>
    </row>
    <row r="21" spans="2:6" ht="15" customHeight="1" outlineLevel="1">
      <c r="B21" s="261" t="s">
        <v>252</v>
      </c>
      <c r="C21" s="53">
        <v>12595</v>
      </c>
      <c r="D21" s="54">
        <f t="shared" si="2"/>
        <v>-0.13578976259091532</v>
      </c>
      <c r="E21" s="54">
        <f t="shared" si="3"/>
        <v>-3.7005887300252338E-2</v>
      </c>
      <c r="F21" s="262">
        <f>((SUM(C21:C24,C26:C33)/SUM(C34:C37,C39:C46))-1)</f>
        <v>-0.17555711387445061</v>
      </c>
    </row>
    <row r="22" spans="2:6" ht="15" customHeight="1" outlineLevel="1">
      <c r="B22" s="261" t="s">
        <v>253</v>
      </c>
      <c r="C22" s="53">
        <v>14574</v>
      </c>
      <c r="D22" s="54">
        <f t="shared" si="2"/>
        <v>-0.13037770750044753</v>
      </c>
      <c r="E22" s="54">
        <f t="shared" si="3"/>
        <v>-6.8932473008369022E-2</v>
      </c>
      <c r="F22" s="262">
        <f>((SUM(C22:C24,C26:C34)/SUM(C35:C37,C39:C47))-1)</f>
        <v>-0.19247876649679863</v>
      </c>
    </row>
    <row r="23" spans="2:6" ht="15" customHeight="1" outlineLevel="1">
      <c r="B23" s="261" t="s">
        <v>254</v>
      </c>
      <c r="C23" s="53">
        <v>16759</v>
      </c>
      <c r="D23" s="54">
        <f t="shared" si="2"/>
        <v>0.27077646345162271</v>
      </c>
      <c r="E23" s="54">
        <f t="shared" si="3"/>
        <v>0.10460058001581851</v>
      </c>
      <c r="F23" s="262">
        <f>((SUM(C23:C24,C26:C35)/SUM(C36:C37,C39:C48))-1)</f>
        <v>-0.19063795695624353</v>
      </c>
    </row>
    <row r="24" spans="2:6" ht="15" customHeight="1" outlineLevel="1">
      <c r="B24" s="261" t="s">
        <v>255</v>
      </c>
      <c r="C24" s="53">
        <v>13188</v>
      </c>
      <c r="D24" s="54">
        <f>C24/C26-1</f>
        <v>7.7945896377809021E-3</v>
      </c>
      <c r="E24" s="54">
        <f t="shared" si="3"/>
        <v>-2.8150331613854052E-2</v>
      </c>
      <c r="F24" s="262">
        <f>((SUM(C24,C26:C36)/SUM(C37,C39:C49))-1)</f>
        <v>-0.21595572436687271</v>
      </c>
    </row>
    <row r="25" spans="2:6" ht="15" customHeight="1">
      <c r="B25" s="264">
        <v>2010</v>
      </c>
      <c r="C25" s="164">
        <v>155467</v>
      </c>
      <c r="D25" s="165"/>
      <c r="E25" s="165">
        <f t="shared" si="3"/>
        <v>7.0867314880191934E-3</v>
      </c>
      <c r="F25" s="265">
        <f>C25/C38-1</f>
        <v>7.0867314880191934E-3</v>
      </c>
    </row>
    <row r="26" spans="2:6" ht="15" hidden="1" customHeight="1" outlineLevel="1">
      <c r="B26" s="261" t="s">
        <v>244</v>
      </c>
      <c r="C26" s="53">
        <v>13086</v>
      </c>
      <c r="D26" s="54">
        <f t="shared" ref="D26:D36" si="4">IFERROR((C26-C27)/C27,"-")</f>
        <v>-6.4617583988563265E-2</v>
      </c>
      <c r="E26" s="54">
        <f t="shared" si="3"/>
        <v>-0.18881725762459711</v>
      </c>
      <c r="F26" s="262">
        <f>((SUM(C26:C37)/SUM(C39:C50))-1)</f>
        <v>-0.22743196308640867</v>
      </c>
    </row>
    <row r="27" spans="2:6" ht="15" hidden="1" customHeight="1" outlineLevel="1">
      <c r="B27" s="261" t="s">
        <v>245</v>
      </c>
      <c r="C27" s="53">
        <v>13990</v>
      </c>
      <c r="D27" s="54">
        <f t="shared" si="4"/>
        <v>9.2200796315090955E-2</v>
      </c>
      <c r="E27" s="54">
        <f t="shared" si="3"/>
        <v>-0.21593902370677576</v>
      </c>
      <c r="F27" s="262">
        <f>((SUM(C27:C37,C39)/SUM(C40:C50,C52))-1)</f>
        <v>-0.21518097517200119</v>
      </c>
    </row>
    <row r="28" spans="2:6" ht="15" hidden="1" customHeight="1" outlineLevel="1">
      <c r="B28" s="261" t="s">
        <v>246</v>
      </c>
      <c r="C28" s="53">
        <v>12809</v>
      </c>
      <c r="D28" s="54">
        <f t="shared" si="4"/>
        <v>0.15157781174143667</v>
      </c>
      <c r="E28" s="54">
        <f t="shared" si="3"/>
        <v>-0.31524644499091203</v>
      </c>
      <c r="F28" s="262">
        <f>((SUM(C28:C37,C39:C40)/SUM(C41:C50,C52:C53))-1)</f>
        <v>-0.20022217152832189</v>
      </c>
    </row>
    <row r="29" spans="2:6" ht="15" hidden="1" customHeight="1" outlineLevel="1">
      <c r="B29" s="261" t="s">
        <v>247</v>
      </c>
      <c r="C29" s="53">
        <v>11123</v>
      </c>
      <c r="D29" s="54">
        <f t="shared" si="4"/>
        <v>0.43024302430243022</v>
      </c>
      <c r="E29" s="54">
        <f t="shared" si="3"/>
        <v>-0.2650323774283071</v>
      </c>
      <c r="F29" s="262">
        <f>((SUM(C29:C37,C39:C41)/SUM(C42:C50,C52:C54))-1)</f>
        <v>-0.16534855157125306</v>
      </c>
    </row>
    <row r="30" spans="2:6" ht="15" hidden="1" customHeight="1" outlineLevel="1">
      <c r="B30" s="261" t="s">
        <v>248</v>
      </c>
      <c r="C30" s="53">
        <v>7777</v>
      </c>
      <c r="D30" s="54">
        <f t="shared" si="4"/>
        <v>-0.34592094196804035</v>
      </c>
      <c r="E30" s="54">
        <f t="shared" si="3"/>
        <v>-0.36813454663633405</v>
      </c>
      <c r="F30" s="262">
        <f>((SUM(C30:C37,C39:C42)/SUM(C43:C50,C52:C55))-1)</f>
        <v>-0.14073598136705201</v>
      </c>
    </row>
    <row r="31" spans="2:6" ht="15" hidden="1" customHeight="1" outlineLevel="1">
      <c r="B31" s="261" t="s">
        <v>249</v>
      </c>
      <c r="C31" s="53">
        <v>11890</v>
      </c>
      <c r="D31" s="54">
        <f t="shared" si="4"/>
        <v>-6.7450980392156856E-2</v>
      </c>
      <c r="E31" s="54">
        <f t="shared" si="3"/>
        <v>-0.27220419905735449</v>
      </c>
      <c r="F31" s="262">
        <f>((SUM(C31:C37,C39:C43)/SUM(C44:C50,C52:C56))-1)</f>
        <v>-0.10750421585160197</v>
      </c>
    </row>
    <row r="32" spans="2:6" ht="15" hidden="1" customHeight="1" outlineLevel="1">
      <c r="B32" s="261" t="s">
        <v>250</v>
      </c>
      <c r="C32" s="53">
        <v>12750</v>
      </c>
      <c r="D32" s="54">
        <f t="shared" si="4"/>
        <v>-5.373311563010242E-2</v>
      </c>
      <c r="E32" s="54">
        <f t="shared" si="3"/>
        <v>-0.17422279792746109</v>
      </c>
      <c r="F32" s="262">
        <f>((SUM(C32:C37,C39:C44)/SUM(C45:C50,C52:C57))-1)</f>
        <v>-7.5634046352213158E-2</v>
      </c>
    </row>
    <row r="33" spans="2:6" ht="15" hidden="1" customHeight="1" outlineLevel="1">
      <c r="B33" s="261" t="s">
        <v>251</v>
      </c>
      <c r="C33" s="53">
        <v>13474</v>
      </c>
      <c r="D33" s="54">
        <f t="shared" si="4"/>
        <v>3.0201085709916659E-2</v>
      </c>
      <c r="E33" s="54">
        <f t="shared" si="3"/>
        <v>-0.22727533405975797</v>
      </c>
      <c r="F33" s="262">
        <f>((SUM(C33:C37,C39:C45)/SUM(C46:C50,C52:C58))-1)</f>
        <v>-5.0781290557026404E-2</v>
      </c>
    </row>
    <row r="34" spans="2:6" ht="15" hidden="1" customHeight="1" outlineLevel="1">
      <c r="B34" s="261" t="s">
        <v>252</v>
      </c>
      <c r="C34" s="53">
        <v>13079</v>
      </c>
      <c r="D34" s="54">
        <f t="shared" si="4"/>
        <v>-0.16444132115249474</v>
      </c>
      <c r="E34" s="54">
        <f t="shared" si="3"/>
        <v>-0.25657932132097994</v>
      </c>
      <c r="F34" s="262">
        <f>((SUM(C34:C37,C39:C46)/SUM(C47:C50,C52:C59))-1)</f>
        <v>-1.6364871339886955E-2</v>
      </c>
    </row>
    <row r="35" spans="2:6" ht="15" hidden="1" customHeight="1" outlineLevel="1">
      <c r="B35" s="261" t="s">
        <v>253</v>
      </c>
      <c r="C35" s="53">
        <v>15653</v>
      </c>
      <c r="D35" s="54">
        <f t="shared" si="4"/>
        <v>3.170313735829159E-2</v>
      </c>
      <c r="E35" s="54">
        <f t="shared" si="3"/>
        <v>-5.4256540390308694E-2</v>
      </c>
      <c r="F35" s="262">
        <f>((SUM(C35:C37,C39:C47)/SUM(C48:C50,C52:C60))-1)</f>
        <v>1.8672331725393843E-2</v>
      </c>
    </row>
    <row r="36" spans="2:6" ht="15" hidden="1" customHeight="1" outlineLevel="1">
      <c r="B36" s="261" t="s">
        <v>254</v>
      </c>
      <c r="C36" s="53">
        <v>15172</v>
      </c>
      <c r="D36" s="54">
        <f t="shared" si="4"/>
        <v>0.1180545320560059</v>
      </c>
      <c r="E36" s="54">
        <f t="shared" si="3"/>
        <v>-0.21611986566778607</v>
      </c>
      <c r="F36" s="262">
        <f>((SUM(C36:C37,C39:C48)/SUM(C49:C50,C52:C61))-1)</f>
        <v>1.0248432515385764E-2</v>
      </c>
    </row>
    <row r="37" spans="2:6" ht="15" hidden="1" customHeight="1" outlineLevel="1">
      <c r="B37" s="261" t="s">
        <v>255</v>
      </c>
      <c r="C37" s="53">
        <v>13570</v>
      </c>
      <c r="D37" s="54">
        <f>C37/C39-1</f>
        <v>-0.15881477808083311</v>
      </c>
      <c r="E37" s="54">
        <f t="shared" si="3"/>
        <v>-0.20091861971499236</v>
      </c>
      <c r="F37" s="262">
        <f>((SUM(C37,C39:C49)/SUM(C50,C52:C62))-1)</f>
        <v>5.5152036101858926E-2</v>
      </c>
    </row>
    <row r="38" spans="2:6" ht="15" customHeight="1" collapsed="1">
      <c r="B38" s="266">
        <v>2009</v>
      </c>
      <c r="C38" s="216">
        <v>154373</v>
      </c>
      <c r="D38" s="217"/>
      <c r="E38" s="217">
        <f t="shared" si="3"/>
        <v>-0.22743196308640867</v>
      </c>
      <c r="F38" s="267">
        <f>C38/C51-1</f>
        <v>-0.22743196308640867</v>
      </c>
    </row>
    <row r="39" spans="2:6" ht="15" hidden="1" customHeight="1" outlineLevel="1">
      <c r="B39" s="261" t="s">
        <v>244</v>
      </c>
      <c r="C39" s="53">
        <v>16132</v>
      </c>
      <c r="D39" s="54">
        <f t="shared" ref="D39:D49" si="5">IFERROR((C39-C40)/C40,"-")</f>
        <v>-9.5891946421565885E-2</v>
      </c>
      <c r="E39" s="54">
        <f t="shared" si="3"/>
        <v>-4.5104770924588644E-2</v>
      </c>
      <c r="F39" s="262">
        <f>((SUM(C39:C50)/SUM(C52:C63))-1)</f>
        <v>8.7948166498788449E-2</v>
      </c>
    </row>
    <row r="40" spans="2:6" ht="15" hidden="1" customHeight="1" outlineLevel="1">
      <c r="B40" s="261" t="s">
        <v>245</v>
      </c>
      <c r="C40" s="53">
        <v>17843</v>
      </c>
      <c r="D40" s="54">
        <f t="shared" si="5"/>
        <v>-4.6134929968993904E-2</v>
      </c>
      <c r="E40" s="54">
        <f t="shared" si="3"/>
        <v>-5.6375271034956875E-2</v>
      </c>
      <c r="F40" s="262">
        <f>((SUM(C40:C50,C52)/SUM(C53:C63,C65))-1)</f>
        <v>9.2483660130718848E-2</v>
      </c>
    </row>
    <row r="41" spans="2:6" ht="15" hidden="1" customHeight="1" outlineLevel="1">
      <c r="B41" s="261" t="s">
        <v>246</v>
      </c>
      <c r="C41" s="53">
        <v>18706</v>
      </c>
      <c r="D41" s="54">
        <f t="shared" si="5"/>
        <v>0.2360248447204969</v>
      </c>
      <c r="E41" s="54">
        <f t="shared" si="3"/>
        <v>7.8404243053153522E-2</v>
      </c>
      <c r="F41" s="262">
        <f>((SUM(C41:C50,C52:C53)/SUM(C54:C63,C65:C66))-1)</f>
        <v>0.10322905382485859</v>
      </c>
    </row>
    <row r="42" spans="2:6" ht="15" hidden="1" customHeight="1" outlineLevel="1">
      <c r="B42" s="261" t="s">
        <v>247</v>
      </c>
      <c r="C42" s="53">
        <v>15134</v>
      </c>
      <c r="D42" s="54">
        <f t="shared" si="5"/>
        <v>0.22960675983100423</v>
      </c>
      <c r="E42" s="54">
        <f t="shared" si="3"/>
        <v>7.6004265908282909E-2</v>
      </c>
      <c r="F42" s="262">
        <f>((SUM(C42:C50,C52:C54)/SUM(C55:C63,C65:C67))-1)</f>
        <v>0.10555687419616588</v>
      </c>
    </row>
    <row r="43" spans="2:6" ht="15" hidden="1" customHeight="1" outlineLevel="1">
      <c r="B43" s="261" t="s">
        <v>248</v>
      </c>
      <c r="C43" s="53">
        <v>12308</v>
      </c>
      <c r="D43" s="54">
        <f t="shared" si="5"/>
        <v>-0.24661810613943808</v>
      </c>
      <c r="E43" s="54">
        <f t="shared" si="3"/>
        <v>0.23487508778970612</v>
      </c>
      <c r="F43" s="262">
        <f>((SUM(C43:C50,C52:C55)/SUM(C56:C63,C65:C68))-1)</f>
        <v>9.7608277640343521E-2</v>
      </c>
    </row>
    <row r="44" spans="2:6" ht="15" hidden="1" customHeight="1" outlineLevel="1">
      <c r="B44" s="261" t="s">
        <v>249</v>
      </c>
      <c r="C44" s="53">
        <v>16337</v>
      </c>
      <c r="D44" s="54">
        <f t="shared" si="5"/>
        <v>5.809585492227979E-2</v>
      </c>
      <c r="E44" s="54">
        <f t="shared" si="3"/>
        <v>0.13767409470752079</v>
      </c>
      <c r="F44" s="262">
        <f>((SUM(C44:C50,C52:C56)/SUM(C57:C63,C65:C69))-1)</f>
        <v>7.7208437063989166E-2</v>
      </c>
    </row>
    <row r="45" spans="2:6" ht="15" hidden="1" customHeight="1" outlineLevel="1">
      <c r="B45" s="261" t="s">
        <v>250</v>
      </c>
      <c r="C45" s="53">
        <v>15440</v>
      </c>
      <c r="D45" s="54">
        <f t="shared" si="5"/>
        <v>-0.11452658140735218</v>
      </c>
      <c r="E45" s="54">
        <f t="shared" si="3"/>
        <v>0.17227241667299364</v>
      </c>
      <c r="F45" s="262">
        <f>((SUM(C45:C50,C52:C57)/SUM(C58:C63,C65:C70))-1)</f>
        <v>6.4074076096154897E-2</v>
      </c>
    </row>
    <row r="46" spans="2:6" ht="15" hidden="1" customHeight="1" outlineLevel="1">
      <c r="B46" s="261" t="s">
        <v>251</v>
      </c>
      <c r="C46" s="53">
        <v>17437</v>
      </c>
      <c r="D46" s="54">
        <f t="shared" si="5"/>
        <v>-8.8671630762234988E-3</v>
      </c>
      <c r="E46" s="54">
        <f t="shared" si="3"/>
        <v>0.18409615645796551</v>
      </c>
      <c r="F46" s="262">
        <f>((SUM(C46:C50,C52:C58)/SUM(C59:C63,C65:C71))-1)</f>
        <v>3.7100447401999581E-2</v>
      </c>
    </row>
    <row r="47" spans="2:6" ht="15" hidden="1" customHeight="1" outlineLevel="1">
      <c r="B47" s="261" t="s">
        <v>252</v>
      </c>
      <c r="C47" s="53">
        <v>17593</v>
      </c>
      <c r="D47" s="54">
        <f t="shared" si="5"/>
        <v>6.2956921031961821E-2</v>
      </c>
      <c r="E47" s="54">
        <f t="shared" si="3"/>
        <v>0.13561838368190027</v>
      </c>
      <c r="F47" s="262">
        <f>((SUM(C47:C50,C52:C59)/SUM(C60:C63,C65:C72))-1)</f>
        <v>2.2367089425292308E-2</v>
      </c>
    </row>
    <row r="48" spans="2:6" ht="15" hidden="1" customHeight="1" outlineLevel="1">
      <c r="B48" s="261" t="s">
        <v>253</v>
      </c>
      <c r="C48" s="53">
        <v>16551</v>
      </c>
      <c r="D48" s="54">
        <f t="shared" si="5"/>
        <v>-0.14487212606561611</v>
      </c>
      <c r="E48" s="54">
        <f t="shared" si="3"/>
        <v>-0.12916973587288227</v>
      </c>
      <c r="F48" s="262">
        <f>((SUM(C48:C50,C52:C60)/SUM(C61:C63,C65:C73))-1)</f>
        <v>2.0079187056337933E-2</v>
      </c>
    </row>
    <row r="49" spans="2:6" ht="15" hidden="1" customHeight="1" outlineLevel="1">
      <c r="B49" s="261" t="s">
        <v>254</v>
      </c>
      <c r="C49" s="53">
        <v>19355</v>
      </c>
      <c r="D49" s="54">
        <f t="shared" si="5"/>
        <v>0.13973619126133552</v>
      </c>
      <c r="E49" s="54">
        <f t="shared" si="3"/>
        <v>0.27151491262646177</v>
      </c>
      <c r="F49" s="262">
        <f>((SUM(C49:C50,C52:C61)/SUM(C62:C63,C65:C74))-1)</f>
        <v>4.2340476816548289E-2</v>
      </c>
    </row>
    <row r="50" spans="2:6" ht="15" hidden="1" customHeight="1" outlineLevel="1">
      <c r="B50" s="261" t="s">
        <v>255</v>
      </c>
      <c r="C50" s="53">
        <v>16982</v>
      </c>
      <c r="D50" s="54">
        <f>C50/C52-1</f>
        <v>5.208949923049655E-3</v>
      </c>
      <c r="E50" s="54">
        <f t="shared" si="3"/>
        <v>0.17060729303095057</v>
      </c>
      <c r="F50" s="262">
        <f>((SUM(C50,C52:C62)/SUM(C63,C65:C75))-1)</f>
        <v>1.7080660495918387E-2</v>
      </c>
    </row>
    <row r="51" spans="2:6" ht="15" customHeight="1" collapsed="1">
      <c r="B51" s="266">
        <v>2008</v>
      </c>
      <c r="C51" s="216">
        <v>199818</v>
      </c>
      <c r="D51" s="217"/>
      <c r="E51" s="217">
        <f t="shared" si="3"/>
        <v>8.7948166498788449E-2</v>
      </c>
      <c r="F51" s="267">
        <f>C51/C64-1</f>
        <v>8.7948166498788449E-2</v>
      </c>
    </row>
    <row r="52" spans="2:6" ht="15" hidden="1" customHeight="1" outlineLevel="1">
      <c r="B52" s="261" t="s">
        <v>244</v>
      </c>
      <c r="C52" s="53">
        <v>16894</v>
      </c>
      <c r="D52" s="54">
        <f t="shared" ref="D52:D62" si="6">IFERROR((C52-C53)/C53,"-")</f>
        <v>-0.10656301232217462</v>
      </c>
      <c r="E52" s="54">
        <f t="shared" si="3"/>
        <v>3.8623804147601692E-3</v>
      </c>
      <c r="F52" s="262">
        <f>((SUM(C52:C63)/SUM(C65:C76))-1)</f>
        <v>4.8803707330951074E-3</v>
      </c>
    </row>
    <row r="53" spans="2:6" ht="15" hidden="1" customHeight="1" outlineLevel="1">
      <c r="B53" s="261" t="s">
        <v>245</v>
      </c>
      <c r="C53" s="53">
        <v>18909</v>
      </c>
      <c r="D53" s="54">
        <f t="shared" si="6"/>
        <v>9.0107229332410929E-2</v>
      </c>
      <c r="E53" s="54">
        <f t="shared" si="3"/>
        <v>4.5447006137004475E-2</v>
      </c>
      <c r="F53" s="262" t="s">
        <v>64</v>
      </c>
    </row>
    <row r="54" spans="2:6" ht="15" hidden="1" customHeight="1" outlineLevel="1">
      <c r="B54" s="261" t="s">
        <v>246</v>
      </c>
      <c r="C54" s="53">
        <v>17346</v>
      </c>
      <c r="D54" s="54">
        <f t="shared" si="6"/>
        <v>0.23327408460718094</v>
      </c>
      <c r="E54" s="54">
        <f t="shared" si="3"/>
        <v>0.10266353060835298</v>
      </c>
      <c r="F54" s="262" t="s">
        <v>64</v>
      </c>
    </row>
    <row r="55" spans="2:6" ht="15" hidden="1" customHeight="1" outlineLevel="1">
      <c r="B55" s="261" t="s">
        <v>247</v>
      </c>
      <c r="C55" s="53">
        <v>14065</v>
      </c>
      <c r="D55" s="54">
        <f t="shared" si="6"/>
        <v>0.41115681749774258</v>
      </c>
      <c r="E55" s="54">
        <f t="shared" si="3"/>
        <v>-2.3467333194473361E-2</v>
      </c>
      <c r="F55" s="262" t="s">
        <v>64</v>
      </c>
    </row>
    <row r="56" spans="2:6" ht="15" hidden="1" customHeight="1" outlineLevel="1">
      <c r="B56" s="261" t="s">
        <v>248</v>
      </c>
      <c r="C56" s="53">
        <v>9967</v>
      </c>
      <c r="D56" s="54">
        <f t="shared" si="6"/>
        <v>-0.30591922005571032</v>
      </c>
      <c r="E56" s="54">
        <f t="shared" si="3"/>
        <v>-0.1125456326239872</v>
      </c>
      <c r="F56" s="262" t="s">
        <v>64</v>
      </c>
    </row>
    <row r="57" spans="2:6" ht="15" hidden="1" customHeight="1" outlineLevel="1">
      <c r="B57" s="261" t="s">
        <v>249</v>
      </c>
      <c r="C57" s="53">
        <v>14360</v>
      </c>
      <c r="D57" s="54">
        <f t="shared" si="6"/>
        <v>9.0274087009338699E-2</v>
      </c>
      <c r="E57" s="54">
        <f t="shared" si="3"/>
        <v>-2.6968423905678329E-2</v>
      </c>
      <c r="F57" s="262" t="s">
        <v>64</v>
      </c>
    </row>
    <row r="58" spans="2:6" ht="15" hidden="1" customHeight="1" outlineLevel="1">
      <c r="B58" s="261" t="s">
        <v>250</v>
      </c>
      <c r="C58" s="53">
        <v>13171</v>
      </c>
      <c r="D58" s="54">
        <f t="shared" si="6"/>
        <v>-0.10559554529403775</v>
      </c>
      <c r="E58" s="54">
        <f t="shared" si="3"/>
        <v>-0.1635867149298279</v>
      </c>
      <c r="F58" s="262" t="s">
        <v>64</v>
      </c>
    </row>
    <row r="59" spans="2:6" ht="15" hidden="1" customHeight="1" outlineLevel="1">
      <c r="B59" s="261" t="s">
        <v>251</v>
      </c>
      <c r="C59" s="53">
        <v>14726</v>
      </c>
      <c r="D59" s="54">
        <f t="shared" si="6"/>
        <v>-4.9444874774076941E-2</v>
      </c>
      <c r="E59" s="54">
        <f t="shared" si="3"/>
        <v>-1.6948003525184552E-3</v>
      </c>
      <c r="F59" s="262" t="s">
        <v>64</v>
      </c>
    </row>
    <row r="60" spans="2:6" ht="15" hidden="1" customHeight="1" outlineLevel="1">
      <c r="B60" s="261" t="s">
        <v>252</v>
      </c>
      <c r="C60" s="53">
        <v>15492</v>
      </c>
      <c r="D60" s="54">
        <f t="shared" si="6"/>
        <v>-0.18488898242660212</v>
      </c>
      <c r="E60" s="54">
        <f t="shared" si="3"/>
        <v>0.11863672467326158</v>
      </c>
      <c r="F60" s="262" t="s">
        <v>64</v>
      </c>
    </row>
    <row r="61" spans="2:6" ht="15" hidden="1" customHeight="1" outlineLevel="1">
      <c r="B61" s="261" t="s">
        <v>253</v>
      </c>
      <c r="C61" s="53">
        <v>19006</v>
      </c>
      <c r="D61" s="54">
        <f t="shared" si="6"/>
        <v>0.24858757062146894</v>
      </c>
      <c r="E61" s="54">
        <f t="shared" si="3"/>
        <v>9.0481381605370448E-2</v>
      </c>
      <c r="F61" s="262" t="s">
        <v>64</v>
      </c>
    </row>
    <row r="62" spans="2:6" ht="15" hidden="1" customHeight="1" outlineLevel="1">
      <c r="B62" s="261" t="s">
        <v>254</v>
      </c>
      <c r="C62" s="53">
        <v>15222</v>
      </c>
      <c r="D62" s="54">
        <f t="shared" si="6"/>
        <v>4.9286551320052385E-2</v>
      </c>
      <c r="E62" s="54">
        <f t="shared" si="3"/>
        <v>-2.9951567677797608E-2</v>
      </c>
      <c r="F62" s="262" t="s">
        <v>64</v>
      </c>
    </row>
    <row r="63" spans="2:6" ht="15" hidden="1" customHeight="1" outlineLevel="1">
      <c r="B63" s="261" t="s">
        <v>255</v>
      </c>
      <c r="C63" s="53">
        <v>14507</v>
      </c>
      <c r="D63" s="54">
        <f>C63/C65-1</f>
        <v>-0.13797611266266563</v>
      </c>
      <c r="E63" s="54">
        <f t="shared" si="3"/>
        <v>1.6893312771624869E-2</v>
      </c>
      <c r="F63" s="262" t="s">
        <v>64</v>
      </c>
    </row>
    <row r="64" spans="2:6" ht="15" customHeight="1" collapsed="1">
      <c r="B64" s="266">
        <v>2007</v>
      </c>
      <c r="C64" s="216">
        <v>183665</v>
      </c>
      <c r="D64" s="217"/>
      <c r="E64" s="217">
        <f t="shared" si="3"/>
        <v>4.8803707330951074E-3</v>
      </c>
      <c r="F64" s="267">
        <f>C64/C77-1</f>
        <v>4.8803707330951074E-3</v>
      </c>
    </row>
    <row r="65" spans="2:6" ht="15" hidden="1" customHeight="1" outlineLevel="1">
      <c r="B65" s="261" t="s">
        <v>244</v>
      </c>
      <c r="C65" s="53">
        <v>16829</v>
      </c>
      <c r="D65" s="54">
        <f t="shared" ref="D65:D75" si="7">IFERROR((C65-C66)/C66,"-")</f>
        <v>-6.9552717421352356E-2</v>
      </c>
      <c r="E65" s="54" t="s">
        <v>64</v>
      </c>
      <c r="F65" s="262" t="s">
        <v>64</v>
      </c>
    </row>
    <row r="66" spans="2:6" ht="15" hidden="1" customHeight="1" outlineLevel="1">
      <c r="B66" s="261" t="s">
        <v>245</v>
      </c>
      <c r="C66" s="53">
        <v>18087</v>
      </c>
      <c r="D66" s="54">
        <f t="shared" si="7"/>
        <v>0.14976797406395015</v>
      </c>
      <c r="E66" s="54" t="s">
        <v>64</v>
      </c>
      <c r="F66" s="262" t="s">
        <v>64</v>
      </c>
    </row>
    <row r="67" spans="2:6" ht="15" hidden="1" customHeight="1" outlineLevel="1">
      <c r="B67" s="261" t="s">
        <v>246</v>
      </c>
      <c r="C67" s="53">
        <v>15731</v>
      </c>
      <c r="D67" s="54">
        <f t="shared" si="7"/>
        <v>9.2203013261126149E-2</v>
      </c>
      <c r="E67" s="54" t="s">
        <v>64</v>
      </c>
      <c r="F67" s="262" t="s">
        <v>64</v>
      </c>
    </row>
    <row r="68" spans="2:6" ht="15" hidden="1" customHeight="1" outlineLevel="1">
      <c r="B68" s="261" t="s">
        <v>247</v>
      </c>
      <c r="C68" s="53">
        <v>14403</v>
      </c>
      <c r="D68" s="54">
        <f t="shared" si="7"/>
        <v>0.28243255275576529</v>
      </c>
      <c r="E68" s="54" t="s">
        <v>64</v>
      </c>
      <c r="F68" s="262" t="s">
        <v>64</v>
      </c>
    </row>
    <row r="69" spans="2:6" ht="15" hidden="1" customHeight="1" outlineLevel="1">
      <c r="B69" s="261" t="s">
        <v>248</v>
      </c>
      <c r="C69" s="53">
        <v>11231</v>
      </c>
      <c r="D69" s="54">
        <f t="shared" si="7"/>
        <v>-0.23898902290283236</v>
      </c>
      <c r="E69" s="54" t="s">
        <v>64</v>
      </c>
      <c r="F69" s="262" t="s">
        <v>64</v>
      </c>
    </row>
    <row r="70" spans="2:6" ht="15" hidden="1" customHeight="1" outlineLevel="1">
      <c r="B70" s="261" t="s">
        <v>249</v>
      </c>
      <c r="C70" s="53">
        <v>14758</v>
      </c>
      <c r="D70" s="54">
        <f t="shared" si="7"/>
        <v>-6.2805613767701787E-2</v>
      </c>
      <c r="E70" s="54" t="s">
        <v>64</v>
      </c>
      <c r="F70" s="262" t="s">
        <v>64</v>
      </c>
    </row>
    <row r="71" spans="2:6" ht="15" hidden="1" customHeight="1" outlineLevel="1">
      <c r="B71" s="261" t="s">
        <v>250</v>
      </c>
      <c r="C71" s="53">
        <v>15747</v>
      </c>
      <c r="D71" s="54">
        <f t="shared" si="7"/>
        <v>6.7520846044335975E-2</v>
      </c>
      <c r="E71" s="54" t="s">
        <v>64</v>
      </c>
      <c r="F71" s="262" t="s">
        <v>64</v>
      </c>
    </row>
    <row r="72" spans="2:6" ht="15" hidden="1" customHeight="1" outlineLevel="1">
      <c r="B72" s="261" t="s">
        <v>251</v>
      </c>
      <c r="C72" s="53">
        <v>14751</v>
      </c>
      <c r="D72" s="54">
        <f t="shared" si="7"/>
        <v>6.5131056393963466E-2</v>
      </c>
      <c r="E72" s="54" t="s">
        <v>64</v>
      </c>
      <c r="F72" s="262" t="s">
        <v>64</v>
      </c>
    </row>
    <row r="73" spans="2:6" ht="15" hidden="1" customHeight="1" outlineLevel="1">
      <c r="B73" s="261" t="s">
        <v>252</v>
      </c>
      <c r="C73" s="53">
        <v>13849</v>
      </c>
      <c r="D73" s="54">
        <f t="shared" si="7"/>
        <v>-0.20540478512823454</v>
      </c>
      <c r="E73" s="54" t="s">
        <v>64</v>
      </c>
      <c r="F73" s="262" t="s">
        <v>64</v>
      </c>
    </row>
    <row r="74" spans="2:6" ht="15" hidden="1" customHeight="1" outlineLevel="1">
      <c r="B74" s="261" t="s">
        <v>253</v>
      </c>
      <c r="C74" s="53">
        <v>17429</v>
      </c>
      <c r="D74" s="54">
        <f t="shared" si="7"/>
        <v>0.11069334692837114</v>
      </c>
      <c r="E74" s="54" t="s">
        <v>64</v>
      </c>
      <c r="F74" s="262" t="s">
        <v>64</v>
      </c>
    </row>
    <row r="75" spans="2:6" ht="15" hidden="1" customHeight="1" outlineLevel="1">
      <c r="B75" s="261" t="s">
        <v>254</v>
      </c>
      <c r="C75" s="53">
        <v>15692</v>
      </c>
      <c r="D75" s="54">
        <f t="shared" si="7"/>
        <v>9.9957941959904664E-2</v>
      </c>
      <c r="E75" s="54" t="s">
        <v>64</v>
      </c>
      <c r="F75" s="262" t="s">
        <v>64</v>
      </c>
    </row>
    <row r="76" spans="2:6" ht="15" hidden="1" customHeight="1" outlineLevel="1">
      <c r="B76" s="261" t="s">
        <v>255</v>
      </c>
      <c r="C76" s="53">
        <v>14266</v>
      </c>
      <c r="D76" s="54" t="s">
        <v>64</v>
      </c>
      <c r="E76" s="54" t="s">
        <v>64</v>
      </c>
      <c r="F76" s="262" t="s">
        <v>64</v>
      </c>
    </row>
    <row r="77" spans="2:6" ht="15" customHeight="1" collapsed="1">
      <c r="B77" s="266">
        <v>2006</v>
      </c>
      <c r="C77" s="216">
        <v>182773</v>
      </c>
      <c r="D77" s="217"/>
      <c r="E77" s="217" t="s">
        <v>64</v>
      </c>
      <c r="F77" s="267" t="s">
        <v>64</v>
      </c>
    </row>
    <row r="78" spans="2:6" ht="15" customHeight="1">
      <c r="B78" s="220" t="s">
        <v>256</v>
      </c>
      <c r="C78" s="220"/>
      <c r="D78" s="220"/>
      <c r="E78" s="220"/>
      <c r="F78" s="220"/>
    </row>
  </sheetData>
  <mergeCells count="2">
    <mergeCell ref="B5:F5"/>
    <mergeCell ref="B78:F7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91</v>
      </c>
      <c r="C8" s="135">
        <v>26636</v>
      </c>
      <c r="D8" s="127">
        <f t="shared" ref="D8:D12" si="0">C8/C21-1</f>
        <v>5.2140938536893611E-2</v>
      </c>
      <c r="E8" s="126">
        <v>1633649</v>
      </c>
      <c r="F8" s="127">
        <f t="shared" ref="F8:F12" si="1">E8/E21-1</f>
        <v>9.5121773003671528E-2</v>
      </c>
      <c r="G8" s="126">
        <v>987559</v>
      </c>
      <c r="H8" s="127">
        <f t="shared" ref="H8:H12" si="2">G8/G21-1</f>
        <v>2.1417984777385657E-2</v>
      </c>
      <c r="I8" s="126">
        <v>2621208</v>
      </c>
      <c r="J8" s="127">
        <f t="shared" ref="J8:J12" si="3">I8/I21-1</f>
        <v>6.6137585505909424E-2</v>
      </c>
    </row>
    <row r="9" spans="2:10">
      <c r="B9" s="66" t="s">
        <v>92</v>
      </c>
      <c r="C9" s="135">
        <v>26724</v>
      </c>
      <c r="D9" s="127">
        <f t="shared" si="0"/>
        <v>-2.9981851179673336E-2</v>
      </c>
      <c r="E9" s="126">
        <v>1988018</v>
      </c>
      <c r="F9" s="127">
        <f t="shared" si="1"/>
        <v>0.26079754235493025</v>
      </c>
      <c r="G9" s="126">
        <v>1399539</v>
      </c>
      <c r="H9" s="127">
        <f t="shared" si="2"/>
        <v>0.24088887549075588</v>
      </c>
      <c r="I9" s="126">
        <v>3387557</v>
      </c>
      <c r="J9" s="127">
        <f t="shared" si="3"/>
        <v>0.25249552067072734</v>
      </c>
    </row>
    <row r="10" spans="2:10">
      <c r="B10" s="66" t="s">
        <v>93</v>
      </c>
      <c r="C10" s="135">
        <v>34319</v>
      </c>
      <c r="D10" s="127">
        <f t="shared" si="0"/>
        <v>0.20565606885649035</v>
      </c>
      <c r="E10" s="126">
        <v>2082700</v>
      </c>
      <c r="F10" s="127">
        <f t="shared" si="1"/>
        <v>0.19343134288674357</v>
      </c>
      <c r="G10" s="126">
        <v>1574365</v>
      </c>
      <c r="H10" s="127">
        <f t="shared" si="2"/>
        <v>9.8593721324733652E-2</v>
      </c>
      <c r="I10" s="126">
        <v>3657065</v>
      </c>
      <c r="J10" s="127">
        <f t="shared" si="3"/>
        <v>0.1506685054381256</v>
      </c>
    </row>
    <row r="11" spans="2:10">
      <c r="B11" s="66" t="s">
        <v>94</v>
      </c>
      <c r="C11" s="135">
        <v>31753</v>
      </c>
      <c r="D11" s="127">
        <f t="shared" si="0"/>
        <v>-8.3104732753891075E-2</v>
      </c>
      <c r="E11" s="126">
        <v>2025908</v>
      </c>
      <c r="F11" s="127">
        <f t="shared" si="1"/>
        <v>0.20700116296804705</v>
      </c>
      <c r="G11" s="126">
        <v>1551674</v>
      </c>
      <c r="H11" s="127">
        <f t="shared" si="2"/>
        <v>0.13163076581990452</v>
      </c>
      <c r="I11" s="126">
        <v>3577582</v>
      </c>
      <c r="J11" s="127">
        <f t="shared" si="3"/>
        <v>0.17311309370786399</v>
      </c>
    </row>
    <row r="12" spans="2:10">
      <c r="B12" s="66" t="s">
        <v>95</v>
      </c>
      <c r="C12" s="135">
        <v>28765</v>
      </c>
      <c r="D12" s="127">
        <f t="shared" si="0"/>
        <v>4.1892127770990495E-3</v>
      </c>
      <c r="E12" s="126">
        <v>1960133</v>
      </c>
      <c r="F12" s="127">
        <f t="shared" si="1"/>
        <v>9.602237970572669E-2</v>
      </c>
      <c r="G12" s="126">
        <v>1455799</v>
      </c>
      <c r="H12" s="127">
        <f t="shared" si="2"/>
        <v>1.1511703124793771E-2</v>
      </c>
      <c r="I12" s="126">
        <v>3415932</v>
      </c>
      <c r="J12" s="127">
        <f t="shared" si="3"/>
        <v>5.8338344739510717E-2</v>
      </c>
    </row>
    <row r="13" spans="2:10" ht="30" customHeight="1">
      <c r="B13" s="128" t="str">
        <f>actualizaciones!$A$2</f>
        <v xml:space="preserve">acumulado mayo 2011 </v>
      </c>
      <c r="C13" s="129">
        <v>148197</v>
      </c>
      <c r="D13" s="188">
        <v>2.4825907459528285E-2</v>
      </c>
      <c r="E13" s="129">
        <v>9690408</v>
      </c>
      <c r="F13" s="188">
        <v>0.17026125435372608</v>
      </c>
      <c r="G13" s="129">
        <v>6968936</v>
      </c>
      <c r="H13" s="188">
        <v>9.9514987793835719E-2</v>
      </c>
      <c r="I13" s="129">
        <v>16659344</v>
      </c>
      <c r="J13" s="188">
        <v>0.13958807125811501</v>
      </c>
    </row>
    <row r="14" spans="2:10" outlineLevel="1">
      <c r="B14" s="66" t="s">
        <v>84</v>
      </c>
      <c r="C14" s="135">
        <v>28572</v>
      </c>
      <c r="D14" s="127">
        <f t="shared" ref="D14:D65" si="4">C14/C27-1</f>
        <v>-0.20800532209779354</v>
      </c>
      <c r="E14" s="126">
        <v>1665994</v>
      </c>
      <c r="F14" s="127">
        <f t="shared" ref="F14:F65" si="5">E14/E27-1</f>
        <v>9.6223538223978444E-3</v>
      </c>
      <c r="G14" s="126">
        <v>1373604</v>
      </c>
      <c r="H14" s="127">
        <f t="shared" ref="H14:H65" si="6">G14/G27-1</f>
        <v>2.6599316768372017E-3</v>
      </c>
      <c r="I14" s="126">
        <v>3039598</v>
      </c>
      <c r="J14" s="127">
        <f t="shared" ref="J14:J65" si="7">I14/I27-1</f>
        <v>6.4640757384912817E-3</v>
      </c>
    </row>
    <row r="15" spans="2:10" outlineLevel="1">
      <c r="B15" s="66" t="s">
        <v>85</v>
      </c>
      <c r="C15" s="135">
        <v>30419</v>
      </c>
      <c r="D15" s="127">
        <f t="shared" si="4"/>
        <v>9.8000288766965094E-2</v>
      </c>
      <c r="E15" s="126">
        <v>1765180</v>
      </c>
      <c r="F15" s="127">
        <f t="shared" si="5"/>
        <v>5.7560154957204679E-2</v>
      </c>
      <c r="G15" s="126">
        <v>1455663</v>
      </c>
      <c r="H15" s="127">
        <f t="shared" si="6"/>
        <v>9.56647994905786E-2</v>
      </c>
      <c r="I15" s="126">
        <v>3220843</v>
      </c>
      <c r="J15" s="127">
        <f t="shared" si="7"/>
        <v>7.4448105062862036E-2</v>
      </c>
    </row>
    <row r="16" spans="2:10" outlineLevel="1">
      <c r="B16" s="66" t="s">
        <v>86</v>
      </c>
      <c r="C16" s="135">
        <v>27998</v>
      </c>
      <c r="D16" s="127">
        <f t="shared" si="4"/>
        <v>-3.3551950293406962E-2</v>
      </c>
      <c r="E16" s="126">
        <v>1773647</v>
      </c>
      <c r="F16" s="127">
        <f t="shared" si="5"/>
        <v>9.156710442665017E-2</v>
      </c>
      <c r="G16" s="126">
        <v>1287512</v>
      </c>
      <c r="H16" s="127">
        <f t="shared" si="6"/>
        <v>2.7874909388182711E-2</v>
      </c>
      <c r="I16" s="126">
        <v>3061159</v>
      </c>
      <c r="J16" s="127">
        <f t="shared" si="7"/>
        <v>6.3841048647435006E-2</v>
      </c>
    </row>
    <row r="17" spans="2:10" outlineLevel="1">
      <c r="B17" s="66" t="s">
        <v>87</v>
      </c>
      <c r="C17" s="135">
        <v>22588</v>
      </c>
      <c r="D17" s="127">
        <f t="shared" si="4"/>
        <v>-0.12656123119755613</v>
      </c>
      <c r="E17" s="126">
        <v>1623162</v>
      </c>
      <c r="F17" s="127">
        <f t="shared" si="5"/>
        <v>3.7925583750892056E-2</v>
      </c>
      <c r="G17" s="126">
        <v>1147427</v>
      </c>
      <c r="H17" s="127">
        <f t="shared" si="6"/>
        <v>-5.3321058480657602E-3</v>
      </c>
      <c r="I17" s="126">
        <v>2770589</v>
      </c>
      <c r="J17" s="127">
        <f t="shared" si="7"/>
        <v>1.9562233433795928E-2</v>
      </c>
    </row>
    <row r="18" spans="2:10" outlineLevel="1">
      <c r="B18" s="66" t="s">
        <v>88</v>
      </c>
      <c r="C18" s="135">
        <v>22619</v>
      </c>
      <c r="D18" s="127">
        <f t="shared" si="4"/>
        <v>5.7753460531238199E-2</v>
      </c>
      <c r="E18" s="126">
        <v>2019311</v>
      </c>
      <c r="F18" s="127">
        <f t="shared" si="5"/>
        <v>3.3750677670482343E-2</v>
      </c>
      <c r="G18" s="126">
        <v>1584426</v>
      </c>
      <c r="H18" s="127">
        <f t="shared" si="6"/>
        <v>-1.9842239503718218E-2</v>
      </c>
      <c r="I18" s="126">
        <v>3603737</v>
      </c>
      <c r="J18" s="127">
        <f t="shared" si="7"/>
        <v>9.482941182402671E-3</v>
      </c>
    </row>
    <row r="19" spans="2:10" outlineLevel="1">
      <c r="B19" s="66" t="s">
        <v>89</v>
      </c>
      <c r="C19" s="135">
        <v>22934</v>
      </c>
      <c r="D19" s="127">
        <f t="shared" si="4"/>
        <v>-0.15869405722670582</v>
      </c>
      <c r="E19" s="126">
        <v>1852448</v>
      </c>
      <c r="F19" s="127">
        <f t="shared" si="5"/>
        <v>3.2678718360957593E-2</v>
      </c>
      <c r="G19" s="126">
        <v>1401004</v>
      </c>
      <c r="H19" s="127">
        <f t="shared" si="6"/>
        <v>1.1332522440906434E-2</v>
      </c>
      <c r="I19" s="126">
        <v>3253452</v>
      </c>
      <c r="J19" s="127">
        <f t="shared" si="7"/>
        <v>2.3377128292525029E-2</v>
      </c>
    </row>
    <row r="20" spans="2:10" outlineLevel="1">
      <c r="B20" s="66" t="s">
        <v>90</v>
      </c>
      <c r="C20" s="135">
        <v>26127</v>
      </c>
      <c r="D20" s="127">
        <f t="shared" si="4"/>
        <v>-7.0279695395345509E-2</v>
      </c>
      <c r="E20" s="126">
        <v>1564162</v>
      </c>
      <c r="F20" s="127">
        <f t="shared" si="5"/>
        <v>5.1398941719275948E-2</v>
      </c>
      <c r="G20" s="126">
        <v>1097110</v>
      </c>
      <c r="H20" s="127">
        <f t="shared" si="6"/>
        <v>1.498549373121949E-2</v>
      </c>
      <c r="I20" s="126">
        <v>2661272</v>
      </c>
      <c r="J20" s="127">
        <f t="shared" si="7"/>
        <v>3.607557089287261E-2</v>
      </c>
    </row>
    <row r="21" spans="2:10" outlineLevel="1">
      <c r="B21" s="66" t="s">
        <v>91</v>
      </c>
      <c r="C21" s="135">
        <v>25316</v>
      </c>
      <c r="D21" s="127">
        <f t="shared" si="4"/>
        <v>-0.16008095285491519</v>
      </c>
      <c r="E21" s="126">
        <v>1491751</v>
      </c>
      <c r="F21" s="127">
        <f t="shared" si="5"/>
        <v>5.0602859356292607E-2</v>
      </c>
      <c r="G21" s="126">
        <v>966851</v>
      </c>
      <c r="H21" s="127">
        <f t="shared" si="6"/>
        <v>-3.6240739707019909E-2</v>
      </c>
      <c r="I21" s="126">
        <v>2458602</v>
      </c>
      <c r="J21" s="127">
        <f t="shared" si="7"/>
        <v>1.4648129592242709E-2</v>
      </c>
    </row>
    <row r="22" spans="2:10" outlineLevel="1">
      <c r="B22" s="66" t="s">
        <v>92</v>
      </c>
      <c r="C22" s="135">
        <v>27550</v>
      </c>
      <c r="D22" s="127">
        <f t="shared" si="4"/>
        <v>-7.6649797231625127E-2</v>
      </c>
      <c r="E22" s="126">
        <v>1576794</v>
      </c>
      <c r="F22" s="127">
        <f t="shared" si="5"/>
        <v>-4.3537178933474419E-2</v>
      </c>
      <c r="G22" s="126">
        <v>1127852</v>
      </c>
      <c r="H22" s="127">
        <f t="shared" si="6"/>
        <v>-0.11184014174623491</v>
      </c>
      <c r="I22" s="126">
        <v>2704646</v>
      </c>
      <c r="J22" s="127">
        <f t="shared" si="7"/>
        <v>-7.3257212835748375E-2</v>
      </c>
    </row>
    <row r="23" spans="2:10" outlineLevel="1">
      <c r="B23" s="66" t="s">
        <v>93</v>
      </c>
      <c r="C23" s="135">
        <v>28465</v>
      </c>
      <c r="D23" s="127">
        <f t="shared" si="4"/>
        <v>-0.22362535457124155</v>
      </c>
      <c r="E23" s="126">
        <v>1745136</v>
      </c>
      <c r="F23" s="127">
        <f t="shared" si="5"/>
        <v>9.9710227460159118E-3</v>
      </c>
      <c r="G23" s="126">
        <v>1433073</v>
      </c>
      <c r="H23" s="127">
        <f t="shared" si="6"/>
        <v>-7.9926731742644308E-2</v>
      </c>
      <c r="I23" s="126">
        <v>3178209</v>
      </c>
      <c r="J23" s="127">
        <f t="shared" si="7"/>
        <v>-3.2647373846854788E-2</v>
      </c>
    </row>
    <row r="24" spans="2:10" outlineLevel="1">
      <c r="B24" s="66" t="s">
        <v>94</v>
      </c>
      <c r="C24" s="135">
        <v>34631</v>
      </c>
      <c r="D24" s="127">
        <f t="shared" si="4"/>
        <v>-0.11819825325287092</v>
      </c>
      <c r="E24" s="126">
        <v>1678464</v>
      </c>
      <c r="F24" s="127">
        <f t="shared" si="5"/>
        <v>1.4431404593052255E-2</v>
      </c>
      <c r="G24" s="126">
        <v>1371184</v>
      </c>
      <c r="H24" s="127">
        <f t="shared" si="6"/>
        <v>-8.1158777374745084E-2</v>
      </c>
      <c r="I24" s="126">
        <v>3049648</v>
      </c>
      <c r="J24" s="127">
        <f t="shared" si="7"/>
        <v>-3.0898829095330149E-2</v>
      </c>
    </row>
    <row r="25" spans="2:10" outlineLevel="1">
      <c r="B25" s="66" t="s">
        <v>95</v>
      </c>
      <c r="C25" s="135">
        <v>28645</v>
      </c>
      <c r="D25" s="127">
        <f t="shared" si="4"/>
        <v>-0.13141696230934841</v>
      </c>
      <c r="E25" s="126">
        <v>1788406</v>
      </c>
      <c r="F25" s="127">
        <f t="shared" si="5"/>
        <v>-2.4103216399638305E-2</v>
      </c>
      <c r="G25" s="126">
        <v>1439231</v>
      </c>
      <c r="H25" s="127">
        <f t="shared" si="6"/>
        <v>-9.366156117085922E-2</v>
      </c>
      <c r="I25" s="126">
        <v>3227637</v>
      </c>
      <c r="J25" s="127">
        <f t="shared" si="7"/>
        <v>-5.6395205550938021E-2</v>
      </c>
    </row>
    <row r="26" spans="2:10" ht="15" customHeight="1">
      <c r="B26" s="147">
        <v>2010</v>
      </c>
      <c r="C26" s="132">
        <v>325864</v>
      </c>
      <c r="D26" s="133">
        <f t="shared" si="4"/>
        <v>-0.10538612110879586</v>
      </c>
      <c r="E26" s="132">
        <v>20544455</v>
      </c>
      <c r="F26" s="133">
        <f t="shared" si="5"/>
        <v>2.5869525508901203E-2</v>
      </c>
      <c r="G26" s="132">
        <v>15684937</v>
      </c>
      <c r="H26" s="133">
        <f t="shared" si="6"/>
        <v>-2.5678884336033936E-2</v>
      </c>
      <c r="I26" s="132">
        <v>36229392</v>
      </c>
      <c r="J26" s="133">
        <f t="shared" si="7"/>
        <v>2.8979059372828964E-3</v>
      </c>
    </row>
    <row r="27" spans="2:10" ht="15" hidden="1" customHeight="1" outlineLevel="1">
      <c r="B27" s="66" t="s">
        <v>84</v>
      </c>
      <c r="C27" s="135">
        <v>36076</v>
      </c>
      <c r="D27" s="127">
        <f t="shared" si="4"/>
        <v>-5.4810312303500308E-2</v>
      </c>
      <c r="E27" s="126">
        <v>1650116</v>
      </c>
      <c r="F27" s="127">
        <f t="shared" si="5"/>
        <v>-7.711478263106708E-2</v>
      </c>
      <c r="G27" s="126">
        <v>1369960</v>
      </c>
      <c r="H27" s="127">
        <f t="shared" si="6"/>
        <v>-0.12739845041822406</v>
      </c>
      <c r="I27" s="126">
        <v>3020076</v>
      </c>
      <c r="J27" s="127">
        <f t="shared" si="7"/>
        <v>-0.10062421660235699</v>
      </c>
    </row>
    <row r="28" spans="2:10" ht="15" hidden="1" customHeight="1" outlineLevel="1">
      <c r="B28" s="66" t="s">
        <v>85</v>
      </c>
      <c r="C28" s="135">
        <v>27704</v>
      </c>
      <c r="D28" s="127">
        <f t="shared" si="4"/>
        <v>-0.34725036520427877</v>
      </c>
      <c r="E28" s="126">
        <v>1669106</v>
      </c>
      <c r="F28" s="127">
        <f t="shared" si="5"/>
        <v>-7.8815085942363639E-2</v>
      </c>
      <c r="G28" s="126">
        <v>1328566</v>
      </c>
      <c r="H28" s="127">
        <f t="shared" si="6"/>
        <v>-0.16447644802213701</v>
      </c>
      <c r="I28" s="126">
        <v>2997672</v>
      </c>
      <c r="J28" s="127">
        <f t="shared" si="7"/>
        <v>-0.11885319628502189</v>
      </c>
    </row>
    <row r="29" spans="2:10" ht="15" hidden="1" customHeight="1" outlineLevel="1">
      <c r="B29" s="66" t="s">
        <v>86</v>
      </c>
      <c r="C29" s="135">
        <v>28970</v>
      </c>
      <c r="D29" s="127">
        <f t="shared" si="4"/>
        <v>-0.32806049079185418</v>
      </c>
      <c r="E29" s="126">
        <v>1624863</v>
      </c>
      <c r="F29" s="127">
        <f t="shared" si="5"/>
        <v>-0.1127749878644686</v>
      </c>
      <c r="G29" s="126">
        <v>1252596</v>
      </c>
      <c r="H29" s="127">
        <f t="shared" si="6"/>
        <v>-0.14195644966393306</v>
      </c>
      <c r="I29" s="126">
        <v>2877459</v>
      </c>
      <c r="J29" s="127">
        <f t="shared" si="7"/>
        <v>-0.12571846305344481</v>
      </c>
    </row>
    <row r="30" spans="2:10" ht="15" hidden="1" customHeight="1" outlineLevel="1">
      <c r="B30" s="66" t="s">
        <v>87</v>
      </c>
      <c r="C30" s="135">
        <v>25861</v>
      </c>
      <c r="D30" s="127">
        <f t="shared" si="4"/>
        <v>-0.24259020618556704</v>
      </c>
      <c r="E30" s="126">
        <v>1563852</v>
      </c>
      <c r="F30" s="127">
        <f t="shared" si="5"/>
        <v>-0.12100826071878423</v>
      </c>
      <c r="G30" s="126">
        <v>1153578</v>
      </c>
      <c r="H30" s="127">
        <f t="shared" si="6"/>
        <v>-0.11818502873444603</v>
      </c>
      <c r="I30" s="126">
        <v>2717430</v>
      </c>
      <c r="J30" s="127">
        <f t="shared" si="7"/>
        <v>-0.11981197986997827</v>
      </c>
    </row>
    <row r="31" spans="2:10" ht="15" hidden="1" customHeight="1" outlineLevel="1">
      <c r="B31" s="66" t="s">
        <v>88</v>
      </c>
      <c r="C31" s="135">
        <v>21384</v>
      </c>
      <c r="D31" s="127">
        <f t="shared" si="4"/>
        <v>-0.32942393928941016</v>
      </c>
      <c r="E31" s="126">
        <v>1953383</v>
      </c>
      <c r="F31" s="127">
        <f t="shared" si="5"/>
        <v>-0.1277363413458984</v>
      </c>
      <c r="G31" s="126">
        <v>1616501</v>
      </c>
      <c r="H31" s="127">
        <f t="shared" si="6"/>
        <v>-0.15681948228278786</v>
      </c>
      <c r="I31" s="126">
        <v>3569884</v>
      </c>
      <c r="J31" s="127">
        <f t="shared" si="7"/>
        <v>-0.14115038584531348</v>
      </c>
    </row>
    <row r="32" spans="2:10" ht="15" hidden="1" customHeight="1" outlineLevel="1">
      <c r="B32" s="66" t="s">
        <v>89</v>
      </c>
      <c r="C32" s="135">
        <v>27260</v>
      </c>
      <c r="D32" s="127">
        <f t="shared" si="4"/>
        <v>-0.35486924624304816</v>
      </c>
      <c r="E32" s="126">
        <v>1793828</v>
      </c>
      <c r="F32" s="127">
        <f t="shared" si="5"/>
        <v>-0.15020017689279797</v>
      </c>
      <c r="G32" s="126">
        <v>1385305</v>
      </c>
      <c r="H32" s="127">
        <f t="shared" si="6"/>
        <v>-0.18088954140504754</v>
      </c>
      <c r="I32" s="126">
        <v>3179133</v>
      </c>
      <c r="J32" s="127">
        <f t="shared" si="7"/>
        <v>-0.16385121540279957</v>
      </c>
    </row>
    <row r="33" spans="2:10" ht="15" hidden="1" customHeight="1" outlineLevel="1">
      <c r="B33" s="66" t="s">
        <v>90</v>
      </c>
      <c r="C33" s="135">
        <v>28102</v>
      </c>
      <c r="D33" s="127">
        <f t="shared" si="4"/>
        <v>-0.28193990188062146</v>
      </c>
      <c r="E33" s="126">
        <v>1487696</v>
      </c>
      <c r="F33" s="127">
        <f t="shared" si="5"/>
        <v>-0.14723468162368059</v>
      </c>
      <c r="G33" s="126">
        <v>1080912</v>
      </c>
      <c r="H33" s="127">
        <f t="shared" si="6"/>
        <v>-0.19503367580078701</v>
      </c>
      <c r="I33" s="126">
        <v>2568608</v>
      </c>
      <c r="J33" s="127">
        <f t="shared" si="7"/>
        <v>-0.16802419155012427</v>
      </c>
    </row>
    <row r="34" spans="2:10" ht="15" hidden="1" customHeight="1" outlineLevel="1">
      <c r="B34" s="66" t="s">
        <v>91</v>
      </c>
      <c r="C34" s="135">
        <v>30141</v>
      </c>
      <c r="D34" s="127">
        <f t="shared" si="4"/>
        <v>-0.36440892412804182</v>
      </c>
      <c r="E34" s="126">
        <v>1419900</v>
      </c>
      <c r="F34" s="127">
        <f t="shared" si="5"/>
        <v>-0.17629464275355089</v>
      </c>
      <c r="G34" s="126">
        <v>1003208</v>
      </c>
      <c r="H34" s="127">
        <f t="shared" si="6"/>
        <v>-0.19423050510388895</v>
      </c>
      <c r="I34" s="126">
        <v>2423108</v>
      </c>
      <c r="J34" s="127">
        <f t="shared" si="7"/>
        <v>-0.18381636922596034</v>
      </c>
    </row>
    <row r="35" spans="2:10" ht="15" hidden="1" customHeight="1" outlineLevel="1">
      <c r="B35" s="66" t="s">
        <v>92</v>
      </c>
      <c r="C35" s="135">
        <v>29837</v>
      </c>
      <c r="D35" s="127">
        <f t="shared" si="4"/>
        <v>-0.29333049121311161</v>
      </c>
      <c r="E35" s="126">
        <v>1648568</v>
      </c>
      <c r="F35" s="127">
        <f t="shared" si="5"/>
        <v>-0.14307976436575187</v>
      </c>
      <c r="G35" s="126">
        <v>1269875</v>
      </c>
      <c r="H35" s="127">
        <f t="shared" si="6"/>
        <v>-0.12624943149018031</v>
      </c>
      <c r="I35" s="126">
        <v>2918443</v>
      </c>
      <c r="J35" s="127">
        <f t="shared" si="7"/>
        <v>-0.13583689398582843</v>
      </c>
    </row>
    <row r="36" spans="2:10" ht="15" hidden="1" customHeight="1" outlineLevel="1">
      <c r="B36" s="66" t="s">
        <v>93</v>
      </c>
      <c r="C36" s="135">
        <v>36664</v>
      </c>
      <c r="D36" s="127">
        <f t="shared" si="4"/>
        <v>-0.23743760399334446</v>
      </c>
      <c r="E36" s="126">
        <v>1727907</v>
      </c>
      <c r="F36" s="127">
        <f t="shared" si="5"/>
        <v>-0.17948224822567727</v>
      </c>
      <c r="G36" s="126">
        <v>1557564</v>
      </c>
      <c r="H36" s="127">
        <f t="shared" si="6"/>
        <v>-0.1703522994811919</v>
      </c>
      <c r="I36" s="126">
        <v>3285471</v>
      </c>
      <c r="J36" s="127">
        <f t="shared" si="7"/>
        <v>-0.17517913745897196</v>
      </c>
    </row>
    <row r="37" spans="2:10" ht="15" hidden="1" customHeight="1" outlineLevel="1">
      <c r="B37" s="66" t="s">
        <v>94</v>
      </c>
      <c r="C37" s="135">
        <v>39273</v>
      </c>
      <c r="D37" s="127">
        <f t="shared" si="4"/>
        <v>-0.1910646975220911</v>
      </c>
      <c r="E37" s="126">
        <v>1654586</v>
      </c>
      <c r="F37" s="127">
        <f t="shared" si="5"/>
        <v>-0.15048496084835161</v>
      </c>
      <c r="G37" s="126">
        <v>1492297</v>
      </c>
      <c r="H37" s="127">
        <f t="shared" si="6"/>
        <v>-0.17127898072052172</v>
      </c>
      <c r="I37" s="126">
        <v>3146883</v>
      </c>
      <c r="J37" s="127">
        <f t="shared" si="7"/>
        <v>-0.16047434562851515</v>
      </c>
    </row>
    <row r="38" spans="2:10" ht="15" hidden="1" customHeight="1" outlineLevel="1">
      <c r="B38" s="66" t="s">
        <v>95</v>
      </c>
      <c r="C38" s="135">
        <v>32979</v>
      </c>
      <c r="D38" s="127">
        <f t="shared" si="4"/>
        <v>-0.23347433990330979</v>
      </c>
      <c r="E38" s="126">
        <v>1832577</v>
      </c>
      <c r="F38" s="127">
        <f t="shared" si="5"/>
        <v>-8.5032255938552681E-2</v>
      </c>
      <c r="G38" s="126">
        <v>1587962</v>
      </c>
      <c r="H38" s="127">
        <f t="shared" si="6"/>
        <v>-0.11628429836692333</v>
      </c>
      <c r="I38" s="126">
        <v>3420539</v>
      </c>
      <c r="J38" s="127">
        <f t="shared" si="7"/>
        <v>-9.9811253323199511E-2</v>
      </c>
    </row>
    <row r="39" spans="2:10" collapsed="1">
      <c r="B39" s="134">
        <v>2009</v>
      </c>
      <c r="C39" s="135">
        <v>364251</v>
      </c>
      <c r="D39" s="136">
        <f t="shared" si="4"/>
        <v>-0.27214579024668051</v>
      </c>
      <c r="E39" s="135">
        <v>20026382</v>
      </c>
      <c r="F39" s="136">
        <f t="shared" si="5"/>
        <v>-0.12964341224210163</v>
      </c>
      <c r="G39" s="135">
        <v>16098324</v>
      </c>
      <c r="H39" s="136">
        <f t="shared" si="6"/>
        <v>-0.1550624012015529</v>
      </c>
      <c r="I39" s="135">
        <v>36124706</v>
      </c>
      <c r="J39" s="136">
        <f t="shared" si="7"/>
        <v>-0.1411573422777006</v>
      </c>
    </row>
    <row r="40" spans="2:10" ht="15" hidden="1" customHeight="1" outlineLevel="1">
      <c r="B40" s="66" t="s">
        <v>84</v>
      </c>
      <c r="C40" s="135">
        <v>38168</v>
      </c>
      <c r="D40" s="127">
        <f t="shared" si="4"/>
        <v>-8.4261036468330164E-2</v>
      </c>
      <c r="E40" s="126">
        <v>1787997</v>
      </c>
      <c r="F40" s="127">
        <f t="shared" si="5"/>
        <v>-4.3343871906311726E-2</v>
      </c>
      <c r="G40" s="126">
        <v>1569972</v>
      </c>
      <c r="H40" s="127">
        <f t="shared" si="6"/>
        <v>-0.10478583187121915</v>
      </c>
      <c r="I40" s="126">
        <v>3357969</v>
      </c>
      <c r="J40" s="127">
        <f t="shared" si="7"/>
        <v>-7.3087376260990933E-2</v>
      </c>
    </row>
    <row r="41" spans="2:10" ht="15" hidden="1" customHeight="1" outlineLevel="1">
      <c r="B41" s="66" t="s">
        <v>85</v>
      </c>
      <c r="C41" s="135">
        <v>42442</v>
      </c>
      <c r="D41" s="127">
        <f t="shared" si="4"/>
        <v>-1.911299082483997E-2</v>
      </c>
      <c r="E41" s="126">
        <v>1811912</v>
      </c>
      <c r="F41" s="127">
        <f t="shared" si="5"/>
        <v>-6.4776170247908271E-2</v>
      </c>
      <c r="G41" s="126">
        <v>1590100</v>
      </c>
      <c r="H41" s="127">
        <f t="shared" si="6"/>
        <v>-7.1143047241964852E-2</v>
      </c>
      <c r="I41" s="126">
        <v>3402012</v>
      </c>
      <c r="J41" s="127">
        <f t="shared" si="7"/>
        <v>-6.7762877199155191E-2</v>
      </c>
    </row>
    <row r="42" spans="2:10" ht="15" hidden="1" customHeight="1" outlineLevel="1">
      <c r="B42" s="66" t="s">
        <v>86</v>
      </c>
      <c r="C42" s="135">
        <v>43114</v>
      </c>
      <c r="D42" s="127">
        <f t="shared" si="4"/>
        <v>-1.1894666880572058E-2</v>
      </c>
      <c r="E42" s="126">
        <v>1831399</v>
      </c>
      <c r="F42" s="127">
        <f t="shared" si="5"/>
        <v>-2.433412392465728E-2</v>
      </c>
      <c r="G42" s="126">
        <v>1459828</v>
      </c>
      <c r="H42" s="127">
        <f t="shared" si="6"/>
        <v>-6.9402096896855281E-2</v>
      </c>
      <c r="I42" s="126">
        <v>3291227</v>
      </c>
      <c r="J42" s="127">
        <f t="shared" si="7"/>
        <v>-4.4851448513034131E-2</v>
      </c>
    </row>
    <row r="43" spans="2:10" ht="15" hidden="1" customHeight="1" outlineLevel="1">
      <c r="B43" s="66" t="s">
        <v>87</v>
      </c>
      <c r="C43" s="135">
        <v>34144</v>
      </c>
      <c r="D43" s="127">
        <f t="shared" si="4"/>
        <v>-7.4562948909066229E-2</v>
      </c>
      <c r="E43" s="126">
        <v>1779143</v>
      </c>
      <c r="F43" s="127">
        <f t="shared" si="5"/>
        <v>-3.2166060209772973E-2</v>
      </c>
      <c r="G43" s="126">
        <v>1308186</v>
      </c>
      <c r="H43" s="127">
        <f t="shared" si="6"/>
        <v>-5.2931296604647793E-2</v>
      </c>
      <c r="I43" s="126">
        <v>3087329</v>
      </c>
      <c r="J43" s="127">
        <f t="shared" si="7"/>
        <v>-4.1075012121172594E-2</v>
      </c>
    </row>
    <row r="44" spans="2:10" ht="15" hidden="1" customHeight="1" outlineLevel="1">
      <c r="B44" s="66" t="s">
        <v>88</v>
      </c>
      <c r="C44" s="135">
        <v>31889</v>
      </c>
      <c r="D44" s="127">
        <f t="shared" si="4"/>
        <v>0.17706333973128596</v>
      </c>
      <c r="E44" s="126">
        <v>2239441</v>
      </c>
      <c r="F44" s="127">
        <f t="shared" si="5"/>
        <v>-1.7945388519283956E-2</v>
      </c>
      <c r="G44" s="126">
        <v>1917147</v>
      </c>
      <c r="H44" s="127">
        <f t="shared" si="6"/>
        <v>-1.6848196488104317E-2</v>
      </c>
      <c r="I44" s="126">
        <v>4156588</v>
      </c>
      <c r="J44" s="127">
        <f t="shared" si="7"/>
        <v>-1.7439634036220064E-2</v>
      </c>
    </row>
    <row r="45" spans="2:10" ht="15" hidden="1" customHeight="1" outlineLevel="1">
      <c r="B45" s="66" t="s">
        <v>89</v>
      </c>
      <c r="C45" s="135">
        <v>42255</v>
      </c>
      <c r="D45" s="127">
        <f t="shared" si="4"/>
        <v>7.318584914656201E-3</v>
      </c>
      <c r="E45" s="126">
        <v>2110883</v>
      </c>
      <c r="F45" s="127">
        <f t="shared" si="5"/>
        <v>4.5682148507975029E-2</v>
      </c>
      <c r="G45" s="126">
        <v>1691231</v>
      </c>
      <c r="H45" s="127">
        <f t="shared" si="6"/>
        <v>1.6319586749147019E-2</v>
      </c>
      <c r="I45" s="126">
        <v>3802114</v>
      </c>
      <c r="J45" s="127">
        <f t="shared" si="7"/>
        <v>3.2414452282811146E-2</v>
      </c>
    </row>
    <row r="46" spans="2:10" ht="15" hidden="1" customHeight="1" outlineLevel="1">
      <c r="B46" s="66" t="s">
        <v>90</v>
      </c>
      <c r="C46" s="135">
        <v>39136</v>
      </c>
      <c r="D46" s="127">
        <f t="shared" si="4"/>
        <v>-7.4230023182097704E-2</v>
      </c>
      <c r="E46" s="126">
        <v>1744555</v>
      </c>
      <c r="F46" s="127">
        <f t="shared" si="5"/>
        <v>5.1291399508267776E-2</v>
      </c>
      <c r="G46" s="126">
        <v>1342804</v>
      </c>
      <c r="H46" s="127">
        <f t="shared" si="6"/>
        <v>5.5669331513616749E-2</v>
      </c>
      <c r="I46" s="126">
        <v>3087359</v>
      </c>
      <c r="J46" s="127">
        <f t="shared" si="7"/>
        <v>5.3191050247438643E-2</v>
      </c>
    </row>
    <row r="47" spans="2:10" ht="15" hidden="1" customHeight="1" outlineLevel="1">
      <c r="B47" s="66" t="s">
        <v>91</v>
      </c>
      <c r="C47" s="135">
        <v>47422</v>
      </c>
      <c r="D47" s="127">
        <f t="shared" si="4"/>
        <v>8.0227790432801926E-2</v>
      </c>
      <c r="E47" s="126">
        <v>1723796</v>
      </c>
      <c r="F47" s="127">
        <f t="shared" si="5"/>
        <v>0.13424943807212686</v>
      </c>
      <c r="G47" s="126">
        <v>1245031</v>
      </c>
      <c r="H47" s="127">
        <f t="shared" si="6"/>
        <v>4.6445033166018446E-2</v>
      </c>
      <c r="I47" s="126">
        <v>2968827</v>
      </c>
      <c r="J47" s="127">
        <f t="shared" si="7"/>
        <v>9.5694103058083568E-2</v>
      </c>
    </row>
    <row r="48" spans="2:10" ht="15" hidden="1" customHeight="1" outlineLevel="1">
      <c r="B48" s="66" t="s">
        <v>92</v>
      </c>
      <c r="C48" s="135">
        <v>42222</v>
      </c>
      <c r="D48" s="127">
        <f t="shared" si="4"/>
        <v>-4.9760313280669766E-2</v>
      </c>
      <c r="E48" s="126">
        <v>1923829</v>
      </c>
      <c r="F48" s="127">
        <f t="shared" si="5"/>
        <v>5.4774182052441889E-2</v>
      </c>
      <c r="G48" s="126">
        <v>1453361</v>
      </c>
      <c r="H48" s="127">
        <f t="shared" si="6"/>
        <v>-1.6239190118536362E-2</v>
      </c>
      <c r="I48" s="126">
        <v>3377190</v>
      </c>
      <c r="J48" s="127">
        <f t="shared" si="7"/>
        <v>2.2995041009888029E-2</v>
      </c>
    </row>
    <row r="49" spans="2:10" ht="15" hidden="1" customHeight="1" outlineLevel="1">
      <c r="B49" s="66" t="s">
        <v>93</v>
      </c>
      <c r="C49" s="135">
        <v>48080</v>
      </c>
      <c r="D49" s="127">
        <f t="shared" si="4"/>
        <v>-2.9294785084088781E-2</v>
      </c>
      <c r="E49" s="126">
        <v>2105874</v>
      </c>
      <c r="F49" s="127">
        <f t="shared" si="5"/>
        <v>3.8621677420118461E-2</v>
      </c>
      <c r="G49" s="126">
        <v>1877380</v>
      </c>
      <c r="H49" s="127">
        <f t="shared" si="6"/>
        <v>2.2325420310153277E-2</v>
      </c>
      <c r="I49" s="126">
        <v>3983254</v>
      </c>
      <c r="J49" s="127">
        <f t="shared" si="7"/>
        <v>3.0876709520935686E-2</v>
      </c>
    </row>
    <row r="50" spans="2:10" ht="15" hidden="1" customHeight="1" outlineLevel="1">
      <c r="B50" s="66" t="s">
        <v>94</v>
      </c>
      <c r="C50" s="135">
        <v>48549</v>
      </c>
      <c r="D50" s="127">
        <f t="shared" si="4"/>
        <v>0.20675598419129537</v>
      </c>
      <c r="E50" s="126">
        <v>1947683</v>
      </c>
      <c r="F50" s="127">
        <f t="shared" si="5"/>
        <v>6.5803269287174615E-2</v>
      </c>
      <c r="G50" s="126">
        <v>1800723</v>
      </c>
      <c r="H50" s="127">
        <f t="shared" si="6"/>
        <v>5.2222453358514276E-2</v>
      </c>
      <c r="I50" s="126">
        <v>3748406</v>
      </c>
      <c r="J50" s="127">
        <f t="shared" si="7"/>
        <v>5.9235601833850238E-2</v>
      </c>
    </row>
    <row r="51" spans="2:10" ht="15" hidden="1" customHeight="1" outlineLevel="1">
      <c r="B51" s="66" t="s">
        <v>95</v>
      </c>
      <c r="C51" s="135">
        <v>43024</v>
      </c>
      <c r="D51" s="127">
        <f t="shared" si="4"/>
        <v>0.10741036266762771</v>
      </c>
      <c r="E51" s="126">
        <v>2002887</v>
      </c>
      <c r="F51" s="127">
        <f t="shared" si="5"/>
        <v>1.4990579261402015E-2</v>
      </c>
      <c r="G51" s="126">
        <v>1796915</v>
      </c>
      <c r="H51" s="127">
        <f t="shared" si="6"/>
        <v>1.5024427828462361E-2</v>
      </c>
      <c r="I51" s="126">
        <v>3799802</v>
      </c>
      <c r="J51" s="127">
        <f t="shared" si="7"/>
        <v>1.5006585866151667E-2</v>
      </c>
    </row>
    <row r="52" spans="2:10" collapsed="1">
      <c r="B52" s="134">
        <v>2008</v>
      </c>
      <c r="C52" s="135">
        <v>500445</v>
      </c>
      <c r="D52" s="136">
        <f t="shared" si="4"/>
        <v>1.3586180496904188E-2</v>
      </c>
      <c r="E52" s="135">
        <v>23009399</v>
      </c>
      <c r="F52" s="136">
        <f t="shared" si="5"/>
        <v>1.5767408703919239E-2</v>
      </c>
      <c r="G52" s="135">
        <v>19052678</v>
      </c>
      <c r="H52" s="136">
        <f t="shared" si="6"/>
        <v>-1.214256123466384E-2</v>
      </c>
      <c r="I52" s="135">
        <v>42062077</v>
      </c>
      <c r="J52" s="136">
        <f t="shared" si="7"/>
        <v>2.9322277811290043E-3</v>
      </c>
    </row>
    <row r="53" spans="2:10" ht="15" hidden="1" customHeight="1" outlineLevel="1">
      <c r="B53" s="66" t="s">
        <v>84</v>
      </c>
      <c r="C53" s="135">
        <v>41680</v>
      </c>
      <c r="D53" s="127">
        <f t="shared" si="4"/>
        <v>-8.9280251715247116E-2</v>
      </c>
      <c r="E53" s="126">
        <v>1869007</v>
      </c>
      <c r="F53" s="127">
        <f t="shared" si="5"/>
        <v>2.0115212129172555E-3</v>
      </c>
      <c r="G53" s="126">
        <v>1753739</v>
      </c>
      <c r="H53" s="127">
        <f t="shared" si="6"/>
        <v>1.9982772870003718E-2</v>
      </c>
      <c r="I53" s="126">
        <v>3622746</v>
      </c>
      <c r="J53" s="127">
        <f t="shared" si="7"/>
        <v>1.0631483921937912E-2</v>
      </c>
    </row>
    <row r="54" spans="2:10" ht="15" hidden="1" customHeight="1" outlineLevel="1">
      <c r="B54" s="66" t="s">
        <v>85</v>
      </c>
      <c r="C54" s="135">
        <v>43269</v>
      </c>
      <c r="D54" s="127">
        <f t="shared" si="4"/>
        <v>-5.5096960167714926E-2</v>
      </c>
      <c r="E54" s="126">
        <v>1937410</v>
      </c>
      <c r="F54" s="127">
        <f t="shared" si="5"/>
        <v>3.0077534547082507E-2</v>
      </c>
      <c r="G54" s="126">
        <v>1711889</v>
      </c>
      <c r="H54" s="127">
        <f t="shared" si="6"/>
        <v>3.9804070372329026E-3</v>
      </c>
      <c r="I54" s="126">
        <v>3649299</v>
      </c>
      <c r="J54" s="127">
        <f t="shared" si="7"/>
        <v>1.7668444628620383E-2</v>
      </c>
    </row>
    <row r="55" spans="2:10" ht="15" hidden="1" customHeight="1" outlineLevel="1">
      <c r="B55" s="66" t="s">
        <v>86</v>
      </c>
      <c r="C55" s="135">
        <v>43633</v>
      </c>
      <c r="D55" s="127">
        <f t="shared" si="4"/>
        <v>7.5684737322190276E-2</v>
      </c>
      <c r="E55" s="126">
        <v>1877076</v>
      </c>
      <c r="F55" s="127">
        <f t="shared" si="5"/>
        <v>-5.1335480587531568E-2</v>
      </c>
      <c r="G55" s="126">
        <v>1568699</v>
      </c>
      <c r="H55" s="127">
        <f t="shared" si="6"/>
        <v>-8.2617142268996191E-2</v>
      </c>
      <c r="I55" s="126">
        <v>3445775</v>
      </c>
      <c r="J55" s="127">
        <f t="shared" si="7"/>
        <v>-6.5837034579028564E-2</v>
      </c>
    </row>
    <row r="56" spans="2:10" ht="15" hidden="1" customHeight="1" outlineLevel="1">
      <c r="B56" s="66" t="s">
        <v>87</v>
      </c>
      <c r="C56" s="135">
        <v>36895</v>
      </c>
      <c r="D56" s="127">
        <f t="shared" si="4"/>
        <v>-3.1576460706598808E-2</v>
      </c>
      <c r="E56" s="126">
        <v>1838273</v>
      </c>
      <c r="F56" s="127">
        <f t="shared" si="5"/>
        <v>-4.7924052403013229E-2</v>
      </c>
      <c r="G56" s="126">
        <v>1381300</v>
      </c>
      <c r="H56" s="127">
        <f t="shared" si="6"/>
        <v>-0.11251119560733835</v>
      </c>
      <c r="I56" s="126">
        <v>3219573</v>
      </c>
      <c r="J56" s="127">
        <f t="shared" si="7"/>
        <v>-7.6750556819058402E-2</v>
      </c>
    </row>
    <row r="57" spans="2:10" ht="15" hidden="1" customHeight="1" outlineLevel="1">
      <c r="B57" s="66" t="s">
        <v>88</v>
      </c>
      <c r="C57" s="135">
        <v>27092</v>
      </c>
      <c r="D57" s="127">
        <f t="shared" si="4"/>
        <v>-0.1774350255040078</v>
      </c>
      <c r="E57" s="126">
        <v>2280363</v>
      </c>
      <c r="F57" s="127">
        <f t="shared" si="5"/>
        <v>-3.4954478685411017E-2</v>
      </c>
      <c r="G57" s="126">
        <v>1950001</v>
      </c>
      <c r="H57" s="127">
        <f t="shared" si="6"/>
        <v>-0.10745544374088578</v>
      </c>
      <c r="I57" s="126">
        <v>4230364</v>
      </c>
      <c r="J57" s="127">
        <f t="shared" si="7"/>
        <v>-6.9784562610975764E-2</v>
      </c>
    </row>
    <row r="58" spans="2:10" ht="15" hidden="1" customHeight="1" outlineLevel="1">
      <c r="B58" s="66" t="s">
        <v>89</v>
      </c>
      <c r="C58" s="135">
        <v>41948</v>
      </c>
      <c r="D58" s="127">
        <f t="shared" si="4"/>
        <v>0.15267091668498578</v>
      </c>
      <c r="E58" s="126">
        <v>2018666</v>
      </c>
      <c r="F58" s="127">
        <f t="shared" si="5"/>
        <v>-6.3728045683160262E-2</v>
      </c>
      <c r="G58" s="126">
        <v>1664074</v>
      </c>
      <c r="H58" s="127">
        <f t="shared" si="6"/>
        <v>-0.11107205605125214</v>
      </c>
      <c r="I58" s="126">
        <v>3682740</v>
      </c>
      <c r="J58" s="127">
        <f t="shared" si="7"/>
        <v>-8.5730656550322304E-2</v>
      </c>
    </row>
    <row r="59" spans="2:10" ht="15" hidden="1" customHeight="1" outlineLevel="1">
      <c r="B59" s="66" t="s">
        <v>90</v>
      </c>
      <c r="C59" s="135">
        <v>42274</v>
      </c>
      <c r="D59" s="127">
        <f t="shared" si="4"/>
        <v>0.20168282213820743</v>
      </c>
      <c r="E59" s="126">
        <v>1659440</v>
      </c>
      <c r="F59" s="127">
        <f t="shared" si="5"/>
        <v>-7.3677018376969827E-2</v>
      </c>
      <c r="G59" s="126">
        <v>1271993</v>
      </c>
      <c r="H59" s="127">
        <f t="shared" si="6"/>
        <v>-8.7916185346202935E-2</v>
      </c>
      <c r="I59" s="126">
        <v>2931433</v>
      </c>
      <c r="J59" s="127">
        <f t="shared" si="7"/>
        <v>-7.9909843855735074E-2</v>
      </c>
    </row>
    <row r="60" spans="2:10" ht="15" hidden="1" customHeight="1" outlineLevel="1">
      <c r="B60" s="66" t="s">
        <v>91</v>
      </c>
      <c r="C60" s="135">
        <v>43900</v>
      </c>
      <c r="D60" s="127">
        <f t="shared" si="4"/>
        <v>0.27010762643212582</v>
      </c>
      <c r="E60" s="126">
        <v>1519768</v>
      </c>
      <c r="F60" s="127">
        <f t="shared" si="5"/>
        <v>-0.1096378836611186</v>
      </c>
      <c r="G60" s="126">
        <v>1189772</v>
      </c>
      <c r="H60" s="127">
        <f t="shared" si="6"/>
        <v>-7.2388604877987928E-2</v>
      </c>
      <c r="I60" s="126">
        <v>2709540</v>
      </c>
      <c r="J60" s="127">
        <f t="shared" si="7"/>
        <v>-9.3656559277397911E-2</v>
      </c>
    </row>
    <row r="61" spans="2:10" ht="15" hidden="1" customHeight="1" outlineLevel="1">
      <c r="B61" s="66" t="s">
        <v>92</v>
      </c>
      <c r="C61" s="135">
        <v>44433</v>
      </c>
      <c r="D61" s="127">
        <f t="shared" si="4"/>
        <v>0.19408239499072866</v>
      </c>
      <c r="E61" s="126">
        <v>1823925</v>
      </c>
      <c r="F61" s="127">
        <f t="shared" si="5"/>
        <v>-5.9357304205217121E-2</v>
      </c>
      <c r="G61" s="126">
        <v>1477352</v>
      </c>
      <c r="H61" s="127">
        <f t="shared" si="6"/>
        <v>-0.10179409903202918</v>
      </c>
      <c r="I61" s="126">
        <v>3301277</v>
      </c>
      <c r="J61" s="127">
        <f t="shared" si="7"/>
        <v>-7.8833618272889594E-2</v>
      </c>
    </row>
    <row r="62" spans="2:10" ht="15" hidden="1" customHeight="1" outlineLevel="1">
      <c r="B62" s="66" t="s">
        <v>93</v>
      </c>
      <c r="C62" s="135">
        <v>49531</v>
      </c>
      <c r="D62" s="127">
        <f t="shared" si="4"/>
        <v>0.12983872807317676</v>
      </c>
      <c r="E62" s="126">
        <v>2027566</v>
      </c>
      <c r="F62" s="127">
        <f t="shared" si="5"/>
        <v>2.4161026045161904E-3</v>
      </c>
      <c r="G62" s="126">
        <v>1836382</v>
      </c>
      <c r="H62" s="127">
        <f t="shared" si="6"/>
        <v>-5.8806492912417685E-3</v>
      </c>
      <c r="I62" s="126">
        <v>3863948</v>
      </c>
      <c r="J62" s="127">
        <f t="shared" si="7"/>
        <v>-1.5442163722078073E-3</v>
      </c>
    </row>
    <row r="63" spans="2:10" ht="15" hidden="1" customHeight="1" outlineLevel="1">
      <c r="B63" s="66" t="s">
        <v>94</v>
      </c>
      <c r="C63" s="135">
        <v>40231</v>
      </c>
      <c r="D63" s="127">
        <f t="shared" si="4"/>
        <v>-6.8575926654782071E-2</v>
      </c>
      <c r="E63" s="126">
        <v>1827432</v>
      </c>
      <c r="F63" s="127">
        <f t="shared" si="5"/>
        <v>7.1897560994429455E-3</v>
      </c>
      <c r="G63" s="126">
        <v>1711352</v>
      </c>
      <c r="H63" s="127">
        <f t="shared" si="6"/>
        <v>-2.7795577976231001E-2</v>
      </c>
      <c r="I63" s="126">
        <v>3538784</v>
      </c>
      <c r="J63" s="127">
        <f t="shared" si="7"/>
        <v>-1.0038137818151993E-2</v>
      </c>
    </row>
    <row r="64" spans="2:10" ht="15" hidden="1" customHeight="1" outlineLevel="1">
      <c r="B64" s="66" t="s">
        <v>95</v>
      </c>
      <c r="C64" s="135">
        <v>38851</v>
      </c>
      <c r="D64" s="127">
        <f t="shared" si="4"/>
        <v>0.14889401466761298</v>
      </c>
      <c r="E64" s="126">
        <v>1973306</v>
      </c>
      <c r="F64" s="127">
        <f t="shared" si="5"/>
        <v>1.4404573108824703E-2</v>
      </c>
      <c r="G64" s="126">
        <v>1770317</v>
      </c>
      <c r="H64" s="127">
        <f t="shared" si="6"/>
        <v>-2.575561961303563E-2</v>
      </c>
      <c r="I64" s="126">
        <v>3743623</v>
      </c>
      <c r="J64" s="127">
        <f t="shared" si="7"/>
        <v>-4.9914908105271882E-3</v>
      </c>
    </row>
    <row r="65" spans="2:10" collapsed="1">
      <c r="B65" s="134">
        <v>2007</v>
      </c>
      <c r="C65" s="135">
        <v>493737</v>
      </c>
      <c r="D65" s="136">
        <f t="shared" si="4"/>
        <v>5.6463157083892268E-2</v>
      </c>
      <c r="E65" s="135">
        <v>22652232</v>
      </c>
      <c r="F65" s="136">
        <f t="shared" si="5"/>
        <v>-3.1719413523430995E-2</v>
      </c>
      <c r="G65" s="135">
        <v>19286870</v>
      </c>
      <c r="H65" s="136">
        <f t="shared" si="6"/>
        <v>-5.8914487359399748E-2</v>
      </c>
      <c r="I65" s="135">
        <v>41939102</v>
      </c>
      <c r="J65" s="136">
        <f t="shared" si="7"/>
        <v>-4.4418472100876349E-2</v>
      </c>
    </row>
    <row r="66" spans="2:10" ht="15" hidden="1" customHeight="1" outlineLevel="1">
      <c r="B66" s="66" t="s">
        <v>84</v>
      </c>
      <c r="C66" s="135">
        <v>45766</v>
      </c>
      <c r="D66" s="137"/>
      <c r="E66" s="126">
        <v>1865255</v>
      </c>
      <c r="F66" s="137"/>
      <c r="G66" s="126">
        <v>1719381</v>
      </c>
      <c r="H66" s="137"/>
      <c r="I66" s="126">
        <v>3584636</v>
      </c>
      <c r="J66" s="137"/>
    </row>
    <row r="67" spans="2:10" ht="15" hidden="1" customHeight="1" outlineLevel="1">
      <c r="B67" s="66" t="s">
        <v>85</v>
      </c>
      <c r="C67" s="135">
        <v>45792</v>
      </c>
      <c r="D67" s="137"/>
      <c r="E67" s="126">
        <v>1880839</v>
      </c>
      <c r="F67" s="137"/>
      <c r="G67" s="126">
        <v>1705102</v>
      </c>
      <c r="H67" s="137"/>
      <c r="I67" s="126">
        <v>3585941</v>
      </c>
      <c r="J67" s="137"/>
    </row>
    <row r="68" spans="2:10" ht="15" hidden="1" customHeight="1" outlineLevel="1">
      <c r="B68" s="66" t="s">
        <v>86</v>
      </c>
      <c r="C68" s="135">
        <v>40563</v>
      </c>
      <c r="D68" s="137"/>
      <c r="E68" s="126">
        <v>1978651</v>
      </c>
      <c r="F68" s="137"/>
      <c r="G68" s="126">
        <v>1709972</v>
      </c>
      <c r="H68" s="137"/>
      <c r="I68" s="126">
        <v>3688623</v>
      </c>
      <c r="J68" s="137"/>
    </row>
    <row r="69" spans="2:10" ht="15" hidden="1" customHeight="1" outlineLevel="1">
      <c r="B69" s="66" t="s">
        <v>87</v>
      </c>
      <c r="C69" s="135">
        <v>38098</v>
      </c>
      <c r="D69" s="137"/>
      <c r="E69" s="126">
        <v>1930805</v>
      </c>
      <c r="F69" s="137"/>
      <c r="G69" s="126">
        <v>1556414</v>
      </c>
      <c r="H69" s="137"/>
      <c r="I69" s="126">
        <v>3487219</v>
      </c>
      <c r="J69" s="137"/>
    </row>
    <row r="70" spans="2:10" ht="15" hidden="1" customHeight="1" outlineLevel="1">
      <c r="B70" s="66" t="s">
        <v>88</v>
      </c>
      <c r="C70" s="135">
        <v>32936</v>
      </c>
      <c r="D70" s="137"/>
      <c r="E70" s="126">
        <v>2362959</v>
      </c>
      <c r="F70" s="137"/>
      <c r="G70" s="126">
        <v>2184766</v>
      </c>
      <c r="H70" s="137"/>
      <c r="I70" s="126">
        <v>4547725</v>
      </c>
      <c r="J70" s="137"/>
    </row>
    <row r="71" spans="2:10" ht="15" hidden="1" customHeight="1" outlineLevel="1">
      <c r="B71" s="66" t="s">
        <v>89</v>
      </c>
      <c r="C71" s="135">
        <v>36392</v>
      </c>
      <c r="D71" s="137"/>
      <c r="E71" s="126">
        <v>2156068</v>
      </c>
      <c r="F71" s="137"/>
      <c r="G71" s="126">
        <v>1872001</v>
      </c>
      <c r="H71" s="137"/>
      <c r="I71" s="126">
        <v>4028069</v>
      </c>
      <c r="J71" s="137"/>
    </row>
    <row r="72" spans="2:10" ht="15" hidden="1" customHeight="1" outlineLevel="1">
      <c r="B72" s="66" t="s">
        <v>90</v>
      </c>
      <c r="C72" s="135">
        <v>35179</v>
      </c>
      <c r="D72" s="137"/>
      <c r="E72" s="126">
        <v>1791427</v>
      </c>
      <c r="F72" s="137"/>
      <c r="G72" s="126">
        <v>1394601</v>
      </c>
      <c r="H72" s="137"/>
      <c r="I72" s="126">
        <v>3186028</v>
      </c>
      <c r="J72" s="137"/>
    </row>
    <row r="73" spans="2:10" ht="15" hidden="1" customHeight="1" outlineLevel="1">
      <c r="B73" s="66" t="s">
        <v>91</v>
      </c>
      <c r="C73" s="135">
        <v>34564</v>
      </c>
      <c r="D73" s="137"/>
      <c r="E73" s="126">
        <v>1706910</v>
      </c>
      <c r="F73" s="137"/>
      <c r="G73" s="126">
        <v>1282619</v>
      </c>
      <c r="H73" s="137"/>
      <c r="I73" s="126">
        <v>2989529</v>
      </c>
      <c r="J73" s="137"/>
    </row>
    <row r="74" spans="2:10" ht="15" hidden="1" customHeight="1" outlineLevel="1">
      <c r="B74" s="66" t="s">
        <v>92</v>
      </c>
      <c r="C74" s="135">
        <v>37211</v>
      </c>
      <c r="D74" s="137"/>
      <c r="E74" s="126">
        <v>1939020</v>
      </c>
      <c r="F74" s="137"/>
      <c r="G74" s="126">
        <v>1644781</v>
      </c>
      <c r="H74" s="137"/>
      <c r="I74" s="126">
        <v>3583801</v>
      </c>
      <c r="J74" s="137"/>
    </row>
    <row r="75" spans="2:10" ht="15" hidden="1" customHeight="1" outlineLevel="1">
      <c r="B75" s="66" t="s">
        <v>93</v>
      </c>
      <c r="C75" s="135">
        <v>43839</v>
      </c>
      <c r="D75" s="137"/>
      <c r="E75" s="126">
        <v>2022679</v>
      </c>
      <c r="F75" s="137"/>
      <c r="G75" s="126">
        <v>1847245</v>
      </c>
      <c r="H75" s="137"/>
      <c r="I75" s="126">
        <v>3869924</v>
      </c>
      <c r="J75" s="137"/>
    </row>
    <row r="76" spans="2:10" ht="15" hidden="1" customHeight="1" outlineLevel="1">
      <c r="B76" s="66" t="s">
        <v>94</v>
      </c>
      <c r="C76" s="135">
        <v>43193</v>
      </c>
      <c r="D76" s="137"/>
      <c r="E76" s="126">
        <v>1814387</v>
      </c>
      <c r="F76" s="137"/>
      <c r="G76" s="126">
        <v>1760280</v>
      </c>
      <c r="H76" s="137"/>
      <c r="I76" s="126">
        <v>3574667</v>
      </c>
      <c r="J76" s="137"/>
    </row>
    <row r="77" spans="2:10" ht="15" hidden="1" customHeight="1" outlineLevel="1">
      <c r="B77" s="66" t="s">
        <v>95</v>
      </c>
      <c r="C77" s="135">
        <v>33816</v>
      </c>
      <c r="D77" s="137"/>
      <c r="E77" s="126">
        <v>1945285</v>
      </c>
      <c r="F77" s="137"/>
      <c r="G77" s="126">
        <v>1817118</v>
      </c>
      <c r="H77" s="137"/>
      <c r="I77" s="126">
        <v>3762403</v>
      </c>
      <c r="J77" s="137"/>
    </row>
    <row r="78" spans="2:10" collapsed="1">
      <c r="B78" s="134">
        <v>2006</v>
      </c>
      <c r="C78" s="135">
        <v>467349</v>
      </c>
      <c r="D78" s="135"/>
      <c r="E78" s="135">
        <v>23394285</v>
      </c>
      <c r="F78" s="135"/>
      <c r="G78" s="135">
        <v>20494280</v>
      </c>
      <c r="H78" s="135"/>
      <c r="I78" s="135">
        <v>43888565</v>
      </c>
      <c r="J78" s="135"/>
    </row>
    <row r="79" spans="2:10" ht="15" customHeight="1">
      <c r="B79" s="140" t="s">
        <v>126</v>
      </c>
      <c r="C79" s="140"/>
      <c r="D79" s="140"/>
      <c r="E79" s="140"/>
      <c r="F79" s="140"/>
      <c r="G79" s="140"/>
      <c r="H79" s="140"/>
      <c r="I79" s="140"/>
      <c r="J79" s="140"/>
    </row>
  </sheetData>
  <mergeCells count="5">
    <mergeCell ref="B5:J5"/>
    <mergeCell ref="B6:B7"/>
    <mergeCell ref="C6:D6"/>
    <mergeCell ref="E6:J6"/>
    <mergeCell ref="B79:J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258</v>
      </c>
      <c r="C5" s="119"/>
      <c r="D5" s="119"/>
      <c r="E5" s="119"/>
      <c r="F5" s="119"/>
    </row>
    <row r="6" spans="2:6" ht="15" customHeight="1">
      <c r="B6" s="268"/>
      <c r="C6" s="158" t="s">
        <v>69</v>
      </c>
      <c r="D6" s="269" t="s">
        <v>133</v>
      </c>
      <c r="E6" s="269"/>
      <c r="F6" s="269"/>
    </row>
    <row r="7" spans="2:6">
      <c r="B7" s="268"/>
      <c r="C7" s="158"/>
      <c r="D7" s="141" t="s">
        <v>135</v>
      </c>
      <c r="E7" s="141" t="s">
        <v>101</v>
      </c>
      <c r="F7" s="141" t="s">
        <v>117</v>
      </c>
    </row>
    <row r="8" spans="2:6">
      <c r="B8" s="66" t="s">
        <v>91</v>
      </c>
      <c r="C8" s="68">
        <f>IFERROR('Tablas PERNOCTA zona'!C8/'Tablas PERNOCTA zona'!C21-1,"-")</f>
        <v>5.2140938536893611E-2</v>
      </c>
      <c r="D8" s="70">
        <f>IFERROR('Tablas PERNOCTA zona'!E8/'Tablas PERNOCTA zona'!E21-1,"-")</f>
        <v>9.5121773003671528E-2</v>
      </c>
      <c r="E8" s="70">
        <f>IFERROR('Tablas PERNOCTA zona'!G8/'Tablas PERNOCTA zona'!G21-1,"-")</f>
        <v>2.1417984777385657E-2</v>
      </c>
      <c r="F8" s="70">
        <f>IFERROR('Tablas PERNOCTA zona'!I8/'Tablas PERNOCTA zona'!I21-1,"-")</f>
        <v>6.6137585505909424E-2</v>
      </c>
    </row>
    <row r="9" spans="2:6">
      <c r="B9" s="66" t="s">
        <v>92</v>
      </c>
      <c r="C9" s="68">
        <f>IFERROR('Tablas PERNOCTA zona'!C9/'Tablas PERNOCTA zona'!C22-1,"-")</f>
        <v>-2.9981851179673336E-2</v>
      </c>
      <c r="D9" s="70">
        <f>IFERROR('Tablas PERNOCTA zona'!E9/'Tablas PERNOCTA zona'!E22-1,"-")</f>
        <v>0.26079754235493025</v>
      </c>
      <c r="E9" s="70">
        <f>IFERROR('Tablas PERNOCTA zona'!G9/'Tablas PERNOCTA zona'!G22-1,"-")</f>
        <v>0.24088887549075588</v>
      </c>
      <c r="F9" s="70">
        <f>IFERROR('Tablas PERNOCTA zona'!I9/'Tablas PERNOCTA zona'!I22-1,"-")</f>
        <v>0.25249552067072734</v>
      </c>
    </row>
    <row r="10" spans="2:6">
      <c r="B10" s="66" t="s">
        <v>93</v>
      </c>
      <c r="C10" s="68">
        <f>IFERROR('Tablas PERNOCTA zona'!C10/'Tablas PERNOCTA zona'!C23-1,"-")</f>
        <v>0.20565606885649035</v>
      </c>
      <c r="D10" s="70">
        <f>IFERROR('Tablas PERNOCTA zona'!E10/'Tablas PERNOCTA zona'!E23-1,"-")</f>
        <v>0.19343134288674357</v>
      </c>
      <c r="E10" s="70">
        <f>IFERROR('Tablas PERNOCTA zona'!G10/'Tablas PERNOCTA zona'!G23-1,"-")</f>
        <v>9.8593721324733652E-2</v>
      </c>
      <c r="F10" s="70">
        <f>IFERROR('Tablas PERNOCTA zona'!I10/'Tablas PERNOCTA zona'!I23-1,"-")</f>
        <v>0.1506685054381256</v>
      </c>
    </row>
    <row r="11" spans="2:6">
      <c r="B11" s="66" t="s">
        <v>94</v>
      </c>
      <c r="C11" s="68">
        <f>IFERROR('Tablas PERNOCTA zona'!C11/'Tablas PERNOCTA zona'!C24-1,"-")</f>
        <v>-8.3104732753891075E-2</v>
      </c>
      <c r="D11" s="70">
        <f>IFERROR('Tablas PERNOCTA zona'!E11/'Tablas PERNOCTA zona'!E24-1,"-")</f>
        <v>0.20700116296804705</v>
      </c>
      <c r="E11" s="70">
        <f>IFERROR('Tablas PERNOCTA zona'!G11/'Tablas PERNOCTA zona'!G24-1,"-")</f>
        <v>0.13163076581990452</v>
      </c>
      <c r="F11" s="70">
        <f>IFERROR('Tablas PERNOCTA zona'!I11/'Tablas PERNOCTA zona'!I24-1,"-")</f>
        <v>0.17311309370786399</v>
      </c>
    </row>
    <row r="12" spans="2:6">
      <c r="B12" s="66" t="s">
        <v>95</v>
      </c>
      <c r="C12" s="68">
        <f>IFERROR('Tablas PERNOCTA zona'!C12/'Tablas PERNOCTA zona'!C25-1,"-")</f>
        <v>4.1892127770990495E-3</v>
      </c>
      <c r="D12" s="70">
        <f>IFERROR('Tablas PERNOCTA zona'!E12/'Tablas PERNOCTA zona'!E25-1,"-")</f>
        <v>9.602237970572669E-2</v>
      </c>
      <c r="E12" s="70">
        <f>IFERROR('Tablas PERNOCTA zona'!G12/'Tablas PERNOCTA zona'!G25-1,"-")</f>
        <v>1.1511703124793771E-2</v>
      </c>
      <c r="F12" s="70">
        <f>IFERROR('Tablas PERNOCTA zona'!I12/'Tablas PERNOCTA zona'!I25-1,"-")</f>
        <v>5.8338344739510717E-2</v>
      </c>
    </row>
    <row r="13" spans="2:6" ht="30" customHeight="1">
      <c r="B13" s="72" t="str">
        <f>actualizaciones!$A$2</f>
        <v xml:space="preserve">acumulado mayo 2011 </v>
      </c>
      <c r="C13" s="188">
        <v>2.4825907459528285E-2</v>
      </c>
      <c r="D13" s="188">
        <v>0.17026125435372608</v>
      </c>
      <c r="E13" s="188">
        <v>9.9514987793835719E-2</v>
      </c>
      <c r="F13" s="188">
        <v>0.13958807125811501</v>
      </c>
    </row>
    <row r="14" spans="2:6" outlineLevel="1">
      <c r="B14" s="66" t="s">
        <v>84</v>
      </c>
      <c r="C14" s="68">
        <f>IFERROR('Tablas PERNOCTA zona'!C14/'Tablas PERNOCTA zona'!C27-1,"-")</f>
        <v>-0.20800532209779354</v>
      </c>
      <c r="D14" s="70">
        <f>IFERROR('Tablas PERNOCTA zona'!E14/'Tablas PERNOCTA zona'!E27-1,"-")</f>
        <v>9.6223538223978444E-3</v>
      </c>
      <c r="E14" s="70">
        <f>IFERROR('Tablas PERNOCTA zona'!G14/'Tablas PERNOCTA zona'!G27-1,"-")</f>
        <v>2.6599316768372017E-3</v>
      </c>
      <c r="F14" s="70">
        <f>IFERROR('Tablas PERNOCTA zona'!I14/'Tablas PERNOCTA zona'!I27-1,"-")</f>
        <v>6.4640757384912817E-3</v>
      </c>
    </row>
    <row r="15" spans="2:6" outlineLevel="1">
      <c r="B15" s="66" t="s">
        <v>85</v>
      </c>
      <c r="C15" s="68">
        <f>IFERROR('Tablas PERNOCTA zona'!C15/'Tablas PERNOCTA zona'!C28-1,"-")</f>
        <v>9.8000288766965094E-2</v>
      </c>
      <c r="D15" s="70">
        <f>IFERROR('Tablas PERNOCTA zona'!E15/'Tablas PERNOCTA zona'!E28-1,"-")</f>
        <v>5.7560154957204679E-2</v>
      </c>
      <c r="E15" s="70">
        <f>IFERROR('Tablas PERNOCTA zona'!G15/'Tablas PERNOCTA zona'!G28-1,"-")</f>
        <v>9.56647994905786E-2</v>
      </c>
      <c r="F15" s="70">
        <f>IFERROR('Tablas PERNOCTA zona'!I15/'Tablas PERNOCTA zona'!I28-1,"-")</f>
        <v>7.4448105062862036E-2</v>
      </c>
    </row>
    <row r="16" spans="2:6" outlineLevel="1">
      <c r="B16" s="66" t="s">
        <v>86</v>
      </c>
      <c r="C16" s="68">
        <f>IFERROR('Tablas PERNOCTA zona'!C16/'Tablas PERNOCTA zona'!C29-1,"-")</f>
        <v>-3.3551950293406962E-2</v>
      </c>
      <c r="D16" s="70">
        <f>IFERROR('Tablas PERNOCTA zona'!E16/'Tablas PERNOCTA zona'!E29-1,"-")</f>
        <v>9.156710442665017E-2</v>
      </c>
      <c r="E16" s="70">
        <f>IFERROR('Tablas PERNOCTA zona'!G16/'Tablas PERNOCTA zona'!G29-1,"-")</f>
        <v>2.7874909388182711E-2</v>
      </c>
      <c r="F16" s="70">
        <f>IFERROR('Tablas PERNOCTA zona'!I16/'Tablas PERNOCTA zona'!I29-1,"-")</f>
        <v>6.3841048647435006E-2</v>
      </c>
    </row>
    <row r="17" spans="2:6" outlineLevel="1">
      <c r="B17" s="66" t="s">
        <v>87</v>
      </c>
      <c r="C17" s="68">
        <f>IFERROR('Tablas PERNOCTA zona'!C17/'Tablas PERNOCTA zona'!C30-1,"-")</f>
        <v>-0.12656123119755613</v>
      </c>
      <c r="D17" s="70">
        <f>IFERROR('Tablas PERNOCTA zona'!E17/'Tablas PERNOCTA zona'!E30-1,"-")</f>
        <v>3.7925583750892056E-2</v>
      </c>
      <c r="E17" s="70">
        <f>IFERROR('Tablas PERNOCTA zona'!G17/'Tablas PERNOCTA zona'!G30-1,"-")</f>
        <v>-5.3321058480657602E-3</v>
      </c>
      <c r="F17" s="70">
        <f>IFERROR('Tablas PERNOCTA zona'!I17/'Tablas PERNOCTA zona'!I30-1,"-")</f>
        <v>1.9562233433795928E-2</v>
      </c>
    </row>
    <row r="18" spans="2:6" outlineLevel="1">
      <c r="B18" s="66" t="s">
        <v>88</v>
      </c>
      <c r="C18" s="68">
        <f>IFERROR('Tablas PERNOCTA zona'!C18/'Tablas PERNOCTA zona'!C31-1,"-")</f>
        <v>5.7753460531238199E-2</v>
      </c>
      <c r="D18" s="70">
        <f>IFERROR('Tablas PERNOCTA zona'!E18/'Tablas PERNOCTA zona'!E31-1,"-")</f>
        <v>3.3750677670482343E-2</v>
      </c>
      <c r="E18" s="70">
        <f>IFERROR('Tablas PERNOCTA zona'!G18/'Tablas PERNOCTA zona'!G31-1,"-")</f>
        <v>-1.9842239503718218E-2</v>
      </c>
      <c r="F18" s="70">
        <f>IFERROR('Tablas PERNOCTA zona'!I18/'Tablas PERNOCTA zona'!I31-1,"-")</f>
        <v>9.482941182402671E-3</v>
      </c>
    </row>
    <row r="19" spans="2:6" outlineLevel="1">
      <c r="B19" s="66" t="s">
        <v>89</v>
      </c>
      <c r="C19" s="68">
        <f>IFERROR('Tablas PERNOCTA zona'!C19/'Tablas PERNOCTA zona'!C32-1,"-")</f>
        <v>-0.15869405722670582</v>
      </c>
      <c r="D19" s="70">
        <f>IFERROR('Tablas PERNOCTA zona'!E19/'Tablas PERNOCTA zona'!E32-1,"-")</f>
        <v>3.2678718360957593E-2</v>
      </c>
      <c r="E19" s="70">
        <f>IFERROR('Tablas PERNOCTA zona'!G19/'Tablas PERNOCTA zona'!G32-1,"-")</f>
        <v>1.1332522440906434E-2</v>
      </c>
      <c r="F19" s="70">
        <f>IFERROR('Tablas PERNOCTA zona'!I19/'Tablas PERNOCTA zona'!I32-1,"-")</f>
        <v>2.3377128292525029E-2</v>
      </c>
    </row>
    <row r="20" spans="2:6" outlineLevel="1">
      <c r="B20" s="66" t="s">
        <v>90</v>
      </c>
      <c r="C20" s="68">
        <f>IFERROR('Tablas PERNOCTA zona'!C20/'Tablas PERNOCTA zona'!C33-1,"-")</f>
        <v>-7.0279695395345509E-2</v>
      </c>
      <c r="D20" s="70">
        <f>IFERROR('Tablas PERNOCTA zona'!E20/'Tablas PERNOCTA zona'!E33-1,"-")</f>
        <v>5.1398941719275948E-2</v>
      </c>
      <c r="E20" s="70">
        <f>IFERROR('Tablas PERNOCTA zona'!G20/'Tablas PERNOCTA zona'!G33-1,"-")</f>
        <v>1.498549373121949E-2</v>
      </c>
      <c r="F20" s="70">
        <f>IFERROR('Tablas PERNOCTA zona'!I20/'Tablas PERNOCTA zona'!I33-1,"-")</f>
        <v>3.607557089287261E-2</v>
      </c>
    </row>
    <row r="21" spans="2:6" outlineLevel="1">
      <c r="B21" s="66" t="s">
        <v>91</v>
      </c>
      <c r="C21" s="68">
        <f>IFERROR('Tablas PERNOCTA zona'!C21/'Tablas PERNOCTA zona'!C34-1,"-")</f>
        <v>-0.16008095285491519</v>
      </c>
      <c r="D21" s="70">
        <f>IFERROR('Tablas PERNOCTA zona'!E21/'Tablas PERNOCTA zona'!E34-1,"-")</f>
        <v>5.0602859356292607E-2</v>
      </c>
      <c r="E21" s="70">
        <f>IFERROR('Tablas PERNOCTA zona'!G21/'Tablas PERNOCTA zona'!G34-1,"-")</f>
        <v>-3.6240739707019909E-2</v>
      </c>
      <c r="F21" s="70">
        <f>IFERROR('Tablas PERNOCTA zona'!I21/'Tablas PERNOCTA zona'!I34-1,"-")</f>
        <v>1.4648129592242709E-2</v>
      </c>
    </row>
    <row r="22" spans="2:6" outlineLevel="1">
      <c r="B22" s="66" t="s">
        <v>92</v>
      </c>
      <c r="C22" s="68">
        <f>IFERROR('Tablas PERNOCTA zona'!C22/'Tablas PERNOCTA zona'!C35-1,"-")</f>
        <v>-7.6649797231625127E-2</v>
      </c>
      <c r="D22" s="70">
        <f>IFERROR('Tablas PERNOCTA zona'!E22/'Tablas PERNOCTA zona'!E35-1,"-")</f>
        <v>-4.3537178933474419E-2</v>
      </c>
      <c r="E22" s="70">
        <f>IFERROR('Tablas PERNOCTA zona'!G22/'Tablas PERNOCTA zona'!G35-1,"-")</f>
        <v>-0.11184014174623491</v>
      </c>
      <c r="F22" s="70">
        <f>IFERROR('Tablas PERNOCTA zona'!I22/'Tablas PERNOCTA zona'!I35-1,"-")</f>
        <v>-7.3257212835748375E-2</v>
      </c>
    </row>
    <row r="23" spans="2:6" outlineLevel="1">
      <c r="B23" s="66" t="s">
        <v>93</v>
      </c>
      <c r="C23" s="68">
        <f>IFERROR('Tablas PERNOCTA zona'!C23/'Tablas PERNOCTA zona'!C36-1,"-")</f>
        <v>-0.22362535457124155</v>
      </c>
      <c r="D23" s="70">
        <f>IFERROR('Tablas PERNOCTA zona'!E23/'Tablas PERNOCTA zona'!E36-1,"-")</f>
        <v>9.9710227460159118E-3</v>
      </c>
      <c r="E23" s="70">
        <f>IFERROR('Tablas PERNOCTA zona'!G23/'Tablas PERNOCTA zona'!G36-1,"-")</f>
        <v>-7.9926731742644308E-2</v>
      </c>
      <c r="F23" s="70">
        <f>IFERROR('Tablas PERNOCTA zona'!I23/'Tablas PERNOCTA zona'!I36-1,"-")</f>
        <v>-3.2647373846854788E-2</v>
      </c>
    </row>
    <row r="24" spans="2:6" outlineLevel="1">
      <c r="B24" s="66" t="s">
        <v>94</v>
      </c>
      <c r="C24" s="68">
        <f>IFERROR('Tablas PERNOCTA zona'!C24/'Tablas PERNOCTA zona'!C37-1,"-")</f>
        <v>-0.11819825325287092</v>
      </c>
      <c r="D24" s="70">
        <f>IFERROR('Tablas PERNOCTA zona'!E24/'Tablas PERNOCTA zona'!E37-1,"-")</f>
        <v>1.4431404593052255E-2</v>
      </c>
      <c r="E24" s="70">
        <f>IFERROR('Tablas PERNOCTA zona'!G24/'Tablas PERNOCTA zona'!G37-1,"-")</f>
        <v>-8.1158777374745084E-2</v>
      </c>
      <c r="F24" s="70">
        <f>IFERROR('Tablas PERNOCTA zona'!I24/'Tablas PERNOCTA zona'!I37-1,"-")</f>
        <v>-3.0898829095330149E-2</v>
      </c>
    </row>
    <row r="25" spans="2:6" outlineLevel="1">
      <c r="B25" s="66" t="s">
        <v>95</v>
      </c>
      <c r="C25" s="68">
        <f>IFERROR('Tablas PERNOCTA zona'!C25/'Tablas PERNOCTA zona'!C38-1,"-")</f>
        <v>-0.13141696230934841</v>
      </c>
      <c r="D25" s="70">
        <f>IFERROR('Tablas PERNOCTA zona'!E25/'Tablas PERNOCTA zona'!E38-1,"-")</f>
        <v>-2.4103216399638305E-2</v>
      </c>
      <c r="E25" s="70">
        <f>IFERROR('Tablas PERNOCTA zona'!G25/'Tablas PERNOCTA zona'!G38-1,"-")</f>
        <v>-9.366156117085922E-2</v>
      </c>
      <c r="F25" s="70">
        <f>IFERROR('Tablas PERNOCTA zona'!I25/'Tablas PERNOCTA zona'!I38-1,"-")</f>
        <v>-5.6395205550938021E-2</v>
      </c>
    </row>
    <row r="26" spans="2:6" ht="15" customHeight="1">
      <c r="B26" s="270">
        <v>2010</v>
      </c>
      <c r="C26" s="79">
        <f>IFERROR('Tablas PERNOCTA zona'!C26/'Tablas PERNOCTA zona'!C39-1,"-")</f>
        <v>-0.10538612110879586</v>
      </c>
      <c r="D26" s="79">
        <f>IFERROR('Tablas PERNOCTA zona'!E26/'Tablas PERNOCTA zona'!E39-1,"-")</f>
        <v>2.5869525508901203E-2</v>
      </c>
      <c r="E26" s="79">
        <f>IFERROR('Tablas PERNOCTA zona'!G26/'Tablas PERNOCTA zona'!G39-1,"-")</f>
        <v>-2.5678884336033936E-2</v>
      </c>
      <c r="F26" s="79">
        <f>IFERROR('Tablas PERNOCTA zona'!I26/'Tablas PERNOCTA zona'!I39-1,"-")</f>
        <v>2.8979059372828964E-3</v>
      </c>
    </row>
    <row r="27" spans="2:6" ht="15" hidden="1" customHeight="1" outlineLevel="1">
      <c r="B27" s="66" t="s">
        <v>84</v>
      </c>
      <c r="C27" s="68">
        <f>IFERROR('Tablas PERNOCTA zona'!C27/'Tablas PERNOCTA zona'!C40-1,"-")</f>
        <v>-5.4810312303500308E-2</v>
      </c>
      <c r="D27" s="70">
        <f>IFERROR('Tablas PERNOCTA zona'!E27/'Tablas PERNOCTA zona'!E40-1,"-")</f>
        <v>-7.711478263106708E-2</v>
      </c>
      <c r="E27" s="70">
        <f>IFERROR('Tablas PERNOCTA zona'!G27/'Tablas PERNOCTA zona'!G40-1,"-")</f>
        <v>-0.12739845041822406</v>
      </c>
      <c r="F27" s="70">
        <f>IFERROR('Tablas PERNOCTA zona'!I27/'Tablas PERNOCTA zona'!I40-1,"-")</f>
        <v>-0.10062421660235699</v>
      </c>
    </row>
    <row r="28" spans="2:6" ht="15" hidden="1" customHeight="1" outlineLevel="1">
      <c r="B28" s="66" t="s">
        <v>85</v>
      </c>
      <c r="C28" s="68">
        <f>IFERROR('Tablas PERNOCTA zona'!C28/'Tablas PERNOCTA zona'!C41-1,"-")</f>
        <v>-0.34725036520427877</v>
      </c>
      <c r="D28" s="70">
        <f>IFERROR('Tablas PERNOCTA zona'!E28/'Tablas PERNOCTA zona'!E41-1,"-")</f>
        <v>-7.8815085942363639E-2</v>
      </c>
      <c r="E28" s="70">
        <f>IFERROR('Tablas PERNOCTA zona'!G28/'Tablas PERNOCTA zona'!G41-1,"-")</f>
        <v>-0.16447644802213701</v>
      </c>
      <c r="F28" s="70">
        <f>IFERROR('Tablas PERNOCTA zona'!I28/'Tablas PERNOCTA zona'!I41-1,"-")</f>
        <v>-0.11885319628502189</v>
      </c>
    </row>
    <row r="29" spans="2:6" ht="15" hidden="1" customHeight="1" outlineLevel="1">
      <c r="B29" s="66" t="s">
        <v>86</v>
      </c>
      <c r="C29" s="68">
        <f>IFERROR('Tablas PERNOCTA zona'!C29/'Tablas PERNOCTA zona'!C42-1,"-")</f>
        <v>-0.32806049079185418</v>
      </c>
      <c r="D29" s="70">
        <f>IFERROR('Tablas PERNOCTA zona'!E29/'Tablas PERNOCTA zona'!E42-1,"-")</f>
        <v>-0.1127749878644686</v>
      </c>
      <c r="E29" s="70">
        <f>IFERROR('Tablas PERNOCTA zona'!G29/'Tablas PERNOCTA zona'!G42-1,"-")</f>
        <v>-0.14195644966393306</v>
      </c>
      <c r="F29" s="70">
        <f>IFERROR('Tablas PERNOCTA zona'!I29/'Tablas PERNOCTA zona'!I42-1,"-")</f>
        <v>-0.12571846305344481</v>
      </c>
    </row>
    <row r="30" spans="2:6" ht="15" hidden="1" customHeight="1" outlineLevel="1">
      <c r="B30" s="66" t="s">
        <v>87</v>
      </c>
      <c r="C30" s="68">
        <f>IFERROR('Tablas PERNOCTA zona'!C30/'Tablas PERNOCTA zona'!C43-1,"-")</f>
        <v>-0.24259020618556704</v>
      </c>
      <c r="D30" s="70">
        <f>IFERROR('Tablas PERNOCTA zona'!E30/'Tablas PERNOCTA zona'!E43-1,"-")</f>
        <v>-0.12100826071878423</v>
      </c>
      <c r="E30" s="70">
        <f>IFERROR('Tablas PERNOCTA zona'!G30/'Tablas PERNOCTA zona'!G43-1,"-")</f>
        <v>-0.11818502873444603</v>
      </c>
      <c r="F30" s="70">
        <f>IFERROR('Tablas PERNOCTA zona'!I30/'Tablas PERNOCTA zona'!I43-1,"-")</f>
        <v>-0.11981197986997827</v>
      </c>
    </row>
    <row r="31" spans="2:6" ht="15" hidden="1" customHeight="1" outlineLevel="1">
      <c r="B31" s="66" t="s">
        <v>88</v>
      </c>
      <c r="C31" s="68">
        <f>IFERROR('Tablas PERNOCTA zona'!C31/'Tablas PERNOCTA zona'!C44-1,"-")</f>
        <v>-0.32942393928941016</v>
      </c>
      <c r="D31" s="70">
        <f>IFERROR('Tablas PERNOCTA zona'!E31/'Tablas PERNOCTA zona'!E44-1,"-")</f>
        <v>-0.1277363413458984</v>
      </c>
      <c r="E31" s="70">
        <f>IFERROR('Tablas PERNOCTA zona'!G31/'Tablas PERNOCTA zona'!G44-1,"-")</f>
        <v>-0.15681948228278786</v>
      </c>
      <c r="F31" s="70">
        <f>IFERROR('Tablas PERNOCTA zona'!I31/'Tablas PERNOCTA zona'!I44-1,"-")</f>
        <v>-0.14115038584531348</v>
      </c>
    </row>
    <row r="32" spans="2:6" ht="15" hidden="1" customHeight="1" outlineLevel="1">
      <c r="B32" s="66" t="s">
        <v>89</v>
      </c>
      <c r="C32" s="68">
        <f>IFERROR('Tablas PERNOCTA zona'!C32/'Tablas PERNOCTA zona'!C45-1,"-")</f>
        <v>-0.35486924624304816</v>
      </c>
      <c r="D32" s="70">
        <f>IFERROR('Tablas PERNOCTA zona'!E32/'Tablas PERNOCTA zona'!E45-1,"-")</f>
        <v>-0.15020017689279797</v>
      </c>
      <c r="E32" s="70">
        <f>IFERROR('Tablas PERNOCTA zona'!G32/'Tablas PERNOCTA zona'!G45-1,"-")</f>
        <v>-0.18088954140504754</v>
      </c>
      <c r="F32" s="70">
        <f>IFERROR('Tablas PERNOCTA zona'!I32/'Tablas PERNOCTA zona'!I45-1,"-")</f>
        <v>-0.16385121540279957</v>
      </c>
    </row>
    <row r="33" spans="2:6" ht="15" hidden="1" customHeight="1" outlineLevel="1">
      <c r="B33" s="66" t="s">
        <v>90</v>
      </c>
      <c r="C33" s="68">
        <f>IFERROR('Tablas PERNOCTA zona'!C33/'Tablas PERNOCTA zona'!C46-1,"-")</f>
        <v>-0.28193990188062146</v>
      </c>
      <c r="D33" s="70">
        <f>IFERROR('Tablas PERNOCTA zona'!E33/'Tablas PERNOCTA zona'!E46-1,"-")</f>
        <v>-0.14723468162368059</v>
      </c>
      <c r="E33" s="70">
        <f>IFERROR('Tablas PERNOCTA zona'!G33/'Tablas PERNOCTA zona'!G46-1,"-")</f>
        <v>-0.19503367580078701</v>
      </c>
      <c r="F33" s="70">
        <f>IFERROR('Tablas PERNOCTA zona'!I33/'Tablas PERNOCTA zona'!I46-1,"-")</f>
        <v>-0.16802419155012427</v>
      </c>
    </row>
    <row r="34" spans="2:6" ht="15" hidden="1" customHeight="1" outlineLevel="1">
      <c r="B34" s="66" t="s">
        <v>91</v>
      </c>
      <c r="C34" s="68">
        <f>IFERROR('Tablas PERNOCTA zona'!C34/'Tablas PERNOCTA zona'!C47-1,"-")</f>
        <v>-0.36440892412804182</v>
      </c>
      <c r="D34" s="70">
        <f>IFERROR('Tablas PERNOCTA zona'!E34/'Tablas PERNOCTA zona'!E47-1,"-")</f>
        <v>-0.17629464275355089</v>
      </c>
      <c r="E34" s="70">
        <f>IFERROR('Tablas PERNOCTA zona'!G34/'Tablas PERNOCTA zona'!G47-1,"-")</f>
        <v>-0.19423050510388895</v>
      </c>
      <c r="F34" s="70">
        <f>IFERROR('Tablas PERNOCTA zona'!I34/'Tablas PERNOCTA zona'!I47-1,"-")</f>
        <v>-0.18381636922596034</v>
      </c>
    </row>
    <row r="35" spans="2:6" ht="15" hidden="1" customHeight="1" outlineLevel="1">
      <c r="B35" s="66" t="s">
        <v>92</v>
      </c>
      <c r="C35" s="68">
        <f>IFERROR('Tablas PERNOCTA zona'!C35/'Tablas PERNOCTA zona'!C48-1,"-")</f>
        <v>-0.29333049121311161</v>
      </c>
      <c r="D35" s="70">
        <f>IFERROR('Tablas PERNOCTA zona'!E35/'Tablas PERNOCTA zona'!E48-1,"-")</f>
        <v>-0.14307976436575187</v>
      </c>
      <c r="E35" s="70">
        <f>IFERROR('Tablas PERNOCTA zona'!G35/'Tablas PERNOCTA zona'!G48-1,"-")</f>
        <v>-0.12624943149018031</v>
      </c>
      <c r="F35" s="70">
        <f>IFERROR('Tablas PERNOCTA zona'!I35/'Tablas PERNOCTA zona'!I48-1,"-")</f>
        <v>-0.13583689398582843</v>
      </c>
    </row>
    <row r="36" spans="2:6" ht="15" hidden="1" customHeight="1" outlineLevel="1">
      <c r="B36" s="66" t="s">
        <v>93</v>
      </c>
      <c r="C36" s="68">
        <f>IFERROR('Tablas PERNOCTA zona'!C36/'Tablas PERNOCTA zona'!C49-1,"-")</f>
        <v>-0.23743760399334446</v>
      </c>
      <c r="D36" s="70">
        <f>IFERROR('Tablas PERNOCTA zona'!E36/'Tablas PERNOCTA zona'!E49-1,"-")</f>
        <v>-0.17948224822567727</v>
      </c>
      <c r="E36" s="70">
        <f>IFERROR('Tablas PERNOCTA zona'!G36/'Tablas PERNOCTA zona'!G49-1,"-")</f>
        <v>-0.1703522994811919</v>
      </c>
      <c r="F36" s="70">
        <f>IFERROR('Tablas PERNOCTA zona'!I36/'Tablas PERNOCTA zona'!I49-1,"-")</f>
        <v>-0.17517913745897196</v>
      </c>
    </row>
    <row r="37" spans="2:6" ht="15" hidden="1" customHeight="1" outlineLevel="1">
      <c r="B37" s="66" t="s">
        <v>94</v>
      </c>
      <c r="C37" s="68">
        <f>IFERROR('Tablas PERNOCTA zona'!C37/'Tablas PERNOCTA zona'!C50-1,"-")</f>
        <v>-0.1910646975220911</v>
      </c>
      <c r="D37" s="70">
        <f>IFERROR('Tablas PERNOCTA zona'!E37/'Tablas PERNOCTA zona'!E50-1,"-")</f>
        <v>-0.15048496084835161</v>
      </c>
      <c r="E37" s="70">
        <f>IFERROR('Tablas PERNOCTA zona'!G37/'Tablas PERNOCTA zona'!G50-1,"-")</f>
        <v>-0.17127898072052172</v>
      </c>
      <c r="F37" s="70">
        <f>IFERROR('Tablas PERNOCTA zona'!I37/'Tablas PERNOCTA zona'!I50-1,"-")</f>
        <v>-0.16047434562851515</v>
      </c>
    </row>
    <row r="38" spans="2:6" ht="15" hidden="1" customHeight="1" outlineLevel="1">
      <c r="B38" s="66" t="s">
        <v>95</v>
      </c>
      <c r="C38" s="68">
        <f>IFERROR('Tablas PERNOCTA zona'!C38/'Tablas PERNOCTA zona'!C51-1,"-")</f>
        <v>-0.23347433990330979</v>
      </c>
      <c r="D38" s="70">
        <f>IFERROR('Tablas PERNOCTA zona'!E38/'Tablas PERNOCTA zona'!E51-1,"-")</f>
        <v>-8.5032255938552681E-2</v>
      </c>
      <c r="E38" s="70">
        <f>IFERROR('Tablas PERNOCTA zona'!G38/'Tablas PERNOCTA zona'!G51-1,"-")</f>
        <v>-0.11628429836692333</v>
      </c>
      <c r="F38" s="70">
        <f>IFERROR('Tablas PERNOCTA zona'!I38/'Tablas PERNOCTA zona'!I51-1,"-")</f>
        <v>-9.9811253323199511E-2</v>
      </c>
    </row>
    <row r="39" spans="2:6" collapsed="1">
      <c r="B39" s="271">
        <v>2009</v>
      </c>
      <c r="C39" s="82">
        <f>IFERROR('Tablas PERNOCTA zona'!C39/'Tablas PERNOCTA zona'!C52-1,"-")</f>
        <v>-0.27214579024668051</v>
      </c>
      <c r="D39" s="82">
        <f>IFERROR('Tablas PERNOCTA zona'!E39/'Tablas PERNOCTA zona'!E52-1,"-")</f>
        <v>-0.12964341224210163</v>
      </c>
      <c r="E39" s="82">
        <f>IFERROR('Tablas PERNOCTA zona'!G39/'Tablas PERNOCTA zona'!G52-1,"-")</f>
        <v>-0.1550624012015529</v>
      </c>
      <c r="F39" s="82">
        <f>IFERROR('Tablas PERNOCTA zona'!I39/'Tablas PERNOCTA zona'!I52-1,"-")</f>
        <v>-0.1411573422777006</v>
      </c>
    </row>
    <row r="40" spans="2:6" ht="15" hidden="1" customHeight="1" outlineLevel="1">
      <c r="B40" s="66" t="s">
        <v>84</v>
      </c>
      <c r="C40" s="68">
        <f>IFERROR('Tablas PERNOCTA zona'!C40/'Tablas PERNOCTA zona'!C53-1,"-")</f>
        <v>-8.4261036468330164E-2</v>
      </c>
      <c r="D40" s="70">
        <f>IFERROR('Tablas PERNOCTA zona'!E40/'Tablas PERNOCTA zona'!E53-1,"-")</f>
        <v>-4.3343871906311726E-2</v>
      </c>
      <c r="E40" s="70">
        <f>IFERROR('Tablas PERNOCTA zona'!G40/'Tablas PERNOCTA zona'!G53-1,"-")</f>
        <v>-0.10478583187121915</v>
      </c>
      <c r="F40" s="70">
        <f>IFERROR('Tablas PERNOCTA zona'!I40/'Tablas PERNOCTA zona'!I53-1,"-")</f>
        <v>-7.3087376260990933E-2</v>
      </c>
    </row>
    <row r="41" spans="2:6" ht="15" hidden="1" customHeight="1" outlineLevel="1">
      <c r="B41" s="66" t="s">
        <v>85</v>
      </c>
      <c r="C41" s="68">
        <f>IFERROR('Tablas PERNOCTA zona'!C41/'Tablas PERNOCTA zona'!C54-1,"-")</f>
        <v>-1.911299082483997E-2</v>
      </c>
      <c r="D41" s="70">
        <f>IFERROR('Tablas PERNOCTA zona'!E41/'Tablas PERNOCTA zona'!E54-1,"-")</f>
        <v>-6.4776170247908271E-2</v>
      </c>
      <c r="E41" s="70">
        <f>IFERROR('Tablas PERNOCTA zona'!G41/'Tablas PERNOCTA zona'!G54-1,"-")</f>
        <v>-7.1143047241964852E-2</v>
      </c>
      <c r="F41" s="70">
        <f>IFERROR('Tablas PERNOCTA zona'!I41/'Tablas PERNOCTA zona'!I54-1,"-")</f>
        <v>-6.7762877199155191E-2</v>
      </c>
    </row>
    <row r="42" spans="2:6" ht="15" hidden="1" customHeight="1" outlineLevel="1">
      <c r="B42" s="66" t="s">
        <v>86</v>
      </c>
      <c r="C42" s="68">
        <f>IFERROR('Tablas PERNOCTA zona'!C42/'Tablas PERNOCTA zona'!C55-1,"-")</f>
        <v>-1.1894666880572058E-2</v>
      </c>
      <c r="D42" s="70">
        <f>IFERROR('Tablas PERNOCTA zona'!E42/'Tablas PERNOCTA zona'!E55-1,"-")</f>
        <v>-2.433412392465728E-2</v>
      </c>
      <c r="E42" s="70">
        <f>IFERROR('Tablas PERNOCTA zona'!G42/'Tablas PERNOCTA zona'!G55-1,"-")</f>
        <v>-6.9402096896855281E-2</v>
      </c>
      <c r="F42" s="70">
        <f>IFERROR('Tablas PERNOCTA zona'!I42/'Tablas PERNOCTA zona'!I55-1,"-")</f>
        <v>-4.4851448513034131E-2</v>
      </c>
    </row>
    <row r="43" spans="2:6" ht="15" hidden="1" customHeight="1" outlineLevel="1">
      <c r="B43" s="66" t="s">
        <v>87</v>
      </c>
      <c r="C43" s="68">
        <f>IFERROR('Tablas PERNOCTA zona'!C43/'Tablas PERNOCTA zona'!C56-1,"-")</f>
        <v>-7.4562948909066229E-2</v>
      </c>
      <c r="D43" s="70">
        <f>IFERROR('Tablas PERNOCTA zona'!E43/'Tablas PERNOCTA zona'!E56-1,"-")</f>
        <v>-3.2166060209772973E-2</v>
      </c>
      <c r="E43" s="70">
        <f>IFERROR('Tablas PERNOCTA zona'!G43/'Tablas PERNOCTA zona'!G56-1,"-")</f>
        <v>-5.2931296604647793E-2</v>
      </c>
      <c r="F43" s="70">
        <f>IFERROR('Tablas PERNOCTA zona'!I43/'Tablas PERNOCTA zona'!I56-1,"-")</f>
        <v>-4.1075012121172594E-2</v>
      </c>
    </row>
    <row r="44" spans="2:6" ht="15" hidden="1" customHeight="1" outlineLevel="1">
      <c r="B44" s="66" t="s">
        <v>88</v>
      </c>
      <c r="C44" s="68">
        <f>IFERROR('Tablas PERNOCTA zona'!C44/'Tablas PERNOCTA zona'!C57-1,"-")</f>
        <v>0.17706333973128596</v>
      </c>
      <c r="D44" s="70">
        <f>IFERROR('Tablas PERNOCTA zona'!E44/'Tablas PERNOCTA zona'!E57-1,"-")</f>
        <v>-1.7945388519283956E-2</v>
      </c>
      <c r="E44" s="70">
        <f>IFERROR('Tablas PERNOCTA zona'!G44/'Tablas PERNOCTA zona'!G57-1,"-")</f>
        <v>-1.6848196488104317E-2</v>
      </c>
      <c r="F44" s="70">
        <f>IFERROR('Tablas PERNOCTA zona'!I44/'Tablas PERNOCTA zona'!I57-1,"-")</f>
        <v>-1.7439634036220064E-2</v>
      </c>
    </row>
    <row r="45" spans="2:6" ht="15" hidden="1" customHeight="1" outlineLevel="1">
      <c r="B45" s="66" t="s">
        <v>89</v>
      </c>
      <c r="C45" s="68">
        <f>IFERROR('Tablas PERNOCTA zona'!C45/'Tablas PERNOCTA zona'!C58-1,"-")</f>
        <v>7.318584914656201E-3</v>
      </c>
      <c r="D45" s="70">
        <f>IFERROR('Tablas PERNOCTA zona'!E45/'Tablas PERNOCTA zona'!E58-1,"-")</f>
        <v>4.5682148507975029E-2</v>
      </c>
      <c r="E45" s="70">
        <f>IFERROR('Tablas PERNOCTA zona'!G45/'Tablas PERNOCTA zona'!G58-1,"-")</f>
        <v>1.6319586749147019E-2</v>
      </c>
      <c r="F45" s="70">
        <f>IFERROR('Tablas PERNOCTA zona'!I45/'Tablas PERNOCTA zona'!I58-1,"-")</f>
        <v>3.2414452282811146E-2</v>
      </c>
    </row>
    <row r="46" spans="2:6" ht="15" hidden="1" customHeight="1" outlineLevel="1">
      <c r="B46" s="66" t="s">
        <v>90</v>
      </c>
      <c r="C46" s="68">
        <f>IFERROR('Tablas PERNOCTA zona'!C46/'Tablas PERNOCTA zona'!C59-1,"-")</f>
        <v>-7.4230023182097704E-2</v>
      </c>
      <c r="D46" s="70">
        <f>IFERROR('Tablas PERNOCTA zona'!E46/'Tablas PERNOCTA zona'!E59-1,"-")</f>
        <v>5.1291399508267776E-2</v>
      </c>
      <c r="E46" s="70">
        <f>IFERROR('Tablas PERNOCTA zona'!G46/'Tablas PERNOCTA zona'!G59-1,"-")</f>
        <v>5.5669331513616749E-2</v>
      </c>
      <c r="F46" s="70">
        <f>IFERROR('Tablas PERNOCTA zona'!I46/'Tablas PERNOCTA zona'!I59-1,"-")</f>
        <v>5.3191050247438643E-2</v>
      </c>
    </row>
    <row r="47" spans="2:6" ht="15" hidden="1" customHeight="1" outlineLevel="1">
      <c r="B47" s="66" t="s">
        <v>91</v>
      </c>
      <c r="C47" s="68">
        <f>IFERROR('Tablas PERNOCTA zona'!C47/'Tablas PERNOCTA zona'!C60-1,"-")</f>
        <v>8.0227790432801926E-2</v>
      </c>
      <c r="D47" s="70">
        <f>IFERROR('Tablas PERNOCTA zona'!E47/'Tablas PERNOCTA zona'!E60-1,"-")</f>
        <v>0.13424943807212686</v>
      </c>
      <c r="E47" s="70">
        <f>IFERROR('Tablas PERNOCTA zona'!G47/'Tablas PERNOCTA zona'!G60-1,"-")</f>
        <v>4.6445033166018446E-2</v>
      </c>
      <c r="F47" s="70">
        <f>IFERROR('Tablas PERNOCTA zona'!I47/'Tablas PERNOCTA zona'!I60-1,"-")</f>
        <v>9.5694103058083568E-2</v>
      </c>
    </row>
    <row r="48" spans="2:6" ht="15" hidden="1" customHeight="1" outlineLevel="1">
      <c r="B48" s="66" t="s">
        <v>92</v>
      </c>
      <c r="C48" s="68">
        <f>IFERROR('Tablas PERNOCTA zona'!C48/'Tablas PERNOCTA zona'!C61-1,"-")</f>
        <v>-4.9760313280669766E-2</v>
      </c>
      <c r="D48" s="70">
        <f>IFERROR('Tablas PERNOCTA zona'!E48/'Tablas PERNOCTA zona'!E61-1,"-")</f>
        <v>5.4774182052441889E-2</v>
      </c>
      <c r="E48" s="70">
        <f>IFERROR('Tablas PERNOCTA zona'!G48/'Tablas PERNOCTA zona'!G61-1,"-")</f>
        <v>-1.6239190118536362E-2</v>
      </c>
      <c r="F48" s="70">
        <f>IFERROR('Tablas PERNOCTA zona'!I48/'Tablas PERNOCTA zona'!I61-1,"-")</f>
        <v>2.2995041009888029E-2</v>
      </c>
    </row>
    <row r="49" spans="2:6" ht="15" hidden="1" customHeight="1" outlineLevel="1">
      <c r="B49" s="66" t="s">
        <v>93</v>
      </c>
      <c r="C49" s="68">
        <f>IFERROR('Tablas PERNOCTA zona'!C49/'Tablas PERNOCTA zona'!C62-1,"-")</f>
        <v>-2.9294785084088781E-2</v>
      </c>
      <c r="D49" s="70">
        <f>IFERROR('Tablas PERNOCTA zona'!E49/'Tablas PERNOCTA zona'!E62-1,"-")</f>
        <v>3.8621677420118461E-2</v>
      </c>
      <c r="E49" s="70">
        <f>IFERROR('Tablas PERNOCTA zona'!G49/'Tablas PERNOCTA zona'!G62-1,"-")</f>
        <v>2.2325420310153277E-2</v>
      </c>
      <c r="F49" s="70">
        <f>IFERROR('Tablas PERNOCTA zona'!I49/'Tablas PERNOCTA zona'!I62-1,"-")</f>
        <v>3.0876709520935686E-2</v>
      </c>
    </row>
    <row r="50" spans="2:6" ht="15" hidden="1" customHeight="1" outlineLevel="1">
      <c r="B50" s="66" t="s">
        <v>94</v>
      </c>
      <c r="C50" s="68">
        <f>IFERROR('Tablas PERNOCTA zona'!C50/'Tablas PERNOCTA zona'!C63-1,"-")</f>
        <v>0.20675598419129537</v>
      </c>
      <c r="D50" s="70">
        <f>IFERROR('Tablas PERNOCTA zona'!E50/'Tablas PERNOCTA zona'!E63-1,"-")</f>
        <v>6.5803269287174615E-2</v>
      </c>
      <c r="E50" s="70">
        <f>IFERROR('Tablas PERNOCTA zona'!G50/'Tablas PERNOCTA zona'!G63-1,"-")</f>
        <v>5.2222453358514276E-2</v>
      </c>
      <c r="F50" s="70">
        <f>IFERROR('Tablas PERNOCTA zona'!I50/'Tablas PERNOCTA zona'!I63-1,"-")</f>
        <v>5.9235601833850238E-2</v>
      </c>
    </row>
    <row r="51" spans="2:6" ht="15" hidden="1" customHeight="1" outlineLevel="1">
      <c r="B51" s="66" t="s">
        <v>95</v>
      </c>
      <c r="C51" s="68">
        <f>IFERROR('Tablas PERNOCTA zona'!C51/'Tablas PERNOCTA zona'!C64-1,"-")</f>
        <v>0.10741036266762771</v>
      </c>
      <c r="D51" s="70">
        <f>IFERROR('Tablas PERNOCTA zona'!E51/'Tablas PERNOCTA zona'!E64-1,"-")</f>
        <v>1.4990579261402015E-2</v>
      </c>
      <c r="E51" s="70">
        <f>IFERROR('Tablas PERNOCTA zona'!G51/'Tablas PERNOCTA zona'!G64-1,"-")</f>
        <v>1.5024427828462361E-2</v>
      </c>
      <c r="F51" s="70">
        <f>IFERROR('Tablas PERNOCTA zona'!I51/'Tablas PERNOCTA zona'!I64-1,"-")</f>
        <v>1.5006585866151667E-2</v>
      </c>
    </row>
    <row r="52" spans="2:6" collapsed="1">
      <c r="B52" s="271">
        <v>2008</v>
      </c>
      <c r="C52" s="82">
        <f>IFERROR('Tablas PERNOCTA zona'!C52/'Tablas PERNOCTA zona'!C65-1,"-")</f>
        <v>1.3586180496904188E-2</v>
      </c>
      <c r="D52" s="82">
        <f>IFERROR('Tablas PERNOCTA zona'!E52/'Tablas PERNOCTA zona'!E65-1,"-")</f>
        <v>1.5767408703919239E-2</v>
      </c>
      <c r="E52" s="82">
        <f>IFERROR('Tablas PERNOCTA zona'!G52/'Tablas PERNOCTA zona'!G65-1,"-")</f>
        <v>-1.214256123466384E-2</v>
      </c>
      <c r="F52" s="82">
        <f>IFERROR('Tablas PERNOCTA zona'!I52/'Tablas PERNOCTA zona'!I65-1,"-")</f>
        <v>2.9322277811290043E-3</v>
      </c>
    </row>
    <row r="53" spans="2:6" ht="15" hidden="1" customHeight="1" outlineLevel="1">
      <c r="B53" s="66" t="s">
        <v>84</v>
      </c>
      <c r="C53" s="68">
        <f>IFERROR('Tablas PERNOCTA zona'!C53/'Tablas PERNOCTA zona'!C66-1,"-")</f>
        <v>-8.9280251715247116E-2</v>
      </c>
      <c r="D53" s="70">
        <f>IFERROR('Tablas PERNOCTA zona'!E53/'Tablas PERNOCTA zona'!E66-1,"-")</f>
        <v>2.0115212129172555E-3</v>
      </c>
      <c r="E53" s="70">
        <f>IFERROR('Tablas PERNOCTA zona'!G53/'Tablas PERNOCTA zona'!G66-1,"-")</f>
        <v>1.9982772870003718E-2</v>
      </c>
      <c r="F53" s="70">
        <f>IFERROR('Tablas PERNOCTA zona'!I53/'Tablas PERNOCTA zona'!I66-1,"-")</f>
        <v>1.0631483921937912E-2</v>
      </c>
    </row>
    <row r="54" spans="2:6" ht="15" hidden="1" customHeight="1" outlineLevel="1">
      <c r="B54" s="66" t="s">
        <v>85</v>
      </c>
      <c r="C54" s="68">
        <f>IFERROR('Tablas PERNOCTA zona'!C54/'Tablas PERNOCTA zona'!C67-1,"-")</f>
        <v>-5.5096960167714926E-2</v>
      </c>
      <c r="D54" s="70">
        <f>IFERROR('Tablas PERNOCTA zona'!E54/'Tablas PERNOCTA zona'!E67-1,"-")</f>
        <v>3.0077534547082507E-2</v>
      </c>
      <c r="E54" s="70">
        <f>IFERROR('Tablas PERNOCTA zona'!G54/'Tablas PERNOCTA zona'!G67-1,"-")</f>
        <v>3.9804070372329026E-3</v>
      </c>
      <c r="F54" s="70">
        <f>IFERROR('Tablas PERNOCTA zona'!I54/'Tablas PERNOCTA zona'!I67-1,"-")</f>
        <v>1.7668444628620383E-2</v>
      </c>
    </row>
    <row r="55" spans="2:6" ht="15" hidden="1" customHeight="1" outlineLevel="1">
      <c r="B55" s="66" t="s">
        <v>86</v>
      </c>
      <c r="C55" s="68">
        <f>IFERROR('Tablas PERNOCTA zona'!C55/'Tablas PERNOCTA zona'!C68-1,"-")</f>
        <v>7.5684737322190276E-2</v>
      </c>
      <c r="D55" s="70">
        <f>IFERROR('Tablas PERNOCTA zona'!E55/'Tablas PERNOCTA zona'!E68-1,"-")</f>
        <v>-5.1335480587531568E-2</v>
      </c>
      <c r="E55" s="70">
        <f>IFERROR('Tablas PERNOCTA zona'!G55/'Tablas PERNOCTA zona'!G68-1,"-")</f>
        <v>-8.2617142268996191E-2</v>
      </c>
      <c r="F55" s="70">
        <f>IFERROR('Tablas PERNOCTA zona'!I55/'Tablas PERNOCTA zona'!I68-1,"-")</f>
        <v>-6.5837034579028564E-2</v>
      </c>
    </row>
    <row r="56" spans="2:6" ht="15" hidden="1" customHeight="1" outlineLevel="1">
      <c r="B56" s="66" t="s">
        <v>87</v>
      </c>
      <c r="C56" s="68">
        <f>IFERROR('Tablas PERNOCTA zona'!C56/'Tablas PERNOCTA zona'!C69-1,"-")</f>
        <v>-3.1576460706598808E-2</v>
      </c>
      <c r="D56" s="70">
        <f>IFERROR('Tablas PERNOCTA zona'!E56/'Tablas PERNOCTA zona'!E69-1,"-")</f>
        <v>-4.7924052403013229E-2</v>
      </c>
      <c r="E56" s="70">
        <f>IFERROR('Tablas PERNOCTA zona'!G56/'Tablas PERNOCTA zona'!G69-1,"-")</f>
        <v>-0.11251119560733835</v>
      </c>
      <c r="F56" s="70">
        <f>IFERROR('Tablas PERNOCTA zona'!I56/'Tablas PERNOCTA zona'!I69-1,"-")</f>
        <v>-7.6750556819058402E-2</v>
      </c>
    </row>
    <row r="57" spans="2:6" ht="15" hidden="1" customHeight="1" outlineLevel="1">
      <c r="B57" s="66" t="s">
        <v>88</v>
      </c>
      <c r="C57" s="68">
        <f>IFERROR('Tablas PERNOCTA zona'!C57/'Tablas PERNOCTA zona'!C70-1,"-")</f>
        <v>-0.1774350255040078</v>
      </c>
      <c r="D57" s="70">
        <f>IFERROR('Tablas PERNOCTA zona'!E57/'Tablas PERNOCTA zona'!E70-1,"-")</f>
        <v>-3.4954478685411017E-2</v>
      </c>
      <c r="E57" s="70">
        <f>IFERROR('Tablas PERNOCTA zona'!G57/'Tablas PERNOCTA zona'!G70-1,"-")</f>
        <v>-0.10745544374088578</v>
      </c>
      <c r="F57" s="70">
        <f>IFERROR('Tablas PERNOCTA zona'!I57/'Tablas PERNOCTA zona'!I70-1,"-")</f>
        <v>-6.9784562610975764E-2</v>
      </c>
    </row>
    <row r="58" spans="2:6" ht="15" hidden="1" customHeight="1" outlineLevel="1">
      <c r="B58" s="66" t="s">
        <v>89</v>
      </c>
      <c r="C58" s="68">
        <f>IFERROR('Tablas PERNOCTA zona'!C58/'Tablas PERNOCTA zona'!C71-1,"-")</f>
        <v>0.15267091668498578</v>
      </c>
      <c r="D58" s="70">
        <f>IFERROR('Tablas PERNOCTA zona'!E58/'Tablas PERNOCTA zona'!E71-1,"-")</f>
        <v>-6.3728045683160262E-2</v>
      </c>
      <c r="E58" s="70">
        <f>IFERROR('Tablas PERNOCTA zona'!G58/'Tablas PERNOCTA zona'!G71-1,"-")</f>
        <v>-0.11107205605125214</v>
      </c>
      <c r="F58" s="70">
        <f>IFERROR('Tablas PERNOCTA zona'!I58/'Tablas PERNOCTA zona'!I71-1,"-")</f>
        <v>-8.5730656550322304E-2</v>
      </c>
    </row>
    <row r="59" spans="2:6" ht="15" hidden="1" customHeight="1" outlineLevel="1">
      <c r="B59" s="66" t="s">
        <v>90</v>
      </c>
      <c r="C59" s="68">
        <f>IFERROR('Tablas PERNOCTA zona'!C59/'Tablas PERNOCTA zona'!C72-1,"-")</f>
        <v>0.20168282213820743</v>
      </c>
      <c r="D59" s="70">
        <f>IFERROR('Tablas PERNOCTA zona'!E59/'Tablas PERNOCTA zona'!E72-1,"-")</f>
        <v>-7.3677018376969827E-2</v>
      </c>
      <c r="E59" s="70">
        <f>IFERROR('Tablas PERNOCTA zona'!G59/'Tablas PERNOCTA zona'!G72-1,"-")</f>
        <v>-8.7916185346202935E-2</v>
      </c>
      <c r="F59" s="70">
        <f>IFERROR('Tablas PERNOCTA zona'!I59/'Tablas PERNOCTA zona'!I72-1,"-")</f>
        <v>-7.9909843855735074E-2</v>
      </c>
    </row>
    <row r="60" spans="2:6" ht="15" hidden="1" customHeight="1" outlineLevel="1">
      <c r="B60" s="66" t="s">
        <v>91</v>
      </c>
      <c r="C60" s="68">
        <f>IFERROR('Tablas PERNOCTA zona'!C60/'Tablas PERNOCTA zona'!C73-1,"-")</f>
        <v>0.27010762643212582</v>
      </c>
      <c r="D60" s="70">
        <f>IFERROR('Tablas PERNOCTA zona'!E60/'Tablas PERNOCTA zona'!E73-1,"-")</f>
        <v>-0.1096378836611186</v>
      </c>
      <c r="E60" s="70">
        <f>IFERROR('Tablas PERNOCTA zona'!G60/'Tablas PERNOCTA zona'!G73-1,"-")</f>
        <v>-7.2388604877987928E-2</v>
      </c>
      <c r="F60" s="70">
        <f>IFERROR('Tablas PERNOCTA zona'!I60/'Tablas PERNOCTA zona'!I73-1,"-")</f>
        <v>-9.3656559277397911E-2</v>
      </c>
    </row>
    <row r="61" spans="2:6" ht="15" hidden="1" customHeight="1" outlineLevel="1">
      <c r="B61" s="66" t="s">
        <v>92</v>
      </c>
      <c r="C61" s="68">
        <f>IFERROR('Tablas PERNOCTA zona'!C61/'Tablas PERNOCTA zona'!C74-1,"-")</f>
        <v>0.19408239499072866</v>
      </c>
      <c r="D61" s="70">
        <f>IFERROR('Tablas PERNOCTA zona'!E61/'Tablas PERNOCTA zona'!E74-1,"-")</f>
        <v>-5.9357304205217121E-2</v>
      </c>
      <c r="E61" s="70">
        <f>IFERROR('Tablas PERNOCTA zona'!G61/'Tablas PERNOCTA zona'!G74-1,"-")</f>
        <v>-0.10179409903202918</v>
      </c>
      <c r="F61" s="70">
        <f>IFERROR('Tablas PERNOCTA zona'!I61/'Tablas PERNOCTA zona'!I74-1,"-")</f>
        <v>-7.8833618272889594E-2</v>
      </c>
    </row>
    <row r="62" spans="2:6" ht="15" hidden="1" customHeight="1" outlineLevel="1">
      <c r="B62" s="66" t="s">
        <v>93</v>
      </c>
      <c r="C62" s="68">
        <f>IFERROR('Tablas PERNOCTA zona'!C62/'Tablas PERNOCTA zona'!C75-1,"-")</f>
        <v>0.12983872807317676</v>
      </c>
      <c r="D62" s="70">
        <f>IFERROR('Tablas PERNOCTA zona'!E62/'Tablas PERNOCTA zona'!E75-1,"-")</f>
        <v>2.4161026045161904E-3</v>
      </c>
      <c r="E62" s="70">
        <f>IFERROR('Tablas PERNOCTA zona'!G62/'Tablas PERNOCTA zona'!G75-1,"-")</f>
        <v>-5.8806492912417685E-3</v>
      </c>
      <c r="F62" s="70">
        <f>IFERROR('Tablas PERNOCTA zona'!I62/'Tablas PERNOCTA zona'!I75-1,"-")</f>
        <v>-1.5442163722078073E-3</v>
      </c>
    </row>
    <row r="63" spans="2:6" ht="15" hidden="1" customHeight="1" outlineLevel="1">
      <c r="B63" s="66" t="s">
        <v>94</v>
      </c>
      <c r="C63" s="68">
        <f>IFERROR('Tablas PERNOCTA zona'!C63/'Tablas PERNOCTA zona'!C76-1,"-")</f>
        <v>-6.8575926654782071E-2</v>
      </c>
      <c r="D63" s="70">
        <f>IFERROR('Tablas PERNOCTA zona'!E63/'Tablas PERNOCTA zona'!E76-1,"-")</f>
        <v>7.1897560994429455E-3</v>
      </c>
      <c r="E63" s="70">
        <f>IFERROR('Tablas PERNOCTA zona'!G63/'Tablas PERNOCTA zona'!G76-1,"-")</f>
        <v>-2.7795577976231001E-2</v>
      </c>
      <c r="F63" s="70">
        <f>IFERROR('Tablas PERNOCTA zona'!I63/'Tablas PERNOCTA zona'!I76-1,"-")</f>
        <v>-1.0038137818151993E-2</v>
      </c>
    </row>
    <row r="64" spans="2:6" ht="15" hidden="1" customHeight="1" outlineLevel="1">
      <c r="B64" s="66" t="s">
        <v>95</v>
      </c>
      <c r="C64" s="68">
        <f>IFERROR('Tablas PERNOCTA zona'!C64/'Tablas PERNOCTA zona'!C77-1,"-")</f>
        <v>0.14889401466761298</v>
      </c>
      <c r="D64" s="70">
        <f>IFERROR('Tablas PERNOCTA zona'!E64/'Tablas PERNOCTA zona'!E77-1,"-")</f>
        <v>1.4404573108824703E-2</v>
      </c>
      <c r="E64" s="70">
        <f>IFERROR('Tablas PERNOCTA zona'!G64/'Tablas PERNOCTA zona'!G77-1,"-")</f>
        <v>-2.575561961303563E-2</v>
      </c>
      <c r="F64" s="70">
        <f>IFERROR('Tablas PERNOCTA zona'!I64/'Tablas PERNOCTA zona'!I77-1,"-")</f>
        <v>-4.9914908105271882E-3</v>
      </c>
    </row>
    <row r="65" spans="2:6" collapsed="1">
      <c r="B65" s="271">
        <v>2007</v>
      </c>
      <c r="C65" s="82">
        <f>IFERROR('Tablas PERNOCTA zona'!C65/'Tablas PERNOCTA zona'!C78-1,"-")</f>
        <v>5.6463157083892268E-2</v>
      </c>
      <c r="D65" s="82">
        <f>IFERROR('Tablas PERNOCTA zona'!E65/'Tablas PERNOCTA zona'!E78-1,"-")</f>
        <v>-3.1719413523430995E-2</v>
      </c>
      <c r="E65" s="82">
        <f>IFERROR('Tablas PERNOCTA zona'!G65/'Tablas PERNOCTA zona'!G78-1,"-")</f>
        <v>-5.8914487359399748E-2</v>
      </c>
      <c r="F65" s="82">
        <f>IFERROR('Tablas PERNOCTA zona'!I65/'Tablas PERNOCTA zona'!I78-1,"-")</f>
        <v>-4.4418472100876349E-2</v>
      </c>
    </row>
    <row r="66" spans="2:6" ht="15" customHeight="1">
      <c r="B66" s="272" t="s">
        <v>126</v>
      </c>
      <c r="C66" s="272"/>
      <c r="D66" s="272"/>
      <c r="E66" s="272"/>
      <c r="F66" s="272"/>
    </row>
  </sheetData>
  <mergeCells count="4">
    <mergeCell ref="B5:F5"/>
    <mergeCell ref="C6:C7"/>
    <mergeCell ref="D6:F6"/>
    <mergeCell ref="B66:F6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91</v>
      </c>
      <c r="C8" s="67">
        <v>13158</v>
      </c>
      <c r="D8" s="68">
        <f t="shared" ref="D8:D12" si="0">C8/C21-1</f>
        <v>6.0530345772547678E-2</v>
      </c>
      <c r="E8" s="69">
        <v>0</v>
      </c>
      <c r="F8" s="70" t="e">
        <f t="shared" ref="F8:F12" si="1">E8/E21-1</f>
        <v>#DIV/0!</v>
      </c>
      <c r="G8" s="67">
        <v>13158</v>
      </c>
      <c r="H8" s="68">
        <f t="shared" ref="H8:H12" si="2">G8/G21-1</f>
        <v>6.0530345772547678E-2</v>
      </c>
    </row>
    <row r="9" spans="2:14">
      <c r="B9" s="66" t="s">
        <v>92</v>
      </c>
      <c r="C9" s="67">
        <v>12591</v>
      </c>
      <c r="D9" s="68">
        <f t="shared" si="0"/>
        <v>-3.1758634378720174E-4</v>
      </c>
      <c r="E9" s="69">
        <v>0</v>
      </c>
      <c r="F9" s="70" t="e">
        <f t="shared" si="1"/>
        <v>#DIV/0!</v>
      </c>
      <c r="G9" s="67">
        <v>12591</v>
      </c>
      <c r="H9" s="68">
        <f t="shared" si="2"/>
        <v>-3.1758634378720174E-4</v>
      </c>
    </row>
    <row r="10" spans="2:14">
      <c r="B10" s="66" t="s">
        <v>93</v>
      </c>
      <c r="C10" s="67">
        <v>15944</v>
      </c>
      <c r="D10" s="68">
        <f t="shared" si="0"/>
        <v>9.4003019075065142E-2</v>
      </c>
      <c r="E10" s="69">
        <v>0</v>
      </c>
      <c r="F10" s="70" t="e">
        <f t="shared" si="1"/>
        <v>#DIV/0!</v>
      </c>
      <c r="G10" s="67">
        <v>15944</v>
      </c>
      <c r="H10" s="68">
        <f t="shared" si="2"/>
        <v>9.4003019075065142E-2</v>
      </c>
    </row>
    <row r="11" spans="2:14">
      <c r="B11" s="66" t="s">
        <v>94</v>
      </c>
      <c r="C11" s="67">
        <v>13699</v>
      </c>
      <c r="D11" s="68">
        <f t="shared" si="0"/>
        <v>-0.18258845993197681</v>
      </c>
      <c r="E11" s="69">
        <v>0</v>
      </c>
      <c r="F11" s="70" t="e">
        <f t="shared" si="1"/>
        <v>#DIV/0!</v>
      </c>
      <c r="G11" s="67">
        <v>13699</v>
      </c>
      <c r="H11" s="68">
        <f t="shared" si="2"/>
        <v>-0.18258845993197681</v>
      </c>
    </row>
    <row r="12" spans="2:14">
      <c r="B12" s="66" t="s">
        <v>95</v>
      </c>
      <c r="C12" s="67">
        <v>12608</v>
      </c>
      <c r="D12" s="68">
        <f t="shared" si="0"/>
        <v>-4.3979375189566294E-2</v>
      </c>
      <c r="E12" s="69">
        <v>0</v>
      </c>
      <c r="F12" s="70" t="e">
        <f t="shared" si="1"/>
        <v>#DIV/0!</v>
      </c>
      <c r="G12" s="67">
        <v>12608</v>
      </c>
      <c r="H12" s="68">
        <f t="shared" si="2"/>
        <v>-4.3979375189566294E-2</v>
      </c>
    </row>
    <row r="13" spans="2:14" ht="30" customHeight="1">
      <c r="B13" s="72" t="str">
        <f>actualizaciones!$A$2</f>
        <v xml:space="preserve">acumulado mayo 2011 </v>
      </c>
      <c r="C13" s="73">
        <v>68000</v>
      </c>
      <c r="D13" s="74">
        <v>-2.1906419458308735E-2</v>
      </c>
      <c r="E13" s="75">
        <v>0</v>
      </c>
      <c r="F13" s="76" t="e">
        <v>#DIV/0!</v>
      </c>
      <c r="G13" s="73">
        <v>68000</v>
      </c>
      <c r="H13" s="74">
        <v>-2.1906419458308735E-2</v>
      </c>
      <c r="K13" s="63"/>
      <c r="L13" s="63"/>
      <c r="M13" s="63"/>
      <c r="N13" s="63"/>
    </row>
    <row r="14" spans="2:14" outlineLevel="1">
      <c r="B14" s="66" t="s">
        <v>84</v>
      </c>
      <c r="C14" s="67">
        <v>13448</v>
      </c>
      <c r="D14" s="68">
        <f>C14/C27-1</f>
        <v>2.7663151459575097E-2</v>
      </c>
      <c r="E14" s="69">
        <v>0</v>
      </c>
      <c r="F14" s="70" t="e">
        <f>E14/E27-1</f>
        <v>#DIV/0!</v>
      </c>
      <c r="G14" s="67">
        <v>13448</v>
      </c>
      <c r="H14" s="68">
        <f>G14/G27-1</f>
        <v>2.7663151459575097E-2</v>
      </c>
    </row>
    <row r="15" spans="2:14" outlineLevel="1">
      <c r="B15" s="66" t="s">
        <v>85</v>
      </c>
      <c r="C15" s="67">
        <v>15073</v>
      </c>
      <c r="D15" s="68">
        <f t="shared" ref="D15:D65" si="3">C15/C28-1</f>
        <v>7.7412437455325334E-2</v>
      </c>
      <c r="E15" s="69">
        <v>0</v>
      </c>
      <c r="F15" s="70" t="e">
        <f t="shared" ref="F15:F65" si="4">E15/E28-1</f>
        <v>#DIV/0!</v>
      </c>
      <c r="G15" s="67">
        <v>15073</v>
      </c>
      <c r="H15" s="68">
        <f t="shared" ref="H15:H65" si="5">G15/G28-1</f>
        <v>7.7412437455325334E-2</v>
      </c>
    </row>
    <row r="16" spans="2:14" outlineLevel="1">
      <c r="B16" s="66" t="s">
        <v>86</v>
      </c>
      <c r="C16" s="67">
        <v>13885</v>
      </c>
      <c r="D16" s="68">
        <f t="shared" si="3"/>
        <v>8.4003435084706091E-2</v>
      </c>
      <c r="E16" s="69">
        <v>0</v>
      </c>
      <c r="F16" s="70" t="e">
        <f t="shared" si="4"/>
        <v>#DIV/0!</v>
      </c>
      <c r="G16" s="67">
        <v>13885</v>
      </c>
      <c r="H16" s="68">
        <f t="shared" si="5"/>
        <v>8.4003435084706091E-2</v>
      </c>
    </row>
    <row r="17" spans="2:14" outlineLevel="1">
      <c r="B17" s="66" t="s">
        <v>87</v>
      </c>
      <c r="C17" s="67">
        <v>10456</v>
      </c>
      <c r="D17" s="68">
        <f t="shared" si="3"/>
        <v>-5.9965836554886298E-2</v>
      </c>
      <c r="E17" s="69">
        <v>0</v>
      </c>
      <c r="F17" s="70" t="e">
        <f t="shared" si="4"/>
        <v>#DIV/0!</v>
      </c>
      <c r="G17" s="67">
        <v>10456</v>
      </c>
      <c r="H17" s="68">
        <f t="shared" si="5"/>
        <v>-5.9965836554886298E-2</v>
      </c>
    </row>
    <row r="18" spans="2:14" outlineLevel="1">
      <c r="B18" s="66" t="s">
        <v>88</v>
      </c>
      <c r="C18" s="67">
        <v>9789</v>
      </c>
      <c r="D18" s="68">
        <f t="shared" si="3"/>
        <v>0.25871158544425876</v>
      </c>
      <c r="E18" s="69">
        <v>0</v>
      </c>
      <c r="F18" s="70" t="e">
        <f t="shared" si="4"/>
        <v>#DIV/0!</v>
      </c>
      <c r="G18" s="67">
        <v>9789</v>
      </c>
      <c r="H18" s="68">
        <f t="shared" si="5"/>
        <v>0.25871158544425876</v>
      </c>
    </row>
    <row r="19" spans="2:14" outlineLevel="1">
      <c r="B19" s="66" t="s">
        <v>89</v>
      </c>
      <c r="C19" s="67">
        <v>10611</v>
      </c>
      <c r="D19" s="68">
        <f t="shared" si="3"/>
        <v>-0.10756938603868793</v>
      </c>
      <c r="E19" s="69">
        <v>0</v>
      </c>
      <c r="F19" s="70" t="e">
        <f t="shared" si="4"/>
        <v>#DIV/0!</v>
      </c>
      <c r="G19" s="67">
        <v>10611</v>
      </c>
      <c r="H19" s="68">
        <f t="shared" si="5"/>
        <v>-0.10756938603868793</v>
      </c>
    </row>
    <row r="20" spans="2:14" outlineLevel="1">
      <c r="B20" s="66" t="s">
        <v>90</v>
      </c>
      <c r="C20" s="67">
        <v>12682</v>
      </c>
      <c r="D20" s="68">
        <f t="shared" si="3"/>
        <v>-5.3333333333333011E-3</v>
      </c>
      <c r="E20" s="69">
        <v>0</v>
      </c>
      <c r="F20" s="70" t="e">
        <f t="shared" si="4"/>
        <v>#DIV/0!</v>
      </c>
      <c r="G20" s="67">
        <v>12682</v>
      </c>
      <c r="H20" s="68">
        <f t="shared" si="5"/>
        <v>-5.3333333333333011E-3</v>
      </c>
      <c r="J20" s="71"/>
      <c r="K20" s="71"/>
      <c r="L20" s="71"/>
    </row>
    <row r="21" spans="2:14" outlineLevel="1">
      <c r="B21" s="66" t="s">
        <v>91</v>
      </c>
      <c r="C21" s="67">
        <v>12407</v>
      </c>
      <c r="D21" s="68">
        <f t="shared" si="3"/>
        <v>-7.918955024491614E-2</v>
      </c>
      <c r="E21" s="69">
        <v>0</v>
      </c>
      <c r="F21" s="70" t="e">
        <f t="shared" si="4"/>
        <v>#DIV/0!</v>
      </c>
      <c r="G21" s="67">
        <v>12407</v>
      </c>
      <c r="H21" s="68">
        <f t="shared" si="5"/>
        <v>-7.918955024491614E-2</v>
      </c>
    </row>
    <row r="22" spans="2:14" outlineLevel="1">
      <c r="B22" s="66" t="s">
        <v>92</v>
      </c>
      <c r="C22" s="67">
        <v>12595</v>
      </c>
      <c r="D22" s="68">
        <f t="shared" si="3"/>
        <v>-3.7005887300252338E-2</v>
      </c>
      <c r="E22" s="69">
        <v>0</v>
      </c>
      <c r="F22" s="70" t="e">
        <f t="shared" si="4"/>
        <v>#DIV/0!</v>
      </c>
      <c r="G22" s="67">
        <v>12595</v>
      </c>
      <c r="H22" s="68">
        <f t="shared" si="5"/>
        <v>-3.7005887300252338E-2</v>
      </c>
    </row>
    <row r="23" spans="2:14" outlineLevel="1">
      <c r="B23" s="66" t="s">
        <v>93</v>
      </c>
      <c r="C23" s="67">
        <v>14574</v>
      </c>
      <c r="D23" s="68">
        <f t="shared" si="3"/>
        <v>-6.8932473008369022E-2</v>
      </c>
      <c r="E23" s="69">
        <v>0</v>
      </c>
      <c r="F23" s="70" t="e">
        <f t="shared" si="4"/>
        <v>#DIV/0!</v>
      </c>
      <c r="G23" s="67">
        <v>14574</v>
      </c>
      <c r="H23" s="68">
        <f t="shared" si="5"/>
        <v>-6.8932473008369022E-2</v>
      </c>
    </row>
    <row r="24" spans="2:14" outlineLevel="1">
      <c r="B24" s="66" t="s">
        <v>94</v>
      </c>
      <c r="C24" s="67">
        <v>16759</v>
      </c>
      <c r="D24" s="68">
        <f t="shared" si="3"/>
        <v>0.10460058001581851</v>
      </c>
      <c r="E24" s="69">
        <v>0</v>
      </c>
      <c r="F24" s="70" t="e">
        <f t="shared" si="4"/>
        <v>#DIV/0!</v>
      </c>
      <c r="G24" s="67">
        <v>16759</v>
      </c>
      <c r="H24" s="68">
        <f t="shared" si="5"/>
        <v>0.10460058001581851</v>
      </c>
    </row>
    <row r="25" spans="2:14" outlineLevel="1">
      <c r="B25" s="66" t="s">
        <v>95</v>
      </c>
      <c r="C25" s="67">
        <v>13188</v>
      </c>
      <c r="D25" s="68">
        <f t="shared" si="3"/>
        <v>-2.8150331613854052E-2</v>
      </c>
      <c r="E25" s="69">
        <v>0</v>
      </c>
      <c r="F25" s="70" t="e">
        <f t="shared" si="4"/>
        <v>#DIV/0!</v>
      </c>
      <c r="G25" s="67">
        <v>13188</v>
      </c>
      <c r="H25" s="68">
        <f t="shared" si="5"/>
        <v>-2.8150331613854052E-2</v>
      </c>
    </row>
    <row r="26" spans="2:14" ht="15" customHeight="1">
      <c r="B26" s="77">
        <v>2010</v>
      </c>
      <c r="C26" s="78">
        <v>155467</v>
      </c>
      <c r="D26" s="79">
        <f t="shared" si="3"/>
        <v>7.0867314880191934E-3</v>
      </c>
      <c r="E26" s="78">
        <v>0</v>
      </c>
      <c r="F26" s="79" t="e">
        <f t="shared" si="4"/>
        <v>#DIV/0!</v>
      </c>
      <c r="G26" s="78">
        <v>155467</v>
      </c>
      <c r="H26" s="79">
        <f t="shared" si="5"/>
        <v>7.0867314880191934E-3</v>
      </c>
      <c r="K26" s="63"/>
      <c r="L26" s="63"/>
      <c r="M26" s="63"/>
      <c r="N26" s="63"/>
    </row>
    <row r="27" spans="2:14" ht="36" hidden="1" customHeight="1" outlineLevel="1">
      <c r="B27" s="66" t="s">
        <v>84</v>
      </c>
      <c r="C27" s="67">
        <v>13086</v>
      </c>
      <c r="D27" s="68">
        <f t="shared" si="3"/>
        <v>-0.18881725762459711</v>
      </c>
      <c r="E27" s="69">
        <v>0</v>
      </c>
      <c r="F27" s="70" t="e">
        <f t="shared" si="4"/>
        <v>#DIV/0!</v>
      </c>
      <c r="G27" s="67">
        <v>13086</v>
      </c>
      <c r="H27" s="68">
        <f t="shared" si="5"/>
        <v>-0.18881725762459711</v>
      </c>
      <c r="J27" s="71"/>
      <c r="K27" s="71"/>
      <c r="L27" s="71"/>
    </row>
    <row r="28" spans="2:14" ht="36" hidden="1" customHeight="1" outlineLevel="1">
      <c r="B28" s="66" t="s">
        <v>85</v>
      </c>
      <c r="C28" s="67">
        <v>13990</v>
      </c>
      <c r="D28" s="68">
        <f t="shared" si="3"/>
        <v>-0.21593902370677576</v>
      </c>
      <c r="E28" s="69">
        <v>0</v>
      </c>
      <c r="F28" s="70" t="e">
        <f t="shared" si="4"/>
        <v>#DIV/0!</v>
      </c>
      <c r="G28" s="67">
        <v>13990</v>
      </c>
      <c r="H28" s="68">
        <f t="shared" si="5"/>
        <v>-0.21593902370677576</v>
      </c>
      <c r="K28" s="71"/>
      <c r="L28" s="71"/>
      <c r="M28" s="71"/>
    </row>
    <row r="29" spans="2:14" ht="36" hidden="1" customHeight="1" outlineLevel="1">
      <c r="B29" s="66" t="s">
        <v>86</v>
      </c>
      <c r="C29" s="67">
        <v>12809</v>
      </c>
      <c r="D29" s="68">
        <f t="shared" si="3"/>
        <v>-0.31524644499091203</v>
      </c>
      <c r="E29" s="69">
        <v>0</v>
      </c>
      <c r="F29" s="70" t="e">
        <f t="shared" si="4"/>
        <v>#DIV/0!</v>
      </c>
      <c r="G29" s="67">
        <v>12809</v>
      </c>
      <c r="H29" s="68">
        <f t="shared" si="5"/>
        <v>-0.31524644499091203</v>
      </c>
    </row>
    <row r="30" spans="2:14" ht="36" hidden="1" customHeight="1" outlineLevel="1">
      <c r="B30" s="66" t="s">
        <v>87</v>
      </c>
      <c r="C30" s="67">
        <v>11123</v>
      </c>
      <c r="D30" s="68">
        <f t="shared" si="3"/>
        <v>-0.2650323774283071</v>
      </c>
      <c r="E30" s="69">
        <v>0</v>
      </c>
      <c r="F30" s="70" t="e">
        <f t="shared" si="4"/>
        <v>#DIV/0!</v>
      </c>
      <c r="G30" s="67">
        <v>11123</v>
      </c>
      <c r="H30" s="68">
        <f t="shared" si="5"/>
        <v>-0.2650323774283071</v>
      </c>
    </row>
    <row r="31" spans="2:14" ht="36" hidden="1" customHeight="1" outlineLevel="1">
      <c r="B31" s="66" t="s">
        <v>88</v>
      </c>
      <c r="C31" s="67">
        <v>7777</v>
      </c>
      <c r="D31" s="68">
        <f t="shared" si="3"/>
        <v>-0.36813454663633405</v>
      </c>
      <c r="E31" s="69">
        <v>0</v>
      </c>
      <c r="F31" s="70" t="e">
        <f t="shared" si="4"/>
        <v>#DIV/0!</v>
      </c>
      <c r="G31" s="67">
        <v>7777</v>
      </c>
      <c r="H31" s="68">
        <f t="shared" si="5"/>
        <v>-0.36813454663633405</v>
      </c>
    </row>
    <row r="32" spans="2:14" ht="36" hidden="1" customHeight="1" outlineLevel="1">
      <c r="B32" s="66" t="s">
        <v>89</v>
      </c>
      <c r="C32" s="67">
        <v>11890</v>
      </c>
      <c r="D32" s="68">
        <f t="shared" si="3"/>
        <v>-0.27220419905735449</v>
      </c>
      <c r="E32" s="69">
        <v>0</v>
      </c>
      <c r="F32" s="70" t="e">
        <f t="shared" si="4"/>
        <v>#DIV/0!</v>
      </c>
      <c r="G32" s="67">
        <v>11890</v>
      </c>
      <c r="H32" s="68">
        <f t="shared" si="5"/>
        <v>-0.27220419905735449</v>
      </c>
      <c r="K32" s="63"/>
      <c r="L32" s="63"/>
      <c r="M32" s="63"/>
    </row>
    <row r="33" spans="2:8" ht="36" hidden="1" customHeight="1" outlineLevel="1">
      <c r="B33" s="66" t="s">
        <v>90</v>
      </c>
      <c r="C33" s="67">
        <v>12750</v>
      </c>
      <c r="D33" s="68">
        <f t="shared" si="3"/>
        <v>-0.17422279792746109</v>
      </c>
      <c r="E33" s="69">
        <v>0</v>
      </c>
      <c r="F33" s="70" t="e">
        <f t="shared" si="4"/>
        <v>#DIV/0!</v>
      </c>
      <c r="G33" s="67">
        <v>12750</v>
      </c>
      <c r="H33" s="68">
        <f t="shared" si="5"/>
        <v>-0.17422279792746109</v>
      </c>
    </row>
    <row r="34" spans="2:8" ht="36" hidden="1" customHeight="1" outlineLevel="1">
      <c r="B34" s="66" t="s">
        <v>91</v>
      </c>
      <c r="C34" s="67">
        <v>13474</v>
      </c>
      <c r="D34" s="68">
        <f t="shared" si="3"/>
        <v>-0.22727533405975797</v>
      </c>
      <c r="E34" s="69">
        <v>0</v>
      </c>
      <c r="F34" s="70" t="e">
        <f t="shared" si="4"/>
        <v>#DIV/0!</v>
      </c>
      <c r="G34" s="67">
        <v>13474</v>
      </c>
      <c r="H34" s="68">
        <f t="shared" si="5"/>
        <v>-0.22727533405975797</v>
      </c>
    </row>
    <row r="35" spans="2:8" ht="36" hidden="1" customHeight="1" outlineLevel="1">
      <c r="B35" s="66" t="s">
        <v>92</v>
      </c>
      <c r="C35" s="67">
        <v>13079</v>
      </c>
      <c r="D35" s="68">
        <f t="shared" si="3"/>
        <v>-0.25657932132097994</v>
      </c>
      <c r="E35" s="69">
        <v>0</v>
      </c>
      <c r="F35" s="70" t="e">
        <f t="shared" si="4"/>
        <v>#DIV/0!</v>
      </c>
      <c r="G35" s="67">
        <v>13079</v>
      </c>
      <c r="H35" s="68">
        <f t="shared" si="5"/>
        <v>-0.25657932132097994</v>
      </c>
    </row>
    <row r="36" spans="2:8" ht="36" hidden="1" customHeight="1" outlineLevel="1">
      <c r="B36" s="66" t="s">
        <v>93</v>
      </c>
      <c r="C36" s="67">
        <v>15653</v>
      </c>
      <c r="D36" s="68">
        <f t="shared" si="3"/>
        <v>-5.4256540390308694E-2</v>
      </c>
      <c r="E36" s="69">
        <v>0</v>
      </c>
      <c r="F36" s="70" t="e">
        <f t="shared" si="4"/>
        <v>#DIV/0!</v>
      </c>
      <c r="G36" s="67">
        <v>15653</v>
      </c>
      <c r="H36" s="68">
        <f t="shared" si="5"/>
        <v>-5.4256540390308694E-2</v>
      </c>
    </row>
    <row r="37" spans="2:8" ht="36" hidden="1" customHeight="1" outlineLevel="1">
      <c r="B37" s="66" t="s">
        <v>94</v>
      </c>
      <c r="C37" s="67">
        <v>15172</v>
      </c>
      <c r="D37" s="68">
        <f t="shared" si="3"/>
        <v>-0.21611986566778607</v>
      </c>
      <c r="E37" s="69">
        <v>0</v>
      </c>
      <c r="F37" s="70" t="e">
        <f t="shared" si="4"/>
        <v>#DIV/0!</v>
      </c>
      <c r="G37" s="67">
        <v>15172</v>
      </c>
      <c r="H37" s="68">
        <f t="shared" si="5"/>
        <v>-0.21611986566778607</v>
      </c>
    </row>
    <row r="38" spans="2:8" ht="36" hidden="1" customHeight="1" outlineLevel="1">
      <c r="B38" s="66" t="s">
        <v>95</v>
      </c>
      <c r="C38" s="67">
        <v>13570</v>
      </c>
      <c r="D38" s="68">
        <f t="shared" si="3"/>
        <v>-0.20091861971499236</v>
      </c>
      <c r="E38" s="69">
        <v>0</v>
      </c>
      <c r="F38" s="70" t="e">
        <f t="shared" si="4"/>
        <v>#DIV/0!</v>
      </c>
      <c r="G38" s="67">
        <v>13570</v>
      </c>
      <c r="H38" s="68">
        <f t="shared" si="5"/>
        <v>-0.20091861971499236</v>
      </c>
    </row>
    <row r="39" spans="2:8" collapsed="1">
      <c r="B39" s="80">
        <v>2009</v>
      </c>
      <c r="C39" s="81">
        <v>154373</v>
      </c>
      <c r="D39" s="82">
        <f t="shared" si="3"/>
        <v>-0.22743196308640867</v>
      </c>
      <c r="E39" s="81">
        <v>0</v>
      </c>
      <c r="F39" s="82" t="e">
        <f t="shared" si="4"/>
        <v>#DIV/0!</v>
      </c>
      <c r="G39" s="81">
        <v>154373</v>
      </c>
      <c r="H39" s="82">
        <f t="shared" si="5"/>
        <v>-0.22743196308640867</v>
      </c>
    </row>
    <row r="40" spans="2:8" ht="36" hidden="1" customHeight="1" outlineLevel="1">
      <c r="B40" s="66" t="s">
        <v>84</v>
      </c>
      <c r="C40" s="67">
        <v>16132</v>
      </c>
      <c r="D40" s="68">
        <f t="shared" si="3"/>
        <v>-4.5104770924588644E-2</v>
      </c>
      <c r="E40" s="69">
        <v>0</v>
      </c>
      <c r="F40" s="70" t="e">
        <f t="shared" si="4"/>
        <v>#DIV/0!</v>
      </c>
      <c r="G40" s="67">
        <v>16132</v>
      </c>
      <c r="H40" s="68">
        <f t="shared" si="5"/>
        <v>-4.5104770924588644E-2</v>
      </c>
    </row>
    <row r="41" spans="2:8" ht="36" hidden="1" customHeight="1" outlineLevel="1">
      <c r="B41" s="66" t="s">
        <v>85</v>
      </c>
      <c r="C41" s="67">
        <v>17843</v>
      </c>
      <c r="D41" s="68">
        <f t="shared" si="3"/>
        <v>-5.6375271034956875E-2</v>
      </c>
      <c r="E41" s="69">
        <v>0</v>
      </c>
      <c r="F41" s="70" t="e">
        <f t="shared" si="4"/>
        <v>#DIV/0!</v>
      </c>
      <c r="G41" s="67">
        <v>17843</v>
      </c>
      <c r="H41" s="68">
        <f t="shared" si="5"/>
        <v>-5.6375271034956875E-2</v>
      </c>
    </row>
    <row r="42" spans="2:8" ht="36" hidden="1" customHeight="1" outlineLevel="1">
      <c r="B42" s="66" t="s">
        <v>86</v>
      </c>
      <c r="C42" s="67">
        <v>18706</v>
      </c>
      <c r="D42" s="68">
        <f t="shared" si="3"/>
        <v>7.8404243053153522E-2</v>
      </c>
      <c r="E42" s="69">
        <v>0</v>
      </c>
      <c r="F42" s="70" t="e">
        <f t="shared" si="4"/>
        <v>#DIV/0!</v>
      </c>
      <c r="G42" s="67">
        <v>18706</v>
      </c>
      <c r="H42" s="68">
        <f t="shared" si="5"/>
        <v>7.8404243053153522E-2</v>
      </c>
    </row>
    <row r="43" spans="2:8" ht="36" hidden="1" customHeight="1" outlineLevel="1">
      <c r="B43" s="66" t="s">
        <v>87</v>
      </c>
      <c r="C43" s="67">
        <v>15134</v>
      </c>
      <c r="D43" s="68">
        <f t="shared" si="3"/>
        <v>7.6004265908282909E-2</v>
      </c>
      <c r="E43" s="69">
        <v>0</v>
      </c>
      <c r="F43" s="70" t="e">
        <f t="shared" si="4"/>
        <v>#DIV/0!</v>
      </c>
      <c r="G43" s="67">
        <v>15134</v>
      </c>
      <c r="H43" s="68">
        <f t="shared" si="5"/>
        <v>7.6004265908282909E-2</v>
      </c>
    </row>
    <row r="44" spans="2:8" ht="36" hidden="1" customHeight="1" outlineLevel="1">
      <c r="B44" s="66" t="s">
        <v>88</v>
      </c>
      <c r="C44" s="67">
        <v>12308</v>
      </c>
      <c r="D44" s="68">
        <f t="shared" si="3"/>
        <v>0.23487508778970612</v>
      </c>
      <c r="E44" s="69">
        <v>0</v>
      </c>
      <c r="F44" s="70" t="e">
        <f t="shared" si="4"/>
        <v>#DIV/0!</v>
      </c>
      <c r="G44" s="67">
        <v>12308</v>
      </c>
      <c r="H44" s="68">
        <f t="shared" si="5"/>
        <v>0.23487508778970612</v>
      </c>
    </row>
    <row r="45" spans="2:8" ht="36" hidden="1" customHeight="1" outlineLevel="1">
      <c r="B45" s="66" t="s">
        <v>89</v>
      </c>
      <c r="C45" s="67">
        <v>16337</v>
      </c>
      <c r="D45" s="68">
        <f t="shared" si="3"/>
        <v>0.13767409470752079</v>
      </c>
      <c r="E45" s="69">
        <v>0</v>
      </c>
      <c r="F45" s="70" t="e">
        <f t="shared" si="4"/>
        <v>#DIV/0!</v>
      </c>
      <c r="G45" s="67">
        <v>16337</v>
      </c>
      <c r="H45" s="68">
        <f t="shared" si="5"/>
        <v>0.13767409470752079</v>
      </c>
    </row>
    <row r="46" spans="2:8" ht="36" hidden="1" customHeight="1" outlineLevel="1">
      <c r="B46" s="66" t="s">
        <v>90</v>
      </c>
      <c r="C46" s="67">
        <v>15440</v>
      </c>
      <c r="D46" s="68">
        <f t="shared" si="3"/>
        <v>0.17227241667299364</v>
      </c>
      <c r="E46" s="69">
        <v>0</v>
      </c>
      <c r="F46" s="70" t="e">
        <f t="shared" si="4"/>
        <v>#DIV/0!</v>
      </c>
      <c r="G46" s="67">
        <v>15440</v>
      </c>
      <c r="H46" s="68">
        <f t="shared" si="5"/>
        <v>0.17227241667299364</v>
      </c>
    </row>
    <row r="47" spans="2:8" ht="36" hidden="1" customHeight="1" outlineLevel="1">
      <c r="B47" s="66" t="s">
        <v>91</v>
      </c>
      <c r="C47" s="67">
        <v>17437</v>
      </c>
      <c r="D47" s="68">
        <f t="shared" si="3"/>
        <v>0.18409615645796551</v>
      </c>
      <c r="E47" s="69">
        <v>0</v>
      </c>
      <c r="F47" s="70" t="e">
        <f t="shared" si="4"/>
        <v>#DIV/0!</v>
      </c>
      <c r="G47" s="67">
        <v>17437</v>
      </c>
      <c r="H47" s="68">
        <f t="shared" si="5"/>
        <v>0.18409615645796551</v>
      </c>
    </row>
    <row r="48" spans="2:8" ht="36" hidden="1" customHeight="1" outlineLevel="1">
      <c r="B48" s="66" t="s">
        <v>92</v>
      </c>
      <c r="C48" s="67">
        <v>17593</v>
      </c>
      <c r="D48" s="68">
        <f t="shared" si="3"/>
        <v>0.13561838368190027</v>
      </c>
      <c r="E48" s="69">
        <v>0</v>
      </c>
      <c r="F48" s="70" t="e">
        <f t="shared" si="4"/>
        <v>#DIV/0!</v>
      </c>
      <c r="G48" s="67">
        <v>17593</v>
      </c>
      <c r="H48" s="68">
        <f t="shared" si="5"/>
        <v>0.13561838368190027</v>
      </c>
    </row>
    <row r="49" spans="2:10" ht="36" hidden="1" customHeight="1" outlineLevel="1">
      <c r="B49" s="66" t="s">
        <v>93</v>
      </c>
      <c r="C49" s="67">
        <v>16551</v>
      </c>
      <c r="D49" s="68">
        <f t="shared" si="3"/>
        <v>-0.12916973587288227</v>
      </c>
      <c r="E49" s="69">
        <v>0</v>
      </c>
      <c r="F49" s="70" t="e">
        <f t="shared" si="4"/>
        <v>#DIV/0!</v>
      </c>
      <c r="G49" s="67">
        <v>16551</v>
      </c>
      <c r="H49" s="68">
        <f t="shared" si="5"/>
        <v>-0.12916973587288227</v>
      </c>
    </row>
    <row r="50" spans="2:10" ht="36" hidden="1" customHeight="1" outlineLevel="1">
      <c r="B50" s="66" t="s">
        <v>94</v>
      </c>
      <c r="C50" s="67">
        <v>19355</v>
      </c>
      <c r="D50" s="68">
        <f t="shared" si="3"/>
        <v>0.27151491262646177</v>
      </c>
      <c r="E50" s="69">
        <v>0</v>
      </c>
      <c r="F50" s="70" t="e">
        <f t="shared" si="4"/>
        <v>#DIV/0!</v>
      </c>
      <c r="G50" s="67">
        <v>19355</v>
      </c>
      <c r="H50" s="68">
        <f t="shared" si="5"/>
        <v>0.27151491262646177</v>
      </c>
    </row>
    <row r="51" spans="2:10" ht="36" hidden="1" customHeight="1" outlineLevel="1">
      <c r="B51" s="66" t="s">
        <v>95</v>
      </c>
      <c r="C51" s="67">
        <v>16982</v>
      </c>
      <c r="D51" s="68">
        <f t="shared" si="3"/>
        <v>0.17060729303095057</v>
      </c>
      <c r="E51" s="69">
        <v>0</v>
      </c>
      <c r="F51" s="70" t="e">
        <f t="shared" si="4"/>
        <v>#DIV/0!</v>
      </c>
      <c r="G51" s="67">
        <v>16982</v>
      </c>
      <c r="H51" s="68">
        <f t="shared" si="5"/>
        <v>0.17060729303095057</v>
      </c>
    </row>
    <row r="52" spans="2:10" collapsed="1">
      <c r="B52" s="80">
        <v>2008</v>
      </c>
      <c r="C52" s="81">
        <v>199818</v>
      </c>
      <c r="D52" s="82">
        <f t="shared" si="3"/>
        <v>8.7948166498788449E-2</v>
      </c>
      <c r="E52" s="81">
        <v>0</v>
      </c>
      <c r="F52" s="82" t="e">
        <f t="shared" si="4"/>
        <v>#DIV/0!</v>
      </c>
      <c r="G52" s="81">
        <v>199818</v>
      </c>
      <c r="H52" s="82">
        <f t="shared" si="5"/>
        <v>8.7948166498788449E-2</v>
      </c>
    </row>
    <row r="53" spans="2:10" ht="36" hidden="1" customHeight="1" outlineLevel="1">
      <c r="B53" s="66" t="s">
        <v>84</v>
      </c>
      <c r="C53" s="67">
        <v>16894</v>
      </c>
      <c r="D53" s="68">
        <f t="shared" si="3"/>
        <v>3.8623804147601692E-3</v>
      </c>
      <c r="E53" s="69">
        <v>0</v>
      </c>
      <c r="F53" s="70" t="e">
        <f t="shared" si="4"/>
        <v>#DIV/0!</v>
      </c>
      <c r="G53" s="67">
        <v>16894</v>
      </c>
      <c r="H53" s="68">
        <f t="shared" si="5"/>
        <v>3.8623804147601692E-3</v>
      </c>
    </row>
    <row r="54" spans="2:10" ht="36" hidden="1" customHeight="1" outlineLevel="1">
      <c r="B54" s="66" t="s">
        <v>85</v>
      </c>
      <c r="C54" s="67">
        <v>18909</v>
      </c>
      <c r="D54" s="68">
        <f t="shared" si="3"/>
        <v>4.5447006137004475E-2</v>
      </c>
      <c r="E54" s="69">
        <v>0</v>
      </c>
      <c r="F54" s="70" t="e">
        <f t="shared" si="4"/>
        <v>#DIV/0!</v>
      </c>
      <c r="G54" s="67">
        <v>18909</v>
      </c>
      <c r="H54" s="68">
        <f t="shared" si="5"/>
        <v>4.5447006137004475E-2</v>
      </c>
    </row>
    <row r="55" spans="2:10" ht="36" hidden="1" customHeight="1" outlineLevel="1">
      <c r="B55" s="66" t="s">
        <v>86</v>
      </c>
      <c r="C55" s="67">
        <v>17346</v>
      </c>
      <c r="D55" s="68">
        <f t="shared" si="3"/>
        <v>0.10266353060835298</v>
      </c>
      <c r="E55" s="69">
        <v>0</v>
      </c>
      <c r="F55" s="70" t="e">
        <f t="shared" si="4"/>
        <v>#DIV/0!</v>
      </c>
      <c r="G55" s="67">
        <v>17346</v>
      </c>
      <c r="H55" s="68">
        <f t="shared" si="5"/>
        <v>0.10266353060835298</v>
      </c>
    </row>
    <row r="56" spans="2:10" ht="36" hidden="1" customHeight="1" outlineLevel="1">
      <c r="B56" s="66" t="s">
        <v>87</v>
      </c>
      <c r="C56" s="67">
        <v>14065</v>
      </c>
      <c r="D56" s="68">
        <f t="shared" si="3"/>
        <v>-2.3467333194473361E-2</v>
      </c>
      <c r="E56" s="69">
        <v>0</v>
      </c>
      <c r="F56" s="70" t="e">
        <f t="shared" si="4"/>
        <v>#DIV/0!</v>
      </c>
      <c r="G56" s="67">
        <v>14065</v>
      </c>
      <c r="H56" s="68">
        <f t="shared" si="5"/>
        <v>-2.3467333194473361E-2</v>
      </c>
    </row>
    <row r="57" spans="2:10" ht="36" hidden="1" customHeight="1" outlineLevel="1">
      <c r="B57" s="66" t="s">
        <v>88</v>
      </c>
      <c r="C57" s="67">
        <v>9967</v>
      </c>
      <c r="D57" s="68">
        <f t="shared" si="3"/>
        <v>-0.1125456326239872</v>
      </c>
      <c r="E57" s="69">
        <v>0</v>
      </c>
      <c r="F57" s="70" t="e">
        <f t="shared" si="4"/>
        <v>#DIV/0!</v>
      </c>
      <c r="G57" s="67">
        <v>9967</v>
      </c>
      <c r="H57" s="68">
        <f t="shared" si="5"/>
        <v>-0.1125456326239872</v>
      </c>
    </row>
    <row r="58" spans="2:10" ht="36" hidden="1" customHeight="1" outlineLevel="1">
      <c r="B58" s="66" t="s">
        <v>89</v>
      </c>
      <c r="C58" s="67">
        <v>14360</v>
      </c>
      <c r="D58" s="68">
        <f t="shared" si="3"/>
        <v>-2.6968423905678329E-2</v>
      </c>
      <c r="E58" s="69">
        <v>0</v>
      </c>
      <c r="F58" s="70" t="e">
        <f t="shared" si="4"/>
        <v>#DIV/0!</v>
      </c>
      <c r="G58" s="67">
        <v>14360</v>
      </c>
      <c r="H58" s="68">
        <f t="shared" si="5"/>
        <v>-2.6968423905678329E-2</v>
      </c>
    </row>
    <row r="59" spans="2:10" ht="36" hidden="1" customHeight="1" outlineLevel="1" thickBot="1">
      <c r="B59" s="66" t="s">
        <v>90</v>
      </c>
      <c r="C59" s="67">
        <v>13171</v>
      </c>
      <c r="D59" s="68">
        <f t="shared" si="3"/>
        <v>-0.1635867149298279</v>
      </c>
      <c r="E59" s="69">
        <v>0</v>
      </c>
      <c r="F59" s="70" t="e">
        <f t="shared" si="4"/>
        <v>#DIV/0!</v>
      </c>
      <c r="G59" s="67">
        <v>13171</v>
      </c>
      <c r="H59" s="68">
        <f t="shared" si="5"/>
        <v>-0.1635867149298279</v>
      </c>
    </row>
    <row r="60" spans="2:10" ht="36" hidden="1" customHeight="1" outlineLevel="1" thickBot="1">
      <c r="B60" s="66" t="s">
        <v>91</v>
      </c>
      <c r="C60" s="67">
        <v>14726</v>
      </c>
      <c r="D60" s="68">
        <f t="shared" si="3"/>
        <v>-1.6948003525184552E-3</v>
      </c>
      <c r="E60" s="69">
        <v>0</v>
      </c>
      <c r="F60" s="70" t="e">
        <f t="shared" si="4"/>
        <v>#DIV/0!</v>
      </c>
      <c r="G60" s="67">
        <v>14726</v>
      </c>
      <c r="H60" s="68">
        <f t="shared" si="5"/>
        <v>-1.6948003525184552E-3</v>
      </c>
      <c r="J60" s="83" t="s">
        <v>96</v>
      </c>
    </row>
    <row r="61" spans="2:10" ht="36" hidden="1" customHeight="1" outlineLevel="1">
      <c r="B61" s="66" t="s">
        <v>92</v>
      </c>
      <c r="C61" s="67">
        <v>15492</v>
      </c>
      <c r="D61" s="68">
        <f t="shared" si="3"/>
        <v>0.11863672467326158</v>
      </c>
      <c r="E61" s="69">
        <v>0</v>
      </c>
      <c r="F61" s="70" t="e">
        <f t="shared" si="4"/>
        <v>#DIV/0!</v>
      </c>
      <c r="G61" s="67">
        <v>15492</v>
      </c>
      <c r="H61" s="68">
        <f t="shared" si="5"/>
        <v>0.11863672467326158</v>
      </c>
    </row>
    <row r="62" spans="2:10" ht="36" hidden="1" customHeight="1" outlineLevel="1">
      <c r="B62" s="66" t="s">
        <v>93</v>
      </c>
      <c r="C62" s="67">
        <v>19006</v>
      </c>
      <c r="D62" s="68">
        <f t="shared" si="3"/>
        <v>9.0481381605370448E-2</v>
      </c>
      <c r="E62" s="69">
        <v>0</v>
      </c>
      <c r="F62" s="70" t="e">
        <f t="shared" si="4"/>
        <v>#DIV/0!</v>
      </c>
      <c r="G62" s="67">
        <v>19006</v>
      </c>
      <c r="H62" s="68">
        <f t="shared" si="5"/>
        <v>9.0481381605370448E-2</v>
      </c>
    </row>
    <row r="63" spans="2:10" ht="36" hidden="1" customHeight="1" outlineLevel="1">
      <c r="B63" s="66" t="s">
        <v>94</v>
      </c>
      <c r="C63" s="67">
        <v>15222</v>
      </c>
      <c r="D63" s="68">
        <f t="shared" si="3"/>
        <v>-2.9951567677797608E-2</v>
      </c>
      <c r="E63" s="69">
        <v>0</v>
      </c>
      <c r="F63" s="70" t="e">
        <f t="shared" si="4"/>
        <v>#DIV/0!</v>
      </c>
      <c r="G63" s="67">
        <v>15222</v>
      </c>
      <c r="H63" s="68">
        <f t="shared" si="5"/>
        <v>-2.9951567677797608E-2</v>
      </c>
    </row>
    <row r="64" spans="2:10" ht="36" hidden="1" customHeight="1" outlineLevel="1">
      <c r="B64" s="66" t="s">
        <v>95</v>
      </c>
      <c r="C64" s="67">
        <v>14507</v>
      </c>
      <c r="D64" s="68">
        <f t="shared" si="3"/>
        <v>1.6893312771624869E-2</v>
      </c>
      <c r="E64" s="69">
        <v>0</v>
      </c>
      <c r="F64" s="70" t="e">
        <f t="shared" si="4"/>
        <v>#DIV/0!</v>
      </c>
      <c r="G64" s="67">
        <v>14507</v>
      </c>
      <c r="H64" s="68">
        <f t="shared" si="5"/>
        <v>1.6893312771624869E-2</v>
      </c>
    </row>
    <row r="65" spans="2:8" collapsed="1">
      <c r="B65" s="80">
        <v>2007</v>
      </c>
      <c r="C65" s="81">
        <v>183665</v>
      </c>
      <c r="D65" s="82">
        <f t="shared" si="3"/>
        <v>4.8803707330951074E-3</v>
      </c>
      <c r="E65" s="81">
        <v>0</v>
      </c>
      <c r="F65" s="82" t="e">
        <f t="shared" si="4"/>
        <v>#DIV/0!</v>
      </c>
      <c r="G65" s="81">
        <v>183665</v>
      </c>
      <c r="H65" s="82">
        <f t="shared" si="5"/>
        <v>4.8803707330951074E-3</v>
      </c>
    </row>
    <row r="66" spans="2:8" ht="36" hidden="1" customHeight="1" outlineLevel="1">
      <c r="B66" s="66" t="s">
        <v>84</v>
      </c>
      <c r="C66" s="67">
        <v>16829</v>
      </c>
      <c r="D66" s="67"/>
      <c r="E66" s="69">
        <v>0</v>
      </c>
      <c r="F66" s="70"/>
      <c r="G66" s="67">
        <v>16829</v>
      </c>
      <c r="H66" s="67"/>
    </row>
    <row r="67" spans="2:8" ht="36" hidden="1" customHeight="1" outlineLevel="1">
      <c r="B67" s="66" t="s">
        <v>85</v>
      </c>
      <c r="C67" s="67">
        <v>18087</v>
      </c>
      <c r="D67" s="67"/>
      <c r="E67" s="69">
        <v>0</v>
      </c>
      <c r="F67" s="70"/>
      <c r="G67" s="67">
        <v>18087</v>
      </c>
      <c r="H67" s="67"/>
    </row>
    <row r="68" spans="2:8" ht="36" hidden="1" customHeight="1" outlineLevel="1">
      <c r="B68" s="66" t="s">
        <v>86</v>
      </c>
      <c r="C68" s="67">
        <v>15731</v>
      </c>
      <c r="D68" s="67"/>
      <c r="E68" s="69">
        <v>0</v>
      </c>
      <c r="F68" s="70"/>
      <c r="G68" s="67">
        <v>15731</v>
      </c>
      <c r="H68" s="67"/>
    </row>
    <row r="69" spans="2:8" ht="36" hidden="1" customHeight="1" outlineLevel="1">
      <c r="B69" s="66" t="s">
        <v>87</v>
      </c>
      <c r="C69" s="67">
        <v>14403</v>
      </c>
      <c r="D69" s="67"/>
      <c r="E69" s="69">
        <v>0</v>
      </c>
      <c r="F69" s="70"/>
      <c r="G69" s="67">
        <v>14403</v>
      </c>
      <c r="H69" s="67"/>
    </row>
    <row r="70" spans="2:8" ht="36" hidden="1" customHeight="1" outlineLevel="1">
      <c r="B70" s="66" t="s">
        <v>88</v>
      </c>
      <c r="C70" s="67">
        <v>11231</v>
      </c>
      <c r="D70" s="67"/>
      <c r="E70" s="69">
        <v>0</v>
      </c>
      <c r="F70" s="70"/>
      <c r="G70" s="67">
        <v>11231</v>
      </c>
      <c r="H70" s="67"/>
    </row>
    <row r="71" spans="2:8" ht="36" hidden="1" customHeight="1" outlineLevel="1">
      <c r="B71" s="66" t="s">
        <v>89</v>
      </c>
      <c r="C71" s="67">
        <v>14758</v>
      </c>
      <c r="D71" s="67"/>
      <c r="E71" s="69">
        <v>0</v>
      </c>
      <c r="F71" s="70"/>
      <c r="G71" s="67">
        <v>14758</v>
      </c>
      <c r="H71" s="67"/>
    </row>
    <row r="72" spans="2:8" ht="36" hidden="1" customHeight="1" outlineLevel="1">
      <c r="B72" s="66" t="s">
        <v>90</v>
      </c>
      <c r="C72" s="67">
        <v>15747</v>
      </c>
      <c r="D72" s="67"/>
      <c r="E72" s="69">
        <v>0</v>
      </c>
      <c r="F72" s="70"/>
      <c r="G72" s="67">
        <v>15747</v>
      </c>
      <c r="H72" s="67"/>
    </row>
    <row r="73" spans="2:8" ht="36" hidden="1" customHeight="1" outlineLevel="1">
      <c r="B73" s="66" t="s">
        <v>91</v>
      </c>
      <c r="C73" s="67">
        <v>14751</v>
      </c>
      <c r="D73" s="67"/>
      <c r="E73" s="69">
        <v>0</v>
      </c>
      <c r="F73" s="70"/>
      <c r="G73" s="67">
        <v>14751</v>
      </c>
      <c r="H73" s="67"/>
    </row>
    <row r="74" spans="2:8" ht="36" hidden="1" customHeight="1" outlineLevel="1">
      <c r="B74" s="66" t="s">
        <v>92</v>
      </c>
      <c r="C74" s="67">
        <v>13849</v>
      </c>
      <c r="D74" s="67"/>
      <c r="E74" s="69">
        <v>0</v>
      </c>
      <c r="F74" s="70"/>
      <c r="G74" s="67">
        <v>13849</v>
      </c>
      <c r="H74" s="67"/>
    </row>
    <row r="75" spans="2:8" ht="36" hidden="1" customHeight="1" outlineLevel="1">
      <c r="B75" s="66" t="s">
        <v>93</v>
      </c>
      <c r="C75" s="67">
        <v>17429</v>
      </c>
      <c r="D75" s="67"/>
      <c r="E75" s="69">
        <v>0</v>
      </c>
      <c r="F75" s="70"/>
      <c r="G75" s="67">
        <v>17429</v>
      </c>
      <c r="H75" s="67"/>
    </row>
    <row r="76" spans="2:8" ht="36" hidden="1" customHeight="1" outlineLevel="1">
      <c r="B76" s="66" t="s">
        <v>94</v>
      </c>
      <c r="C76" s="67">
        <v>15692</v>
      </c>
      <c r="D76" s="67"/>
      <c r="E76" s="69">
        <v>0</v>
      </c>
      <c r="F76" s="70"/>
      <c r="G76" s="67">
        <v>15692</v>
      </c>
      <c r="H76" s="67"/>
    </row>
    <row r="77" spans="2:8" ht="36" hidden="1" customHeight="1" outlineLevel="1">
      <c r="B77" s="66" t="s">
        <v>95</v>
      </c>
      <c r="C77" s="67">
        <v>14266</v>
      </c>
      <c r="D77" s="67"/>
      <c r="E77" s="69">
        <v>0</v>
      </c>
      <c r="F77" s="70"/>
      <c r="G77" s="67">
        <v>14266</v>
      </c>
      <c r="H77" s="67"/>
    </row>
    <row r="78" spans="2:8" collapsed="1">
      <c r="B78" s="80">
        <v>2006</v>
      </c>
      <c r="C78" s="81">
        <v>182773</v>
      </c>
      <c r="D78" s="81"/>
      <c r="E78" s="81">
        <v>0</v>
      </c>
      <c r="F78" s="82"/>
      <c r="G78" s="81">
        <v>182773</v>
      </c>
      <c r="H78" s="81"/>
    </row>
    <row r="79" spans="2:8" ht="15" customHeight="1">
      <c r="B79" s="84" t="s">
        <v>97</v>
      </c>
      <c r="C79" s="84"/>
      <c r="D79" s="84"/>
      <c r="E79" s="84"/>
      <c r="F79" s="84"/>
      <c r="G79" s="84"/>
      <c r="H79" s="84"/>
    </row>
  </sheetData>
  <mergeCells count="5">
    <mergeCell ref="B5:H5"/>
    <mergeCell ref="C6:D6"/>
    <mergeCell ref="E6:F6"/>
    <mergeCell ref="G6:H6"/>
    <mergeCell ref="B79:H79"/>
  </mergeCells>
  <hyperlinks>
    <hyperlink ref="J6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161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91</v>
      </c>
      <c r="C7" s="137">
        <v>1880</v>
      </c>
      <c r="D7" s="127">
        <f t="shared" ref="D7:J11" si="0">C7/C20-1</f>
        <v>-0.1403749428440787</v>
      </c>
      <c r="E7" s="126">
        <v>9626</v>
      </c>
      <c r="F7" s="169">
        <f t="shared" si="0"/>
        <v>0.16017837772688925</v>
      </c>
      <c r="G7" s="137">
        <v>8025</v>
      </c>
      <c r="H7" s="127">
        <f t="shared" si="0"/>
        <v>2.4642492339121524E-2</v>
      </c>
      <c r="I7" s="126">
        <v>7105</v>
      </c>
      <c r="J7" s="169">
        <f t="shared" si="0"/>
        <v>1.4999999999999902E-2</v>
      </c>
      <c r="K7" s="137">
        <v>26636</v>
      </c>
      <c r="L7" s="127">
        <f t="shared" ref="L7:L11" si="1">K7/K20-1</f>
        <v>5.2140938536893611E-2</v>
      </c>
    </row>
    <row r="8" spans="2:12">
      <c r="B8" s="66" t="s">
        <v>92</v>
      </c>
      <c r="C8" s="137">
        <v>1560</v>
      </c>
      <c r="D8" s="127">
        <f t="shared" si="0"/>
        <v>-0.2844036697247706</v>
      </c>
      <c r="E8" s="126">
        <v>9578</v>
      </c>
      <c r="F8" s="169">
        <f t="shared" si="0"/>
        <v>0.13416222616933093</v>
      </c>
      <c r="G8" s="137">
        <v>8141</v>
      </c>
      <c r="H8" s="127">
        <f t="shared" si="0"/>
        <v>-0.10272236305521876</v>
      </c>
      <c r="I8" s="126">
        <v>7445</v>
      </c>
      <c r="J8" s="169">
        <f t="shared" si="0"/>
        <v>-5.1833927661742218E-2</v>
      </c>
      <c r="K8" s="137">
        <v>26724</v>
      </c>
      <c r="L8" s="127">
        <f t="shared" si="1"/>
        <v>-2.9981851179673336E-2</v>
      </c>
    </row>
    <row r="9" spans="2:12">
      <c r="B9" s="66" t="s">
        <v>93</v>
      </c>
      <c r="C9" s="137">
        <v>2527</v>
      </c>
      <c r="D9" s="127">
        <f t="shared" si="0"/>
        <v>-3.5864173979397229E-2</v>
      </c>
      <c r="E9" s="126">
        <v>12454</v>
      </c>
      <c r="F9" s="169">
        <f t="shared" si="0"/>
        <v>0.44628962954360696</v>
      </c>
      <c r="G9" s="137">
        <v>11424</v>
      </c>
      <c r="H9" s="127">
        <f t="shared" si="0"/>
        <v>0.34701096568800849</v>
      </c>
      <c r="I9" s="126">
        <v>7914</v>
      </c>
      <c r="J9" s="169">
        <f t="shared" si="0"/>
        <v>-9.5749542961608758E-2</v>
      </c>
      <c r="K9" s="137">
        <v>34319</v>
      </c>
      <c r="L9" s="127">
        <f t="shared" si="1"/>
        <v>0.20565606885649035</v>
      </c>
    </row>
    <row r="10" spans="2:12">
      <c r="B10" s="66" t="s">
        <v>94</v>
      </c>
      <c r="C10" s="137">
        <v>2913</v>
      </c>
      <c r="D10" s="127">
        <f t="shared" si="0"/>
        <v>-0.28951219512195125</v>
      </c>
      <c r="E10" s="126">
        <v>11135</v>
      </c>
      <c r="F10" s="169">
        <f t="shared" si="0"/>
        <v>-4.6089265827122472E-2</v>
      </c>
      <c r="G10" s="137">
        <v>10189</v>
      </c>
      <c r="H10" s="127">
        <f t="shared" si="0"/>
        <v>6.4458838278311781E-2</v>
      </c>
      <c r="I10" s="126">
        <v>7516</v>
      </c>
      <c r="J10" s="169">
        <f t="shared" si="0"/>
        <v>-0.19060951970708595</v>
      </c>
      <c r="K10" s="137">
        <v>31753</v>
      </c>
      <c r="L10" s="127">
        <f t="shared" si="1"/>
        <v>-8.3104732753891075E-2</v>
      </c>
    </row>
    <row r="11" spans="2:12">
      <c r="B11" s="66" t="s">
        <v>95</v>
      </c>
      <c r="C11" s="137">
        <v>2706</v>
      </c>
      <c r="D11" s="127">
        <f t="shared" si="0"/>
        <v>6.0344827586206851E-2</v>
      </c>
      <c r="E11" s="126">
        <v>8370</v>
      </c>
      <c r="F11" s="169">
        <f t="shared" si="0"/>
        <v>-1.8181818181818188E-2</v>
      </c>
      <c r="G11" s="137">
        <v>10998</v>
      </c>
      <c r="H11" s="127">
        <f t="shared" si="0"/>
        <v>0.3010765408730629</v>
      </c>
      <c r="I11" s="126">
        <v>6691</v>
      </c>
      <c r="J11" s="169">
        <f t="shared" si="0"/>
        <v>-0.26593527153044427</v>
      </c>
      <c r="K11" s="137">
        <v>28765</v>
      </c>
      <c r="L11" s="127">
        <f t="shared" si="1"/>
        <v>4.1892127770990495E-3</v>
      </c>
    </row>
    <row r="12" spans="2:12" ht="30" customHeight="1">
      <c r="B12" s="128" t="str">
        <f>actualizaciones!$A$2</f>
        <v xml:space="preserve">acumulado mayo 2011 </v>
      </c>
      <c r="C12" s="129">
        <v>11586</v>
      </c>
      <c r="D12" s="188">
        <v>-0.15058651026392966</v>
      </c>
      <c r="E12" s="129">
        <v>51163</v>
      </c>
      <c r="F12" s="188">
        <v>0.123202564158855</v>
      </c>
      <c r="G12" s="129">
        <v>48777</v>
      </c>
      <c r="H12" s="188">
        <v>0.12360922346870606</v>
      </c>
      <c r="I12" s="129">
        <v>36671</v>
      </c>
      <c r="J12" s="188">
        <v>-0.12698488275205333</v>
      </c>
      <c r="K12" s="129">
        <v>148197</v>
      </c>
      <c r="L12" s="188">
        <v>2.4825907459528285E-2</v>
      </c>
    </row>
    <row r="13" spans="2:12" outlineLevel="1">
      <c r="B13" s="66" t="s">
        <v>84</v>
      </c>
      <c r="C13" s="137">
        <v>2623</v>
      </c>
      <c r="D13" s="127">
        <f>C13/C26-1</f>
        <v>-4.8603554588320663E-2</v>
      </c>
      <c r="E13" s="126">
        <v>10099</v>
      </c>
      <c r="F13" s="169">
        <f>E13/E26-1</f>
        <v>7.7836543259155455E-3</v>
      </c>
      <c r="G13" s="137">
        <v>8307</v>
      </c>
      <c r="H13" s="127">
        <f>G13/G26-1</f>
        <v>-5.9655875028299721E-2</v>
      </c>
      <c r="I13" s="126">
        <v>7543</v>
      </c>
      <c r="J13" s="169">
        <f>I13/I26-1</f>
        <v>-0.4784983407079646</v>
      </c>
      <c r="K13" s="137">
        <v>28572</v>
      </c>
      <c r="L13" s="127">
        <f t="shared" ref="L13:L64" si="2">K13/K26-1</f>
        <v>-0.20800532209779354</v>
      </c>
    </row>
    <row r="14" spans="2:12" outlineLevel="1">
      <c r="B14" s="66" t="s">
        <v>85</v>
      </c>
      <c r="C14" s="137">
        <v>2413</v>
      </c>
      <c r="D14" s="127">
        <f t="shared" ref="D14:J64" si="3">C14/C27-1</f>
        <v>-8.633093525179858E-2</v>
      </c>
      <c r="E14" s="126">
        <v>10086</v>
      </c>
      <c r="F14" s="169">
        <f t="shared" si="3"/>
        <v>0.12091575905756824</v>
      </c>
      <c r="G14" s="137">
        <v>8766</v>
      </c>
      <c r="H14" s="127">
        <f t="shared" si="3"/>
        <v>7.0068359375E-2</v>
      </c>
      <c r="I14" s="126">
        <v>9154</v>
      </c>
      <c r="J14" s="169">
        <f t="shared" si="3"/>
        <v>0.16270798933062358</v>
      </c>
      <c r="K14" s="137">
        <v>30419</v>
      </c>
      <c r="L14" s="127">
        <f t="shared" si="2"/>
        <v>9.8000288766965094E-2</v>
      </c>
    </row>
    <row r="15" spans="2:12" outlineLevel="1">
      <c r="B15" s="66" t="s">
        <v>86</v>
      </c>
      <c r="C15" s="137">
        <v>2041</v>
      </c>
      <c r="D15" s="127">
        <f t="shared" si="3"/>
        <v>-0.23184042152803919</v>
      </c>
      <c r="E15" s="126">
        <v>10125</v>
      </c>
      <c r="F15" s="169">
        <f t="shared" si="3"/>
        <v>0.17897065673032131</v>
      </c>
      <c r="G15" s="137">
        <v>8998</v>
      </c>
      <c r="H15" s="127">
        <f t="shared" si="3"/>
        <v>4.5914215971172956E-2</v>
      </c>
      <c r="I15" s="126">
        <v>6834</v>
      </c>
      <c r="J15" s="169">
        <f t="shared" si="3"/>
        <v>-0.25082218811664114</v>
      </c>
      <c r="K15" s="137">
        <v>27998</v>
      </c>
      <c r="L15" s="127">
        <f t="shared" si="2"/>
        <v>-3.3551950293406962E-2</v>
      </c>
    </row>
    <row r="16" spans="2:12" outlineLevel="1">
      <c r="B16" s="66" t="s">
        <v>87</v>
      </c>
      <c r="C16" s="137">
        <v>2105</v>
      </c>
      <c r="D16" s="127">
        <f t="shared" si="3"/>
        <v>-0.194104134762634</v>
      </c>
      <c r="E16" s="126">
        <v>7615</v>
      </c>
      <c r="F16" s="169">
        <f t="shared" si="3"/>
        <v>0.10860387247051984</v>
      </c>
      <c r="G16" s="137">
        <v>7536</v>
      </c>
      <c r="H16" s="127">
        <f t="shared" si="3"/>
        <v>-7.4883378345200091E-2</v>
      </c>
      <c r="I16" s="126">
        <v>5332</v>
      </c>
      <c r="J16" s="169">
        <f t="shared" si="3"/>
        <v>-0.35244109788681077</v>
      </c>
      <c r="K16" s="137">
        <v>22588</v>
      </c>
      <c r="L16" s="127">
        <f t="shared" si="2"/>
        <v>-0.12656123119755613</v>
      </c>
    </row>
    <row r="17" spans="2:12" outlineLevel="1">
      <c r="B17" s="66" t="s">
        <v>88</v>
      </c>
      <c r="C17" s="137">
        <v>1919</v>
      </c>
      <c r="D17" s="127">
        <f t="shared" si="3"/>
        <v>-0.23545816733067726</v>
      </c>
      <c r="E17" s="126">
        <v>5766</v>
      </c>
      <c r="F17" s="169">
        <f t="shared" si="3"/>
        <v>-3.8198498748957421E-2</v>
      </c>
      <c r="G17" s="137">
        <v>6142</v>
      </c>
      <c r="H17" s="127">
        <f t="shared" si="3"/>
        <v>5.3877831159917733E-2</v>
      </c>
      <c r="I17" s="126">
        <v>8792</v>
      </c>
      <c r="J17" s="169">
        <f t="shared" si="3"/>
        <v>0.2469153311587009</v>
      </c>
      <c r="K17" s="137">
        <v>22619</v>
      </c>
      <c r="L17" s="127">
        <f t="shared" si="2"/>
        <v>5.7753460531238199E-2</v>
      </c>
    </row>
    <row r="18" spans="2:12" outlineLevel="1">
      <c r="B18" s="66" t="s">
        <v>89</v>
      </c>
      <c r="C18" s="137">
        <v>2232</v>
      </c>
      <c r="D18" s="127">
        <f t="shared" si="3"/>
        <v>-9.9636950383219069E-2</v>
      </c>
      <c r="E18" s="126">
        <v>7252</v>
      </c>
      <c r="F18" s="169">
        <f t="shared" si="3"/>
        <v>-0.18626570915619389</v>
      </c>
      <c r="G18" s="137">
        <v>6707</v>
      </c>
      <c r="H18" s="127">
        <f t="shared" si="3"/>
        <v>-0.15058257345491388</v>
      </c>
      <c r="I18" s="126">
        <v>6743</v>
      </c>
      <c r="J18" s="169">
        <f t="shared" si="3"/>
        <v>-0.15427066348927632</v>
      </c>
      <c r="K18" s="137">
        <v>22934</v>
      </c>
      <c r="L18" s="127">
        <f t="shared" si="2"/>
        <v>-0.15869405722670582</v>
      </c>
    </row>
    <row r="19" spans="2:12" outlineLevel="1">
      <c r="B19" s="66" t="s">
        <v>90</v>
      </c>
      <c r="C19" s="137">
        <v>2321</v>
      </c>
      <c r="D19" s="127">
        <f t="shared" si="3"/>
        <v>-0.1435424354243543</v>
      </c>
      <c r="E19" s="126">
        <v>8972</v>
      </c>
      <c r="F19" s="169">
        <f t="shared" si="3"/>
        <v>5.4784857747472326E-2</v>
      </c>
      <c r="G19" s="137">
        <v>8548</v>
      </c>
      <c r="H19" s="127">
        <f t="shared" si="3"/>
        <v>0.16600736598008448</v>
      </c>
      <c r="I19" s="126">
        <v>6286</v>
      </c>
      <c r="J19" s="169">
        <f t="shared" si="3"/>
        <v>-0.34212454212454213</v>
      </c>
      <c r="K19" s="137">
        <v>26127</v>
      </c>
      <c r="L19" s="127">
        <f t="shared" si="2"/>
        <v>-7.0279695395345509E-2</v>
      </c>
    </row>
    <row r="20" spans="2:12" outlineLevel="1">
      <c r="B20" s="66" t="s">
        <v>91</v>
      </c>
      <c r="C20" s="137">
        <v>2187</v>
      </c>
      <c r="D20" s="127">
        <f t="shared" si="3"/>
        <v>-0.15625</v>
      </c>
      <c r="E20" s="126">
        <v>8297</v>
      </c>
      <c r="F20" s="169">
        <f t="shared" si="3"/>
        <v>-0.17663987297806882</v>
      </c>
      <c r="G20" s="137">
        <v>7832</v>
      </c>
      <c r="H20" s="127">
        <f t="shared" si="3"/>
        <v>-7.5433833077558687E-2</v>
      </c>
      <c r="I20" s="126">
        <v>7000</v>
      </c>
      <c r="J20" s="169">
        <f t="shared" si="3"/>
        <v>-0.22230863237418064</v>
      </c>
      <c r="K20" s="137">
        <v>25316</v>
      </c>
      <c r="L20" s="127">
        <f t="shared" si="2"/>
        <v>-0.16008095285491519</v>
      </c>
    </row>
    <row r="21" spans="2:12" outlineLevel="1">
      <c r="B21" s="66" t="s">
        <v>92</v>
      </c>
      <c r="C21" s="137">
        <v>2180</v>
      </c>
      <c r="D21" s="127">
        <f t="shared" si="3"/>
        <v>-0.21947726459004657</v>
      </c>
      <c r="E21" s="126">
        <v>8445</v>
      </c>
      <c r="F21" s="169">
        <f t="shared" si="3"/>
        <v>-0.16186978959904719</v>
      </c>
      <c r="G21" s="137">
        <v>9073</v>
      </c>
      <c r="H21" s="127">
        <f t="shared" si="3"/>
        <v>0.14760941057424737</v>
      </c>
      <c r="I21" s="126">
        <v>7852</v>
      </c>
      <c r="J21" s="169">
        <f t="shared" si="3"/>
        <v>-0.1335246082542485</v>
      </c>
      <c r="K21" s="137">
        <v>27550</v>
      </c>
      <c r="L21" s="127">
        <f t="shared" si="2"/>
        <v>-7.6649797231625127E-2</v>
      </c>
    </row>
    <row r="22" spans="2:12" outlineLevel="1">
      <c r="B22" s="66" t="s">
        <v>93</v>
      </c>
      <c r="C22" s="137">
        <v>2621</v>
      </c>
      <c r="D22" s="127">
        <f t="shared" si="3"/>
        <v>-0.15858747993579458</v>
      </c>
      <c r="E22" s="126">
        <v>8611</v>
      </c>
      <c r="F22" s="169">
        <f t="shared" si="3"/>
        <v>-0.3987571568216729</v>
      </c>
      <c r="G22" s="137">
        <v>8481</v>
      </c>
      <c r="H22" s="127">
        <f t="shared" si="3"/>
        <v>-9.177554080102801E-2</v>
      </c>
      <c r="I22" s="126">
        <v>8752</v>
      </c>
      <c r="J22" s="169">
        <f t="shared" si="3"/>
        <v>-0.11497623622206488</v>
      </c>
      <c r="K22" s="137">
        <v>28465</v>
      </c>
      <c r="L22" s="127">
        <f t="shared" si="2"/>
        <v>-0.22362535457124155</v>
      </c>
    </row>
    <row r="23" spans="2:12" outlineLevel="1">
      <c r="B23" s="66" t="s">
        <v>94</v>
      </c>
      <c r="C23" s="137">
        <v>4100</v>
      </c>
      <c r="D23" s="127">
        <f t="shared" si="3"/>
        <v>0.20552778594531018</v>
      </c>
      <c r="E23" s="126">
        <v>11673</v>
      </c>
      <c r="F23" s="169">
        <f t="shared" si="3"/>
        <v>-3.2731189923765336E-2</v>
      </c>
      <c r="G23" s="137">
        <v>9572</v>
      </c>
      <c r="H23" s="127">
        <f t="shared" si="3"/>
        <v>3.1132177097920932E-2</v>
      </c>
      <c r="I23" s="126">
        <v>9286</v>
      </c>
      <c r="J23" s="169">
        <f t="shared" si="3"/>
        <v>-0.36051236140761656</v>
      </c>
      <c r="K23" s="137">
        <v>34631</v>
      </c>
      <c r="L23" s="127">
        <f t="shared" si="2"/>
        <v>-0.11819825325287092</v>
      </c>
    </row>
    <row r="24" spans="2:12" outlineLevel="1">
      <c r="B24" s="66" t="s">
        <v>95</v>
      </c>
      <c r="C24" s="137">
        <v>2552</v>
      </c>
      <c r="D24" s="127">
        <f t="shared" si="3"/>
        <v>-7.7034358047016305E-2</v>
      </c>
      <c r="E24" s="126">
        <v>8525</v>
      </c>
      <c r="F24" s="169">
        <f t="shared" si="3"/>
        <v>-0.25545851528384278</v>
      </c>
      <c r="G24" s="137">
        <v>8453</v>
      </c>
      <c r="H24" s="127">
        <f t="shared" si="3"/>
        <v>0.18273401427172242</v>
      </c>
      <c r="I24" s="126">
        <v>9115</v>
      </c>
      <c r="J24" s="169">
        <f t="shared" si="3"/>
        <v>-0.21537402083154</v>
      </c>
      <c r="K24" s="137">
        <v>28645</v>
      </c>
      <c r="L24" s="127">
        <f t="shared" si="2"/>
        <v>-0.13141696230934841</v>
      </c>
    </row>
    <row r="25" spans="2:12" ht="15" customHeight="1">
      <c r="B25" s="170">
        <v>2010</v>
      </c>
      <c r="C25" s="132">
        <v>29294</v>
      </c>
      <c r="D25" s="133">
        <f t="shared" si="3"/>
        <v>-0.11316299346088643</v>
      </c>
      <c r="E25" s="132">
        <v>105466</v>
      </c>
      <c r="F25" s="133">
        <f t="shared" si="3"/>
        <v>-8.9884537719404189E-2</v>
      </c>
      <c r="G25" s="132">
        <v>98415</v>
      </c>
      <c r="H25" s="133">
        <f t="shared" si="3"/>
        <v>1.4849187935034758E-2</v>
      </c>
      <c r="I25" s="132">
        <v>92689</v>
      </c>
      <c r="J25" s="133">
        <f t="shared" si="3"/>
        <v>-0.21690238421114882</v>
      </c>
      <c r="K25" s="132">
        <v>325864</v>
      </c>
      <c r="L25" s="133">
        <f t="shared" si="2"/>
        <v>-0.10538612110879586</v>
      </c>
    </row>
    <row r="26" spans="2:12" hidden="1" outlineLevel="1">
      <c r="B26" s="66" t="s">
        <v>84</v>
      </c>
      <c r="C26" s="137">
        <v>2757</v>
      </c>
      <c r="D26" s="127">
        <f t="shared" si="3"/>
        <v>-0.39219576719576721</v>
      </c>
      <c r="E26" s="126">
        <v>10021</v>
      </c>
      <c r="F26" s="169">
        <f t="shared" si="3"/>
        <v>-0.36394795303078387</v>
      </c>
      <c r="G26" s="137">
        <v>8834</v>
      </c>
      <c r="H26" s="127">
        <f t="shared" si="3"/>
        <v>0.20683060109289619</v>
      </c>
      <c r="I26" s="126">
        <v>14464</v>
      </c>
      <c r="J26" s="169">
        <f t="shared" si="3"/>
        <v>0.37008619873070003</v>
      </c>
      <c r="K26" s="137">
        <v>36076</v>
      </c>
      <c r="L26" s="127">
        <f t="shared" si="2"/>
        <v>-5.4810312303500308E-2</v>
      </c>
    </row>
    <row r="27" spans="2:12" hidden="1" outlineLevel="1">
      <c r="B27" s="66" t="s">
        <v>85</v>
      </c>
      <c r="C27" s="137">
        <v>2641</v>
      </c>
      <c r="D27" s="127">
        <f t="shared" si="3"/>
        <v>-0.42599434905455336</v>
      </c>
      <c r="E27" s="126">
        <v>8998</v>
      </c>
      <c r="F27" s="169">
        <f t="shared" si="3"/>
        <v>-0.45595259689219425</v>
      </c>
      <c r="G27" s="137">
        <v>8192</v>
      </c>
      <c r="H27" s="127">
        <f t="shared" si="3"/>
        <v>-0.13804713804713808</v>
      </c>
      <c r="I27" s="126">
        <v>7873</v>
      </c>
      <c r="J27" s="169">
        <f t="shared" si="3"/>
        <v>-0.33268350567892868</v>
      </c>
      <c r="K27" s="137">
        <v>27704</v>
      </c>
      <c r="L27" s="127">
        <f t="shared" si="2"/>
        <v>-0.34725036520427877</v>
      </c>
    </row>
    <row r="28" spans="2:12" hidden="1" outlineLevel="1">
      <c r="B28" s="66" t="s">
        <v>86</v>
      </c>
      <c r="C28" s="137">
        <v>2657</v>
      </c>
      <c r="D28" s="127">
        <f t="shared" si="3"/>
        <v>-0.46592964824120608</v>
      </c>
      <c r="E28" s="126">
        <v>8588</v>
      </c>
      <c r="F28" s="169">
        <f t="shared" si="3"/>
        <v>-0.49815929410389759</v>
      </c>
      <c r="G28" s="137">
        <v>8603</v>
      </c>
      <c r="H28" s="127">
        <f t="shared" si="3"/>
        <v>-0.16951443189497051</v>
      </c>
      <c r="I28" s="126">
        <v>9122</v>
      </c>
      <c r="J28" s="169">
        <f t="shared" si="3"/>
        <v>-0.14483922377425706</v>
      </c>
      <c r="K28" s="137">
        <v>28970</v>
      </c>
      <c r="L28" s="127">
        <f t="shared" si="2"/>
        <v>-0.32806049079185418</v>
      </c>
    </row>
    <row r="29" spans="2:12" hidden="1" outlineLevel="1">
      <c r="B29" s="66" t="s">
        <v>87</v>
      </c>
      <c r="C29" s="137">
        <v>2612</v>
      </c>
      <c r="D29" s="127">
        <f t="shared" si="3"/>
        <v>-0.35649174673564921</v>
      </c>
      <c r="E29" s="126">
        <v>6869</v>
      </c>
      <c r="F29" s="169">
        <f t="shared" si="3"/>
        <v>-0.4131567706108501</v>
      </c>
      <c r="G29" s="137">
        <v>8146</v>
      </c>
      <c r="H29" s="127">
        <f t="shared" si="3"/>
        <v>-8.6464057418414231E-2</v>
      </c>
      <c r="I29" s="126">
        <v>8234</v>
      </c>
      <c r="J29" s="169">
        <f t="shared" si="3"/>
        <v>-0.12987424706752615</v>
      </c>
      <c r="K29" s="137">
        <v>25861</v>
      </c>
      <c r="L29" s="127">
        <f t="shared" si="2"/>
        <v>-0.24259020618556704</v>
      </c>
    </row>
    <row r="30" spans="2:12" hidden="1" outlineLevel="1">
      <c r="B30" s="66" t="s">
        <v>88</v>
      </c>
      <c r="C30" s="137">
        <v>2510</v>
      </c>
      <c r="D30" s="127">
        <f t="shared" si="3"/>
        <v>-0.43557454463683387</v>
      </c>
      <c r="E30" s="126">
        <v>5995</v>
      </c>
      <c r="F30" s="169">
        <f t="shared" si="3"/>
        <v>-0.39881668672282389</v>
      </c>
      <c r="G30" s="137">
        <v>5828</v>
      </c>
      <c r="H30" s="127">
        <f t="shared" si="3"/>
        <v>-0.30503219651800617</v>
      </c>
      <c r="I30" s="126">
        <v>7051</v>
      </c>
      <c r="J30" s="169">
        <f t="shared" si="3"/>
        <v>-0.22380008806693086</v>
      </c>
      <c r="K30" s="137">
        <v>21384</v>
      </c>
      <c r="L30" s="127">
        <f t="shared" si="2"/>
        <v>-0.32942393928941016</v>
      </c>
    </row>
    <row r="31" spans="2:12" hidden="1" outlineLevel="1">
      <c r="B31" s="66" t="s">
        <v>89</v>
      </c>
      <c r="C31" s="137">
        <v>2479</v>
      </c>
      <c r="D31" s="127">
        <f t="shared" si="3"/>
        <v>-0.51817298347910601</v>
      </c>
      <c r="E31" s="126">
        <v>8912</v>
      </c>
      <c r="F31" s="169">
        <f t="shared" si="3"/>
        <v>-0.45492354740061158</v>
      </c>
      <c r="G31" s="137">
        <v>7896</v>
      </c>
      <c r="H31" s="127">
        <f t="shared" si="3"/>
        <v>-5.3804673457160002E-2</v>
      </c>
      <c r="I31" s="126">
        <v>7973</v>
      </c>
      <c r="J31" s="169">
        <f t="shared" si="3"/>
        <v>-0.35779299234796613</v>
      </c>
      <c r="K31" s="137">
        <v>27260</v>
      </c>
      <c r="L31" s="127">
        <f t="shared" si="2"/>
        <v>-0.35486924624304816</v>
      </c>
    </row>
    <row r="32" spans="2:12" hidden="1" outlineLevel="1">
      <c r="B32" s="66" t="s">
        <v>90</v>
      </c>
      <c r="C32" s="137">
        <v>2710</v>
      </c>
      <c r="D32" s="127">
        <f t="shared" si="3"/>
        <v>-0.36444652908067543</v>
      </c>
      <c r="E32" s="126">
        <v>8506</v>
      </c>
      <c r="F32" s="169">
        <f t="shared" si="3"/>
        <v>-0.39729327570325235</v>
      </c>
      <c r="G32" s="137">
        <v>7331</v>
      </c>
      <c r="H32" s="127">
        <f t="shared" si="3"/>
        <v>-0.22799073294018535</v>
      </c>
      <c r="I32" s="126">
        <v>9555</v>
      </c>
      <c r="J32" s="169">
        <f t="shared" si="3"/>
        <v>-0.15164698570540713</v>
      </c>
      <c r="K32" s="137">
        <v>28102</v>
      </c>
      <c r="L32" s="127">
        <f t="shared" si="2"/>
        <v>-0.28193990188062146</v>
      </c>
    </row>
    <row r="33" spans="2:12" hidden="1" outlineLevel="1">
      <c r="B33" s="66" t="s">
        <v>91</v>
      </c>
      <c r="C33" s="137">
        <v>2592</v>
      </c>
      <c r="D33" s="127">
        <f t="shared" si="3"/>
        <v>-0.40550458715596327</v>
      </c>
      <c r="E33" s="126">
        <v>10077</v>
      </c>
      <c r="F33" s="169">
        <f t="shared" si="3"/>
        <v>-0.39597194749145836</v>
      </c>
      <c r="G33" s="137">
        <v>8471</v>
      </c>
      <c r="H33" s="127">
        <f t="shared" si="3"/>
        <v>-5.9091413973120122E-2</v>
      </c>
      <c r="I33" s="126">
        <v>9001</v>
      </c>
      <c r="J33" s="169">
        <f t="shared" si="3"/>
        <v>-0.48198664825046045</v>
      </c>
      <c r="K33" s="137">
        <v>30141</v>
      </c>
      <c r="L33" s="127">
        <f t="shared" si="2"/>
        <v>-0.36440892412804182</v>
      </c>
    </row>
    <row r="34" spans="2:12" hidden="1" outlineLevel="1">
      <c r="B34" s="66" t="s">
        <v>92</v>
      </c>
      <c r="C34" s="137">
        <v>2793</v>
      </c>
      <c r="D34" s="127">
        <f t="shared" si="3"/>
        <v>-0.38057218895542244</v>
      </c>
      <c r="E34" s="126">
        <v>10076</v>
      </c>
      <c r="F34" s="169">
        <f t="shared" si="3"/>
        <v>-0.36142974839977182</v>
      </c>
      <c r="G34" s="137">
        <v>7906</v>
      </c>
      <c r="H34" s="127">
        <f t="shared" si="3"/>
        <v>-0.144835045970795</v>
      </c>
      <c r="I34" s="126">
        <v>9062</v>
      </c>
      <c r="J34" s="169">
        <f t="shared" si="3"/>
        <v>-0.28583812751201831</v>
      </c>
      <c r="K34" s="137">
        <v>29837</v>
      </c>
      <c r="L34" s="127">
        <f t="shared" si="2"/>
        <v>-0.29333049121311161</v>
      </c>
    </row>
    <row r="35" spans="2:12" hidden="1" outlineLevel="1">
      <c r="B35" s="66" t="s">
        <v>93</v>
      </c>
      <c r="C35" s="137">
        <v>3115</v>
      </c>
      <c r="D35" s="127">
        <f t="shared" si="3"/>
        <v>-0.38548037088183074</v>
      </c>
      <c r="E35" s="126">
        <v>14322</v>
      </c>
      <c r="F35" s="169">
        <f t="shared" si="3"/>
        <v>-7.8911827127146394E-2</v>
      </c>
      <c r="G35" s="137">
        <v>9338</v>
      </c>
      <c r="H35" s="127">
        <f t="shared" si="3"/>
        <v>-2.989536621823663E-3</v>
      </c>
      <c r="I35" s="126">
        <v>9889</v>
      </c>
      <c r="J35" s="169">
        <f t="shared" si="3"/>
        <v>-0.45352564102564108</v>
      </c>
      <c r="K35" s="137">
        <v>36664</v>
      </c>
      <c r="L35" s="127">
        <f t="shared" si="2"/>
        <v>-0.23743760399334446</v>
      </c>
    </row>
    <row r="36" spans="2:12" hidden="1" outlineLevel="1">
      <c r="B36" s="66" t="s">
        <v>94</v>
      </c>
      <c r="C36" s="137">
        <v>3401</v>
      </c>
      <c r="D36" s="127">
        <f t="shared" si="3"/>
        <v>-0.42238451086956519</v>
      </c>
      <c r="E36" s="126">
        <v>12068</v>
      </c>
      <c r="F36" s="169">
        <f t="shared" si="3"/>
        <v>-0.36510942760942766</v>
      </c>
      <c r="G36" s="137">
        <v>9283</v>
      </c>
      <c r="H36" s="127">
        <f t="shared" si="3"/>
        <v>-0.11354087089381204</v>
      </c>
      <c r="I36" s="126">
        <v>14521</v>
      </c>
      <c r="J36" s="169">
        <f t="shared" si="3"/>
        <v>0.10166148243684092</v>
      </c>
      <c r="K36" s="137">
        <v>39273</v>
      </c>
      <c r="L36" s="127">
        <f t="shared" si="2"/>
        <v>-0.1910646975220911</v>
      </c>
    </row>
    <row r="37" spans="2:12" hidden="1" outlineLevel="1">
      <c r="B37" s="66" t="s">
        <v>95</v>
      </c>
      <c r="C37" s="137">
        <v>2765</v>
      </c>
      <c r="D37" s="127">
        <f t="shared" si="3"/>
        <v>-0.43177147554459516</v>
      </c>
      <c r="E37" s="126">
        <v>11450</v>
      </c>
      <c r="F37" s="169">
        <f t="shared" si="3"/>
        <v>-0.36204591040784484</v>
      </c>
      <c r="G37" s="137">
        <v>7147</v>
      </c>
      <c r="H37" s="127">
        <f t="shared" si="3"/>
        <v>-6.8187744458930943E-2</v>
      </c>
      <c r="I37" s="126">
        <v>11617</v>
      </c>
      <c r="J37" s="169">
        <f t="shared" si="3"/>
        <v>-7.3604465709728895E-2</v>
      </c>
      <c r="K37" s="137">
        <v>32979</v>
      </c>
      <c r="L37" s="127">
        <f t="shared" si="2"/>
        <v>-0.23347433990330979</v>
      </c>
    </row>
    <row r="38" spans="2:12" collapsed="1">
      <c r="B38" s="171">
        <v>2009</v>
      </c>
      <c r="C38" s="135">
        <v>33032</v>
      </c>
      <c r="D38" s="136">
        <f t="shared" si="3"/>
        <v>-0.41762019781730986</v>
      </c>
      <c r="E38" s="135">
        <v>115882</v>
      </c>
      <c r="F38" s="136">
        <f t="shared" si="3"/>
        <v>-0.37869543305060205</v>
      </c>
      <c r="G38" s="135">
        <v>96975</v>
      </c>
      <c r="H38" s="136">
        <f t="shared" si="3"/>
        <v>-0.10277286899882498</v>
      </c>
      <c r="I38" s="135">
        <v>118362</v>
      </c>
      <c r="J38" s="136">
        <f t="shared" si="3"/>
        <v>-0.20631131436541517</v>
      </c>
      <c r="K38" s="135">
        <v>364251</v>
      </c>
      <c r="L38" s="136">
        <f t="shared" si="2"/>
        <v>-0.27214579024668051</v>
      </c>
    </row>
    <row r="39" spans="2:12" hidden="1" outlineLevel="1">
      <c r="B39" s="66" t="s">
        <v>84</v>
      </c>
      <c r="C39" s="137">
        <v>4536</v>
      </c>
      <c r="D39" s="127">
        <f t="shared" si="3"/>
        <v>-6.7878257061528835E-3</v>
      </c>
      <c r="E39" s="126">
        <v>15755</v>
      </c>
      <c r="F39" s="169">
        <f t="shared" si="3"/>
        <v>-7.752210316763275E-2</v>
      </c>
      <c r="G39" s="137">
        <v>7320</v>
      </c>
      <c r="H39" s="127">
        <f t="shared" si="3"/>
        <v>-0.2729439809296782</v>
      </c>
      <c r="I39" s="126">
        <v>10557</v>
      </c>
      <c r="J39" s="169">
        <f t="shared" si="3"/>
        <v>5.930162552679108E-2</v>
      </c>
      <c r="K39" s="137">
        <v>38168</v>
      </c>
      <c r="L39" s="127">
        <f t="shared" si="2"/>
        <v>-8.4261036468330164E-2</v>
      </c>
    </row>
    <row r="40" spans="2:12" hidden="1" outlineLevel="1">
      <c r="B40" s="66" t="s">
        <v>85</v>
      </c>
      <c r="C40" s="137">
        <v>4601</v>
      </c>
      <c r="D40" s="127">
        <f t="shared" si="3"/>
        <v>4.3487714720580328E-4</v>
      </c>
      <c r="E40" s="126">
        <v>16539</v>
      </c>
      <c r="F40" s="169">
        <f t="shared" si="3"/>
        <v>-9.9035790161791093E-2</v>
      </c>
      <c r="G40" s="137">
        <v>9504</v>
      </c>
      <c r="H40" s="127">
        <f t="shared" si="3"/>
        <v>-0.10651499482936921</v>
      </c>
      <c r="I40" s="126">
        <v>11798</v>
      </c>
      <c r="J40" s="169">
        <f t="shared" si="3"/>
        <v>0.21930549813972711</v>
      </c>
      <c r="K40" s="137">
        <v>42442</v>
      </c>
      <c r="L40" s="127">
        <f t="shared" si="2"/>
        <v>-1.911299082483997E-2</v>
      </c>
    </row>
    <row r="41" spans="2:12" hidden="1" outlineLevel="1">
      <c r="B41" s="66" t="s">
        <v>86</v>
      </c>
      <c r="C41" s="137">
        <v>4975</v>
      </c>
      <c r="D41" s="127">
        <f t="shared" si="3"/>
        <v>4.670734273090682E-2</v>
      </c>
      <c r="E41" s="126">
        <v>17113</v>
      </c>
      <c r="F41" s="169">
        <f t="shared" si="3"/>
        <v>-1.5022447335098388E-2</v>
      </c>
      <c r="G41" s="137">
        <v>10359</v>
      </c>
      <c r="H41" s="127">
        <f t="shared" si="3"/>
        <v>1.5469399593928124E-3</v>
      </c>
      <c r="I41" s="126">
        <v>10667</v>
      </c>
      <c r="J41" s="169">
        <f t="shared" si="3"/>
        <v>-4.4432500223954174E-2</v>
      </c>
      <c r="K41" s="137">
        <v>43114</v>
      </c>
      <c r="L41" s="127">
        <f t="shared" si="2"/>
        <v>-1.1894666880572058E-2</v>
      </c>
    </row>
    <row r="42" spans="2:12" hidden="1" outlineLevel="1">
      <c r="B42" s="66" t="s">
        <v>87</v>
      </c>
      <c r="C42" s="137">
        <v>4059</v>
      </c>
      <c r="D42" s="127">
        <f t="shared" si="3"/>
        <v>9.1129032258064457E-2</v>
      </c>
      <c r="E42" s="126">
        <v>11705</v>
      </c>
      <c r="F42" s="169">
        <f t="shared" si="3"/>
        <v>-0.20417459885776446</v>
      </c>
      <c r="G42" s="137">
        <v>8917</v>
      </c>
      <c r="H42" s="127">
        <f t="shared" si="3"/>
        <v>5.5254848894903397E-3</v>
      </c>
      <c r="I42" s="126">
        <v>9463</v>
      </c>
      <c r="J42" s="169">
        <f t="shared" si="3"/>
        <v>-1.4168142514845328E-2</v>
      </c>
      <c r="K42" s="137">
        <v>34144</v>
      </c>
      <c r="L42" s="127">
        <f t="shared" si="2"/>
        <v>-7.4562948909066229E-2</v>
      </c>
    </row>
    <row r="43" spans="2:12" ht="15" hidden="1" customHeight="1" outlineLevel="1">
      <c r="B43" s="66" t="s">
        <v>88</v>
      </c>
      <c r="C43" s="137">
        <v>4447</v>
      </c>
      <c r="D43" s="127">
        <f t="shared" si="3"/>
        <v>0.24183189053337051</v>
      </c>
      <c r="E43" s="126">
        <v>9972</v>
      </c>
      <c r="F43" s="169">
        <f t="shared" si="3"/>
        <v>4.5502201719437974E-2</v>
      </c>
      <c r="G43" s="137">
        <v>8386</v>
      </c>
      <c r="H43" s="127">
        <f t="shared" si="3"/>
        <v>3.1488314883148849E-2</v>
      </c>
      <c r="I43" s="126">
        <v>9084</v>
      </c>
      <c r="J43" s="169">
        <f t="shared" si="3"/>
        <v>0.55468081465000862</v>
      </c>
      <c r="K43" s="137">
        <v>31889</v>
      </c>
      <c r="L43" s="127">
        <f t="shared" si="2"/>
        <v>0.17706333973128596</v>
      </c>
    </row>
    <row r="44" spans="2:12" ht="15" hidden="1" customHeight="1" outlineLevel="1">
      <c r="B44" s="66" t="s">
        <v>89</v>
      </c>
      <c r="C44" s="137">
        <v>5145</v>
      </c>
      <c r="D44" s="127">
        <f t="shared" si="3"/>
        <v>2.4696275642302368E-2</v>
      </c>
      <c r="E44" s="126">
        <v>16350</v>
      </c>
      <c r="F44" s="169">
        <f t="shared" si="3"/>
        <v>0.4045185121553132</v>
      </c>
      <c r="G44" s="137">
        <v>8345</v>
      </c>
      <c r="H44" s="127">
        <f t="shared" si="3"/>
        <v>-3.8926638258666379E-2</v>
      </c>
      <c r="I44" s="126">
        <v>12415</v>
      </c>
      <c r="J44" s="169">
        <f t="shared" si="3"/>
        <v>-0.2522435704390773</v>
      </c>
      <c r="K44" s="137">
        <v>42255</v>
      </c>
      <c r="L44" s="127">
        <f t="shared" si="2"/>
        <v>7.318584914656201E-3</v>
      </c>
    </row>
    <row r="45" spans="2:12" ht="15" hidden="1" customHeight="1" outlineLevel="1">
      <c r="B45" s="66" t="s">
        <v>90</v>
      </c>
      <c r="C45" s="137">
        <v>4264</v>
      </c>
      <c r="D45" s="127">
        <f t="shared" si="3"/>
        <v>-7.061900610287708E-2</v>
      </c>
      <c r="E45" s="126">
        <v>14113</v>
      </c>
      <c r="F45" s="169">
        <f t="shared" si="3"/>
        <v>0.65315684666744755</v>
      </c>
      <c r="G45" s="137">
        <v>9496</v>
      </c>
      <c r="H45" s="127">
        <f t="shared" si="3"/>
        <v>0.19747793190416152</v>
      </c>
      <c r="I45" s="126">
        <v>11263</v>
      </c>
      <c r="J45" s="169">
        <f t="shared" si="3"/>
        <v>-0.46920213016636036</v>
      </c>
      <c r="K45" s="137">
        <v>39136</v>
      </c>
      <c r="L45" s="127">
        <f t="shared" si="2"/>
        <v>-7.4230023182097704E-2</v>
      </c>
    </row>
    <row r="46" spans="2:12" hidden="1" outlineLevel="1">
      <c r="B46" s="66" t="s">
        <v>91</v>
      </c>
      <c r="C46" s="137">
        <v>4360</v>
      </c>
      <c r="D46" s="127">
        <f t="shared" si="3"/>
        <v>-3.7315080591742156E-2</v>
      </c>
      <c r="E46" s="126">
        <v>16683</v>
      </c>
      <c r="F46" s="169">
        <f t="shared" si="3"/>
        <v>0.32058893374495367</v>
      </c>
      <c r="G46" s="137">
        <v>9003</v>
      </c>
      <c r="H46" s="127">
        <f t="shared" si="3"/>
        <v>4.1772737792177717E-2</v>
      </c>
      <c r="I46" s="126">
        <v>17376</v>
      </c>
      <c r="J46" s="169">
        <f t="shared" si="3"/>
        <v>-3.9787798408488118E-2</v>
      </c>
      <c r="K46" s="137">
        <v>47422</v>
      </c>
      <c r="L46" s="127">
        <f t="shared" si="2"/>
        <v>8.0227790432801926E-2</v>
      </c>
    </row>
    <row r="47" spans="2:12" ht="30" hidden="1" customHeight="1" outlineLevel="1">
      <c r="B47" s="66" t="s">
        <v>92</v>
      </c>
      <c r="C47" s="137">
        <v>4509</v>
      </c>
      <c r="D47" s="127">
        <f t="shared" si="3"/>
        <v>-7.412731006160167E-2</v>
      </c>
      <c r="E47" s="126">
        <v>15779</v>
      </c>
      <c r="F47" s="169">
        <f t="shared" si="3"/>
        <v>0.17037531523512839</v>
      </c>
      <c r="G47" s="137">
        <v>9245</v>
      </c>
      <c r="H47" s="127">
        <f t="shared" si="3"/>
        <v>-4.2762476703251173E-2</v>
      </c>
      <c r="I47" s="126">
        <v>12689</v>
      </c>
      <c r="J47" s="169">
        <f t="shared" si="3"/>
        <v>-0.22736406259514097</v>
      </c>
      <c r="K47" s="137">
        <v>42222</v>
      </c>
      <c r="L47" s="127">
        <f t="shared" si="2"/>
        <v>-4.9760313280669766E-2</v>
      </c>
    </row>
    <row r="48" spans="2:12" hidden="1" outlineLevel="1">
      <c r="B48" s="66" t="s">
        <v>93</v>
      </c>
      <c r="C48" s="137">
        <v>5069</v>
      </c>
      <c r="D48" s="127">
        <f t="shared" si="3"/>
        <v>-0.11950668751085636</v>
      </c>
      <c r="E48" s="126">
        <v>15549</v>
      </c>
      <c r="F48" s="169">
        <f t="shared" si="3"/>
        <v>-5.5001823264859584E-2</v>
      </c>
      <c r="G48" s="137">
        <v>9366</v>
      </c>
      <c r="H48" s="127">
        <f t="shared" si="3"/>
        <v>-9.6730639405921526E-2</v>
      </c>
      <c r="I48" s="126">
        <v>18096</v>
      </c>
      <c r="J48" s="169">
        <f t="shared" si="3"/>
        <v>6.7547637307533437E-2</v>
      </c>
      <c r="K48" s="137">
        <v>48080</v>
      </c>
      <c r="L48" s="127">
        <f t="shared" si="2"/>
        <v>-2.9294785084088781E-2</v>
      </c>
    </row>
    <row r="49" spans="2:12" ht="30" hidden="1" customHeight="1" outlineLevel="1">
      <c r="B49" s="66" t="s">
        <v>94</v>
      </c>
      <c r="C49" s="137">
        <v>5888</v>
      </c>
      <c r="D49" s="127">
        <f t="shared" si="3"/>
        <v>5.2180128663330994E-2</v>
      </c>
      <c r="E49" s="126">
        <v>19008</v>
      </c>
      <c r="F49" s="169">
        <f t="shared" si="3"/>
        <v>0.37919024814976066</v>
      </c>
      <c r="G49" s="137">
        <v>10472</v>
      </c>
      <c r="H49" s="127">
        <f t="shared" si="3"/>
        <v>0.26062357048272533</v>
      </c>
      <c r="I49" s="126">
        <v>13181</v>
      </c>
      <c r="J49" s="169">
        <f t="shared" si="3"/>
        <v>5.0613741431531967E-2</v>
      </c>
      <c r="K49" s="137">
        <v>48549</v>
      </c>
      <c r="L49" s="127">
        <f t="shared" si="2"/>
        <v>0.20675598419129537</v>
      </c>
    </row>
    <row r="50" spans="2:12" hidden="1" outlineLevel="1">
      <c r="B50" s="66" t="s">
        <v>95</v>
      </c>
      <c r="C50" s="137">
        <v>4866</v>
      </c>
      <c r="D50" s="127">
        <f t="shared" si="3"/>
        <v>-3.9857932123125495E-2</v>
      </c>
      <c r="E50" s="126">
        <v>17948</v>
      </c>
      <c r="F50" s="169">
        <f t="shared" si="3"/>
        <v>0.5464414957780459</v>
      </c>
      <c r="G50" s="137">
        <v>7670</v>
      </c>
      <c r="H50" s="127">
        <f t="shared" si="3"/>
        <v>4.595663439247244E-2</v>
      </c>
      <c r="I50" s="126">
        <v>12540</v>
      </c>
      <c r="J50" s="169">
        <f t="shared" si="3"/>
        <v>-0.15521422797089734</v>
      </c>
      <c r="K50" s="137">
        <v>43024</v>
      </c>
      <c r="L50" s="127">
        <f t="shared" si="2"/>
        <v>0.10741036266762771</v>
      </c>
    </row>
    <row r="51" spans="2:12" collapsed="1">
      <c r="B51" s="171">
        <v>2008</v>
      </c>
      <c r="C51" s="135">
        <v>56719</v>
      </c>
      <c r="D51" s="136">
        <f t="shared" si="3"/>
        <v>1.2356793588590431E-3</v>
      </c>
      <c r="E51" s="135">
        <v>186514</v>
      </c>
      <c r="F51" s="136">
        <f t="shared" si="3"/>
        <v>0.12908088213038238</v>
      </c>
      <c r="G51" s="135">
        <v>108083</v>
      </c>
      <c r="H51" s="136">
        <f t="shared" si="3"/>
        <v>-8.1216503927759032E-3</v>
      </c>
      <c r="I51" s="135">
        <v>149129</v>
      </c>
      <c r="J51" s="136">
        <f t="shared" si="3"/>
        <v>-8.4699470321428327E-2</v>
      </c>
      <c r="K51" s="135">
        <v>500445</v>
      </c>
      <c r="L51" s="136">
        <f t="shared" si="2"/>
        <v>1.3586180496904188E-2</v>
      </c>
    </row>
    <row r="52" spans="2:12" hidden="1" outlineLevel="1">
      <c r="B52" s="66" t="s">
        <v>84</v>
      </c>
      <c r="C52" s="137">
        <v>4567</v>
      </c>
      <c r="D52" s="127">
        <f t="shared" si="3"/>
        <v>-0.11165142968294106</v>
      </c>
      <c r="E52" s="126">
        <v>17079</v>
      </c>
      <c r="F52" s="169">
        <f t="shared" si="3"/>
        <v>6.3913287236030625E-2</v>
      </c>
      <c r="G52" s="137">
        <v>10068</v>
      </c>
      <c r="H52" s="127">
        <f t="shared" si="3"/>
        <v>0.26244514106583061</v>
      </c>
      <c r="I52" s="126">
        <v>9966</v>
      </c>
      <c r="J52" s="169">
        <f t="shared" si="3"/>
        <v>-0.39953003554859312</v>
      </c>
      <c r="K52" s="137">
        <v>41680</v>
      </c>
      <c r="L52" s="127">
        <f t="shared" si="2"/>
        <v>-8.9280251715247116E-2</v>
      </c>
    </row>
    <row r="53" spans="2:12" hidden="1" outlineLevel="1">
      <c r="B53" s="66" t="s">
        <v>85</v>
      </c>
      <c r="C53" s="137">
        <v>4599</v>
      </c>
      <c r="D53" s="127">
        <f t="shared" si="3"/>
        <v>-0.11404353689077251</v>
      </c>
      <c r="E53" s="126">
        <v>18357</v>
      </c>
      <c r="F53" s="169">
        <f t="shared" si="3"/>
        <v>0.15090909090909088</v>
      </c>
      <c r="G53" s="137">
        <v>10637</v>
      </c>
      <c r="H53" s="127">
        <f t="shared" si="3"/>
        <v>0.21900068760027502</v>
      </c>
      <c r="I53" s="126">
        <v>9676</v>
      </c>
      <c r="J53" s="169">
        <f t="shared" si="3"/>
        <v>-0.39240188383045527</v>
      </c>
      <c r="K53" s="137">
        <v>43269</v>
      </c>
      <c r="L53" s="127">
        <f t="shared" si="2"/>
        <v>-5.5096960167714926E-2</v>
      </c>
    </row>
    <row r="54" spans="2:12" hidden="1" outlineLevel="1">
      <c r="B54" s="66" t="s">
        <v>86</v>
      </c>
      <c r="C54" s="137">
        <v>4753</v>
      </c>
      <c r="D54" s="127">
        <f t="shared" si="3"/>
        <v>-5.6757293113713025E-2</v>
      </c>
      <c r="E54" s="126">
        <v>17374</v>
      </c>
      <c r="F54" s="169">
        <f t="shared" si="3"/>
        <v>0.22283220720720731</v>
      </c>
      <c r="G54" s="137">
        <v>10343</v>
      </c>
      <c r="H54" s="127">
        <f t="shared" si="3"/>
        <v>0.6588612670408982</v>
      </c>
      <c r="I54" s="126">
        <v>11163</v>
      </c>
      <c r="J54" s="169">
        <f t="shared" si="3"/>
        <v>-0.25979709568331011</v>
      </c>
      <c r="K54" s="137">
        <v>43633</v>
      </c>
      <c r="L54" s="127">
        <f t="shared" si="2"/>
        <v>7.5684737322190276E-2</v>
      </c>
    </row>
    <row r="55" spans="2:12" hidden="1" outlineLevel="1">
      <c r="B55" s="66" t="s">
        <v>87</v>
      </c>
      <c r="C55" s="137">
        <v>3720</v>
      </c>
      <c r="D55" s="127">
        <f t="shared" si="3"/>
        <v>-0.33583288698446701</v>
      </c>
      <c r="E55" s="126">
        <v>14708</v>
      </c>
      <c r="F55" s="169">
        <f t="shared" si="3"/>
        <v>7.2402479037550149E-2</v>
      </c>
      <c r="G55" s="137">
        <v>8868</v>
      </c>
      <c r="H55" s="127">
        <f t="shared" si="3"/>
        <v>0.39193219274839119</v>
      </c>
      <c r="I55" s="126">
        <v>9599</v>
      </c>
      <c r="J55" s="169">
        <f t="shared" si="3"/>
        <v>-0.22657320119249058</v>
      </c>
      <c r="K55" s="137">
        <v>36895</v>
      </c>
      <c r="L55" s="127">
        <f t="shared" si="2"/>
        <v>-3.1576460706598808E-2</v>
      </c>
    </row>
    <row r="56" spans="2:12" hidden="1" outlineLevel="1">
      <c r="B56" s="66" t="s">
        <v>88</v>
      </c>
      <c r="C56" s="137">
        <v>3581</v>
      </c>
      <c r="D56" s="127">
        <f t="shared" si="3"/>
        <v>-0.33027866093136338</v>
      </c>
      <c r="E56" s="126">
        <v>9538</v>
      </c>
      <c r="F56" s="169">
        <f t="shared" si="3"/>
        <v>-0.1942215088282504</v>
      </c>
      <c r="G56" s="137">
        <v>8130</v>
      </c>
      <c r="H56" s="127">
        <f t="shared" si="3"/>
        <v>0.45464304884594742</v>
      </c>
      <c r="I56" s="126">
        <v>5843</v>
      </c>
      <c r="J56" s="169">
        <f t="shared" si="3"/>
        <v>-0.42507133720358159</v>
      </c>
      <c r="K56" s="137">
        <v>27092</v>
      </c>
      <c r="L56" s="127">
        <f t="shared" si="2"/>
        <v>-0.1774350255040078</v>
      </c>
    </row>
    <row r="57" spans="2:12" hidden="1" outlineLevel="1">
      <c r="B57" s="66" t="s">
        <v>89</v>
      </c>
      <c r="C57" s="137">
        <v>5021</v>
      </c>
      <c r="D57" s="127">
        <f t="shared" si="3"/>
        <v>0.40094866071428581</v>
      </c>
      <c r="E57" s="126">
        <v>11641</v>
      </c>
      <c r="F57" s="169">
        <f t="shared" si="3"/>
        <v>-0.12677218513239819</v>
      </c>
      <c r="G57" s="137">
        <v>8683</v>
      </c>
      <c r="H57" s="127">
        <f t="shared" si="3"/>
        <v>0.24398280802292271</v>
      </c>
      <c r="I57" s="126">
        <v>16603</v>
      </c>
      <c r="J57" s="169">
        <f t="shared" si="3"/>
        <v>0.32855885412498997</v>
      </c>
      <c r="K57" s="137">
        <v>41948</v>
      </c>
      <c r="L57" s="127">
        <f t="shared" si="2"/>
        <v>0.15267091668498578</v>
      </c>
    </row>
    <row r="58" spans="2:12" hidden="1" outlineLevel="1">
      <c r="B58" s="66" t="s">
        <v>90</v>
      </c>
      <c r="C58" s="137">
        <v>4588</v>
      </c>
      <c r="D58" s="127">
        <f t="shared" si="3"/>
        <v>0.35259433962264142</v>
      </c>
      <c r="E58" s="126">
        <v>8537</v>
      </c>
      <c r="F58" s="169">
        <f t="shared" si="3"/>
        <v>-0.37476197451296323</v>
      </c>
      <c r="G58" s="137">
        <v>7930</v>
      </c>
      <c r="H58" s="127">
        <f t="shared" si="3"/>
        <v>-6.0092449922958369E-2</v>
      </c>
      <c r="I58" s="126">
        <v>21219</v>
      </c>
      <c r="J58" s="169">
        <f t="shared" si="3"/>
        <v>1.188428217821782</v>
      </c>
      <c r="K58" s="137">
        <v>42274</v>
      </c>
      <c r="L58" s="127">
        <f t="shared" si="2"/>
        <v>0.20168282213820743</v>
      </c>
    </row>
    <row r="59" spans="2:12" hidden="1" outlineLevel="1">
      <c r="B59" s="66" t="s">
        <v>91</v>
      </c>
      <c r="C59" s="137">
        <v>4529</v>
      </c>
      <c r="D59" s="127">
        <f t="shared" si="3"/>
        <v>0.55422100205902547</v>
      </c>
      <c r="E59" s="126">
        <v>12633</v>
      </c>
      <c r="F59" s="169">
        <f t="shared" si="3"/>
        <v>5.5441153175994629E-4</v>
      </c>
      <c r="G59" s="137">
        <v>8642</v>
      </c>
      <c r="H59" s="127">
        <f t="shared" si="3"/>
        <v>-2.8988764044943771E-2</v>
      </c>
      <c r="I59" s="126">
        <v>18096</v>
      </c>
      <c r="J59" s="169">
        <f t="shared" si="3"/>
        <v>0.78743579612801273</v>
      </c>
      <c r="K59" s="137">
        <v>43900</v>
      </c>
      <c r="L59" s="127">
        <f t="shared" si="2"/>
        <v>0.27010762643212582</v>
      </c>
    </row>
    <row r="60" spans="2:12" hidden="1" outlineLevel="1">
      <c r="B60" s="66" t="s">
        <v>92</v>
      </c>
      <c r="C60" s="137">
        <v>4870</v>
      </c>
      <c r="D60" s="127">
        <f t="shared" si="3"/>
        <v>0.97726349979699556</v>
      </c>
      <c r="E60" s="126">
        <v>13482</v>
      </c>
      <c r="F60" s="169">
        <f t="shared" si="3"/>
        <v>4.9672999065711654E-2</v>
      </c>
      <c r="G60" s="137">
        <v>9658</v>
      </c>
      <c r="H60" s="127">
        <f t="shared" si="3"/>
        <v>0.15789473684210531</v>
      </c>
      <c r="I60" s="126">
        <v>16423</v>
      </c>
      <c r="J60" s="169">
        <f t="shared" si="3"/>
        <v>0.21086780210867806</v>
      </c>
      <c r="K60" s="137">
        <v>44433</v>
      </c>
      <c r="L60" s="127">
        <f t="shared" si="2"/>
        <v>0.19408239499072866</v>
      </c>
    </row>
    <row r="61" spans="2:12" hidden="1" outlineLevel="1">
      <c r="B61" s="66" t="s">
        <v>93</v>
      </c>
      <c r="C61" s="137">
        <v>5757</v>
      </c>
      <c r="D61" s="127">
        <f t="shared" si="3"/>
        <v>0.48261653360803503</v>
      </c>
      <c r="E61" s="126">
        <v>16454</v>
      </c>
      <c r="F61" s="169">
        <f t="shared" si="3"/>
        <v>3.0887788985652476E-2</v>
      </c>
      <c r="G61" s="137">
        <v>10369</v>
      </c>
      <c r="H61" s="127">
        <f t="shared" si="3"/>
        <v>0.1021471088435375</v>
      </c>
      <c r="I61" s="126">
        <v>16951</v>
      </c>
      <c r="J61" s="169">
        <f t="shared" si="3"/>
        <v>0.1620621100980324</v>
      </c>
      <c r="K61" s="137">
        <v>49531</v>
      </c>
      <c r="L61" s="127">
        <f t="shared" si="2"/>
        <v>0.12983872807317676</v>
      </c>
    </row>
    <row r="62" spans="2:12" hidden="1" outlineLevel="1">
      <c r="B62" s="66" t="s">
        <v>94</v>
      </c>
      <c r="C62" s="137">
        <v>5596</v>
      </c>
      <c r="D62" s="127">
        <f t="shared" si="3"/>
        <v>0.65268753691671599</v>
      </c>
      <c r="E62" s="126">
        <v>13782</v>
      </c>
      <c r="F62" s="169">
        <f t="shared" si="3"/>
        <v>-0.12188595093978971</v>
      </c>
      <c r="G62" s="137">
        <v>8307</v>
      </c>
      <c r="H62" s="127">
        <f t="shared" si="3"/>
        <v>-0.14263597894519553</v>
      </c>
      <c r="I62" s="126">
        <v>12546</v>
      </c>
      <c r="J62" s="169">
        <f t="shared" si="3"/>
        <v>-0.13013936074325727</v>
      </c>
      <c r="K62" s="137">
        <v>40231</v>
      </c>
      <c r="L62" s="127">
        <f t="shared" si="2"/>
        <v>-6.8575926654782071E-2</v>
      </c>
    </row>
    <row r="63" spans="2:12" hidden="1" outlineLevel="1">
      <c r="B63" s="66" t="s">
        <v>95</v>
      </c>
      <c r="C63" s="137">
        <v>5068</v>
      </c>
      <c r="D63" s="127">
        <f t="shared" si="3"/>
        <v>0.89883851629823908</v>
      </c>
      <c r="E63" s="126">
        <v>11606</v>
      </c>
      <c r="F63" s="169">
        <f t="shared" si="3"/>
        <v>-0.13972277814839518</v>
      </c>
      <c r="G63" s="137">
        <v>7333</v>
      </c>
      <c r="H63" s="127">
        <f t="shared" si="3"/>
        <v>-9.5249845774213471E-2</v>
      </c>
      <c r="I63" s="126">
        <v>14844</v>
      </c>
      <c r="J63" s="169">
        <f t="shared" si="3"/>
        <v>0.5541828080829232</v>
      </c>
      <c r="K63" s="137">
        <v>38851</v>
      </c>
      <c r="L63" s="127">
        <f t="shared" si="2"/>
        <v>0.14889401466761298</v>
      </c>
    </row>
    <row r="64" spans="2:12" collapsed="1">
      <c r="B64" s="171">
        <v>2007</v>
      </c>
      <c r="C64" s="135">
        <v>56649</v>
      </c>
      <c r="D64" s="136">
        <f t="shared" si="3"/>
        <v>0.16537749434272775</v>
      </c>
      <c r="E64" s="135">
        <v>165191</v>
      </c>
      <c r="F64" s="136">
        <f t="shared" si="3"/>
        <v>-2.4644997490626763E-2</v>
      </c>
      <c r="G64" s="135">
        <v>108968</v>
      </c>
      <c r="H64" s="136">
        <f t="shared" si="3"/>
        <v>0.14998522521001312</v>
      </c>
      <c r="I64" s="135">
        <v>162929</v>
      </c>
      <c r="J64" s="136">
        <f t="shared" si="3"/>
        <v>5.3751827083521997E-2</v>
      </c>
      <c r="K64" s="135">
        <v>493737</v>
      </c>
      <c r="L64" s="136">
        <f t="shared" si="2"/>
        <v>5.6463157083892268E-2</v>
      </c>
    </row>
    <row r="65" spans="2:12" hidden="1" outlineLevel="1">
      <c r="B65" s="66" t="s">
        <v>84</v>
      </c>
      <c r="C65" s="137">
        <v>5141</v>
      </c>
      <c r="D65" s="137"/>
      <c r="E65" s="126">
        <v>16053</v>
      </c>
      <c r="F65" s="126"/>
      <c r="G65" s="137">
        <v>7975</v>
      </c>
      <c r="H65" s="137"/>
      <c r="I65" s="126">
        <v>16597</v>
      </c>
      <c r="J65" s="126"/>
      <c r="K65" s="137">
        <v>45766</v>
      </c>
      <c r="L65" s="137"/>
    </row>
    <row r="66" spans="2:12" hidden="1" outlineLevel="1">
      <c r="B66" s="66" t="s">
        <v>85</v>
      </c>
      <c r="C66" s="137">
        <v>5191</v>
      </c>
      <c r="D66" s="137"/>
      <c r="E66" s="126">
        <v>15950</v>
      </c>
      <c r="F66" s="126"/>
      <c r="G66" s="137">
        <v>8726</v>
      </c>
      <c r="H66" s="137"/>
      <c r="I66" s="126">
        <v>15925</v>
      </c>
      <c r="J66" s="126"/>
      <c r="K66" s="137">
        <v>45792</v>
      </c>
      <c r="L66" s="137"/>
    </row>
    <row r="67" spans="2:12" hidden="1" outlineLevel="1">
      <c r="B67" s="66" t="s">
        <v>86</v>
      </c>
      <c r="C67" s="137">
        <v>5039</v>
      </c>
      <c r="D67" s="137"/>
      <c r="E67" s="126">
        <v>14208</v>
      </c>
      <c r="F67" s="126"/>
      <c r="G67" s="137">
        <v>6235</v>
      </c>
      <c r="H67" s="137"/>
      <c r="I67" s="126">
        <v>15081</v>
      </c>
      <c r="J67" s="126"/>
      <c r="K67" s="137">
        <v>40563</v>
      </c>
      <c r="L67" s="137"/>
    </row>
    <row r="68" spans="2:12" hidden="1" outlineLevel="1">
      <c r="B68" s="66" t="s">
        <v>87</v>
      </c>
      <c r="C68" s="137">
        <v>5601</v>
      </c>
      <c r="D68" s="137"/>
      <c r="E68" s="126">
        <v>13715</v>
      </c>
      <c r="F68" s="126"/>
      <c r="G68" s="137">
        <v>6371</v>
      </c>
      <c r="H68" s="137"/>
      <c r="I68" s="126">
        <v>12411</v>
      </c>
      <c r="J68" s="126"/>
      <c r="K68" s="137">
        <v>38098</v>
      </c>
      <c r="L68" s="137"/>
    </row>
    <row r="69" spans="2:12" hidden="1" outlineLevel="1">
      <c r="B69" s="66" t="s">
        <v>88</v>
      </c>
      <c r="C69" s="137">
        <v>5347</v>
      </c>
      <c r="D69" s="137"/>
      <c r="E69" s="126">
        <v>11837</v>
      </c>
      <c r="F69" s="126"/>
      <c r="G69" s="137">
        <v>5589</v>
      </c>
      <c r="H69" s="137"/>
      <c r="I69" s="126">
        <v>10163</v>
      </c>
      <c r="J69" s="126"/>
      <c r="K69" s="137">
        <v>32936</v>
      </c>
      <c r="L69" s="137"/>
    </row>
    <row r="70" spans="2:12" hidden="1" outlineLevel="1">
      <c r="B70" s="66" t="s">
        <v>89</v>
      </c>
      <c r="C70" s="137">
        <v>3584</v>
      </c>
      <c r="D70" s="137"/>
      <c r="E70" s="126">
        <v>13331</v>
      </c>
      <c r="F70" s="126"/>
      <c r="G70" s="137">
        <v>6980</v>
      </c>
      <c r="H70" s="137"/>
      <c r="I70" s="126">
        <v>12497</v>
      </c>
      <c r="J70" s="126"/>
      <c r="K70" s="137">
        <v>36392</v>
      </c>
      <c r="L70" s="137"/>
    </row>
    <row r="71" spans="2:12" hidden="1" outlineLevel="1">
      <c r="B71" s="66" t="s">
        <v>90</v>
      </c>
      <c r="C71" s="137">
        <v>3392</v>
      </c>
      <c r="D71" s="137"/>
      <c r="E71" s="126">
        <v>13654</v>
      </c>
      <c r="F71" s="126"/>
      <c r="G71" s="137">
        <v>8437</v>
      </c>
      <c r="H71" s="137"/>
      <c r="I71" s="126">
        <v>9696</v>
      </c>
      <c r="J71" s="126"/>
      <c r="K71" s="137">
        <v>35179</v>
      </c>
      <c r="L71" s="137"/>
    </row>
    <row r="72" spans="2:12" hidden="1" outlineLevel="1">
      <c r="B72" s="66" t="s">
        <v>91</v>
      </c>
      <c r="C72" s="137">
        <v>2914</v>
      </c>
      <c r="D72" s="137"/>
      <c r="E72" s="126">
        <v>12626</v>
      </c>
      <c r="F72" s="126"/>
      <c r="G72" s="137">
        <v>8900</v>
      </c>
      <c r="H72" s="137"/>
      <c r="I72" s="126">
        <v>10124</v>
      </c>
      <c r="J72" s="126"/>
      <c r="K72" s="137">
        <v>34564</v>
      </c>
      <c r="L72" s="137"/>
    </row>
    <row r="73" spans="2:12" hidden="1" outlineLevel="1">
      <c r="B73" s="66" t="s">
        <v>92</v>
      </c>
      <c r="C73" s="137">
        <v>2463</v>
      </c>
      <c r="D73" s="137"/>
      <c r="E73" s="126">
        <v>12844</v>
      </c>
      <c r="F73" s="126"/>
      <c r="G73" s="137">
        <v>8341</v>
      </c>
      <c r="H73" s="137"/>
      <c r="I73" s="126">
        <v>13563</v>
      </c>
      <c r="J73" s="126"/>
      <c r="K73" s="137">
        <v>37211</v>
      </c>
      <c r="L73" s="137"/>
    </row>
    <row r="74" spans="2:12" hidden="1" outlineLevel="1">
      <c r="B74" s="66" t="s">
        <v>93</v>
      </c>
      <c r="C74" s="137">
        <v>3883</v>
      </c>
      <c r="D74" s="137"/>
      <c r="E74" s="126">
        <v>15961</v>
      </c>
      <c r="F74" s="126"/>
      <c r="G74" s="137">
        <v>9408</v>
      </c>
      <c r="H74" s="137"/>
      <c r="I74" s="126">
        <v>14587</v>
      </c>
      <c r="J74" s="126"/>
      <c r="K74" s="137">
        <v>43839</v>
      </c>
      <c r="L74" s="137"/>
    </row>
    <row r="75" spans="2:12" hidden="1" outlineLevel="1">
      <c r="B75" s="66" t="s">
        <v>94</v>
      </c>
      <c r="C75" s="137">
        <v>3386</v>
      </c>
      <c r="D75" s="137"/>
      <c r="E75" s="126">
        <v>15695</v>
      </c>
      <c r="F75" s="126"/>
      <c r="G75" s="137">
        <v>9689</v>
      </c>
      <c r="H75" s="137"/>
      <c r="I75" s="126">
        <v>14423</v>
      </c>
      <c r="J75" s="126"/>
      <c r="K75" s="137">
        <v>43193</v>
      </c>
      <c r="L75" s="137"/>
    </row>
    <row r="76" spans="2:12" hidden="1" outlineLevel="1">
      <c r="B76" s="66" t="s">
        <v>95</v>
      </c>
      <c r="C76" s="137">
        <v>2669</v>
      </c>
      <c r="D76" s="137"/>
      <c r="E76" s="126">
        <v>13491</v>
      </c>
      <c r="F76" s="126"/>
      <c r="G76" s="137">
        <v>8105</v>
      </c>
      <c r="H76" s="137"/>
      <c r="I76" s="126">
        <v>9551</v>
      </c>
      <c r="J76" s="126"/>
      <c r="K76" s="137">
        <v>33816</v>
      </c>
      <c r="L76" s="137"/>
    </row>
    <row r="77" spans="2:12" collapsed="1">
      <c r="B77" s="171">
        <v>2006</v>
      </c>
      <c r="C77" s="135">
        <v>48610</v>
      </c>
      <c r="D77" s="135"/>
      <c r="E77" s="135">
        <v>169365</v>
      </c>
      <c r="F77" s="135"/>
      <c r="G77" s="135">
        <v>94756</v>
      </c>
      <c r="H77" s="135"/>
      <c r="I77" s="135">
        <v>154618</v>
      </c>
      <c r="J77" s="135"/>
      <c r="K77" s="135">
        <v>467349</v>
      </c>
      <c r="L77" s="135"/>
    </row>
    <row r="78" spans="2:12" ht="15" customHeight="1">
      <c r="B78" s="140" t="s">
        <v>77</v>
      </c>
      <c r="C78" s="140"/>
      <c r="D78" s="140"/>
      <c r="E78" s="140"/>
      <c r="F78" s="140"/>
      <c r="G78" s="140"/>
      <c r="H78" s="140"/>
      <c r="I78" s="140"/>
      <c r="J78" s="140"/>
      <c r="K78" s="140"/>
      <c r="L78" s="140"/>
    </row>
  </sheetData>
  <mergeCells count="2">
    <mergeCell ref="B5:L5"/>
    <mergeCell ref="B78:L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261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81</v>
      </c>
    </row>
    <row r="7" spans="2:7">
      <c r="B7" s="66" t="s">
        <v>91</v>
      </c>
      <c r="C7" s="68">
        <f>IFERROR('tablas pernocta cat ev anual'!C7/'tablas pernocta cat ev anual'!C20-1,"-")</f>
        <v>-0.1403749428440787</v>
      </c>
      <c r="D7" s="68">
        <f>IFERROR('tablas pernocta cat ev anual'!E7/'tablas pernocta cat ev anual'!E20-1,"-")</f>
        <v>0.16017837772688925</v>
      </c>
      <c r="E7" s="68">
        <f>IFERROR('tablas pernocta cat ev anual'!G7/'tablas pernocta cat ev anual'!G20-1,"-")</f>
        <v>2.4642492339121524E-2</v>
      </c>
      <c r="F7" s="68">
        <f>IFERROR('tablas pernocta cat ev anual'!I7/'tablas pernocta cat ev anual'!I20-1,"-")</f>
        <v>1.4999999999999902E-2</v>
      </c>
      <c r="G7" s="70">
        <f>IFERROR('tablas pernocta cat ev anual'!K7/'tablas pernocta cat ev anual'!K20-1,"-")</f>
        <v>5.2140938536893611E-2</v>
      </c>
    </row>
    <row r="8" spans="2:7">
      <c r="B8" s="66" t="s">
        <v>92</v>
      </c>
      <c r="C8" s="68">
        <f>IFERROR('tablas pernocta cat ev anual'!C8/'tablas pernocta cat ev anual'!C21-1,"-")</f>
        <v>-0.2844036697247706</v>
      </c>
      <c r="D8" s="68">
        <f>IFERROR('tablas pernocta cat ev anual'!E8/'tablas pernocta cat ev anual'!E21-1,"-")</f>
        <v>0.13416222616933093</v>
      </c>
      <c r="E8" s="68">
        <f>IFERROR('tablas pernocta cat ev anual'!G8/'tablas pernocta cat ev anual'!G21-1,"-")</f>
        <v>-0.10272236305521876</v>
      </c>
      <c r="F8" s="68">
        <f>IFERROR('tablas pernocta cat ev anual'!I8/'tablas pernocta cat ev anual'!I21-1,"-")</f>
        <v>-5.1833927661742218E-2</v>
      </c>
      <c r="G8" s="70">
        <f>IFERROR('tablas pernocta cat ev anual'!K8/'tablas pernocta cat ev anual'!K21-1,"-")</f>
        <v>-2.9981851179673336E-2</v>
      </c>
    </row>
    <row r="9" spans="2:7">
      <c r="B9" s="66" t="s">
        <v>93</v>
      </c>
      <c r="C9" s="68">
        <f>IFERROR('tablas pernocta cat ev anual'!C9/'tablas pernocta cat ev anual'!C22-1,"-")</f>
        <v>-3.5864173979397229E-2</v>
      </c>
      <c r="D9" s="68">
        <f>IFERROR('tablas pernocta cat ev anual'!E9/'tablas pernocta cat ev anual'!E22-1,"-")</f>
        <v>0.44628962954360696</v>
      </c>
      <c r="E9" s="68">
        <f>IFERROR('tablas pernocta cat ev anual'!G9/'tablas pernocta cat ev anual'!G22-1,"-")</f>
        <v>0.34701096568800849</v>
      </c>
      <c r="F9" s="68">
        <f>IFERROR('tablas pernocta cat ev anual'!I9/'tablas pernocta cat ev anual'!I22-1,"-")</f>
        <v>-9.5749542961608758E-2</v>
      </c>
      <c r="G9" s="70">
        <f>IFERROR('tablas pernocta cat ev anual'!K9/'tablas pernocta cat ev anual'!K22-1,"-")</f>
        <v>0.20565606885649035</v>
      </c>
    </row>
    <row r="10" spans="2:7">
      <c r="B10" s="66" t="s">
        <v>94</v>
      </c>
      <c r="C10" s="68">
        <f>IFERROR('tablas pernocta cat ev anual'!C10/'tablas pernocta cat ev anual'!C23-1,"-")</f>
        <v>-0.28951219512195125</v>
      </c>
      <c r="D10" s="68">
        <f>IFERROR('tablas pernocta cat ev anual'!E10/'tablas pernocta cat ev anual'!E23-1,"-")</f>
        <v>-4.6089265827122472E-2</v>
      </c>
      <c r="E10" s="68">
        <f>IFERROR('tablas pernocta cat ev anual'!G10/'tablas pernocta cat ev anual'!G23-1,"-")</f>
        <v>6.4458838278311781E-2</v>
      </c>
      <c r="F10" s="68">
        <f>IFERROR('tablas pernocta cat ev anual'!I10/'tablas pernocta cat ev anual'!I23-1,"-")</f>
        <v>-0.19060951970708595</v>
      </c>
      <c r="G10" s="70">
        <f>IFERROR('tablas pernocta cat ev anual'!K10/'tablas pernocta cat ev anual'!K23-1,"-")</f>
        <v>-8.3104732753891075E-2</v>
      </c>
    </row>
    <row r="11" spans="2:7">
      <c r="B11" s="66" t="s">
        <v>95</v>
      </c>
      <c r="C11" s="68">
        <f>IFERROR('tablas pernocta cat ev anual'!C11/'tablas pernocta cat ev anual'!C24-1,"-")</f>
        <v>6.0344827586206851E-2</v>
      </c>
      <c r="D11" s="68">
        <f>IFERROR('tablas pernocta cat ev anual'!E11/'tablas pernocta cat ev anual'!E24-1,"-")</f>
        <v>-1.8181818181818188E-2</v>
      </c>
      <c r="E11" s="68">
        <f>IFERROR('tablas pernocta cat ev anual'!G11/'tablas pernocta cat ev anual'!G24-1,"-")</f>
        <v>0.3010765408730629</v>
      </c>
      <c r="F11" s="68">
        <f>IFERROR('tablas pernocta cat ev anual'!I11/'tablas pernocta cat ev anual'!I24-1,"-")</f>
        <v>-0.26593527153044427</v>
      </c>
      <c r="G11" s="70">
        <f>IFERROR('tablas pernocta cat ev anual'!K11/'tablas pernocta cat ev anual'!K24-1,"-")</f>
        <v>4.1892127770990495E-3</v>
      </c>
    </row>
    <row r="12" spans="2:7" ht="30" customHeight="1">
      <c r="B12" s="72" t="str">
        <f>actualizaciones!$A$2</f>
        <v xml:space="preserve">acumulado mayo 2011 </v>
      </c>
      <c r="C12" s="188">
        <v>-0.15058651026392966</v>
      </c>
      <c r="D12" s="188">
        <v>0.123202564158855</v>
      </c>
      <c r="E12" s="188">
        <v>0.12360922346870606</v>
      </c>
      <c r="F12" s="188">
        <v>-0.12698488275205333</v>
      </c>
      <c r="G12" s="188">
        <v>2.4825907459528285E-2</v>
      </c>
    </row>
    <row r="13" spans="2:7" outlineLevel="1">
      <c r="B13" s="66" t="s">
        <v>84</v>
      </c>
      <c r="C13" s="68">
        <f>IFERROR('tablas pernocta cat ev anual'!C13/'tablas pernocta cat ev anual'!C26-1,"-")</f>
        <v>-4.8603554588320663E-2</v>
      </c>
      <c r="D13" s="68">
        <f>IFERROR('tablas pernocta cat ev anual'!E13/'tablas pernocta cat ev anual'!E26-1,"-")</f>
        <v>7.7836543259155455E-3</v>
      </c>
      <c r="E13" s="68">
        <f>IFERROR('tablas pernocta cat ev anual'!G13/'tablas pernocta cat ev anual'!G26-1,"-")</f>
        <v>-5.9655875028299721E-2</v>
      </c>
      <c r="F13" s="68">
        <f>IFERROR('tablas pernocta cat ev anual'!I13/'tablas pernocta cat ev anual'!I26-1,"-")</f>
        <v>-0.4784983407079646</v>
      </c>
      <c r="G13" s="70">
        <f>IFERROR('tablas pernocta cat ev anual'!K13/'tablas pernocta cat ev anual'!K26-1,"-")</f>
        <v>-0.20800532209779354</v>
      </c>
    </row>
    <row r="14" spans="2:7" outlineLevel="1">
      <c r="B14" s="66" t="s">
        <v>85</v>
      </c>
      <c r="C14" s="68">
        <f>IFERROR('tablas pernocta cat ev anual'!C14/'tablas pernocta cat ev anual'!C27-1,"-")</f>
        <v>-8.633093525179858E-2</v>
      </c>
      <c r="D14" s="68">
        <f>IFERROR('tablas pernocta cat ev anual'!E14/'tablas pernocta cat ev anual'!E27-1,"-")</f>
        <v>0.12091575905756824</v>
      </c>
      <c r="E14" s="68">
        <f>IFERROR('tablas pernocta cat ev anual'!G14/'tablas pernocta cat ev anual'!G27-1,"-")</f>
        <v>7.0068359375E-2</v>
      </c>
      <c r="F14" s="68">
        <f>IFERROR('tablas pernocta cat ev anual'!I14/'tablas pernocta cat ev anual'!I27-1,"-")</f>
        <v>0.16270798933062358</v>
      </c>
      <c r="G14" s="70">
        <f>IFERROR('tablas pernocta cat ev anual'!K14/'tablas pernocta cat ev anual'!K27-1,"-")</f>
        <v>9.8000288766965094E-2</v>
      </c>
    </row>
    <row r="15" spans="2:7" outlineLevel="1">
      <c r="B15" s="66" t="s">
        <v>86</v>
      </c>
      <c r="C15" s="68">
        <f>IFERROR('tablas pernocta cat ev anual'!C15/'tablas pernocta cat ev anual'!C28-1,"-")</f>
        <v>-0.23184042152803919</v>
      </c>
      <c r="D15" s="68">
        <f>IFERROR('tablas pernocta cat ev anual'!E15/'tablas pernocta cat ev anual'!E28-1,"-")</f>
        <v>0.17897065673032131</v>
      </c>
      <c r="E15" s="68">
        <f>IFERROR('tablas pernocta cat ev anual'!G15/'tablas pernocta cat ev anual'!G28-1,"-")</f>
        <v>4.5914215971172956E-2</v>
      </c>
      <c r="F15" s="68">
        <f>IFERROR('tablas pernocta cat ev anual'!I15/'tablas pernocta cat ev anual'!I28-1,"-")</f>
        <v>-0.25082218811664114</v>
      </c>
      <c r="G15" s="70">
        <f>IFERROR('tablas pernocta cat ev anual'!K15/'tablas pernocta cat ev anual'!K28-1,"-")</f>
        <v>-3.3551950293406962E-2</v>
      </c>
    </row>
    <row r="16" spans="2:7" outlineLevel="1">
      <c r="B16" s="66" t="s">
        <v>87</v>
      </c>
      <c r="C16" s="68">
        <f>IFERROR('tablas pernocta cat ev anual'!C16/'tablas pernocta cat ev anual'!C29-1,"-")</f>
        <v>-0.194104134762634</v>
      </c>
      <c r="D16" s="68">
        <f>IFERROR('tablas pernocta cat ev anual'!E16/'tablas pernocta cat ev anual'!E29-1,"-")</f>
        <v>0.10860387247051984</v>
      </c>
      <c r="E16" s="68">
        <f>IFERROR('tablas pernocta cat ev anual'!G16/'tablas pernocta cat ev anual'!G29-1,"-")</f>
        <v>-7.4883378345200091E-2</v>
      </c>
      <c r="F16" s="68">
        <f>IFERROR('tablas pernocta cat ev anual'!I16/'tablas pernocta cat ev anual'!I29-1,"-")</f>
        <v>-0.35244109788681077</v>
      </c>
      <c r="G16" s="70">
        <f>IFERROR('tablas pernocta cat ev anual'!K16/'tablas pernocta cat ev anual'!K29-1,"-")</f>
        <v>-0.12656123119755613</v>
      </c>
    </row>
    <row r="17" spans="2:7" outlineLevel="1">
      <c r="B17" s="66" t="s">
        <v>88</v>
      </c>
      <c r="C17" s="68">
        <f>IFERROR('tablas pernocta cat ev anual'!C17/'tablas pernocta cat ev anual'!C30-1,"-")</f>
        <v>-0.23545816733067726</v>
      </c>
      <c r="D17" s="68">
        <f>IFERROR('tablas pernocta cat ev anual'!E17/'tablas pernocta cat ev anual'!E30-1,"-")</f>
        <v>-3.8198498748957421E-2</v>
      </c>
      <c r="E17" s="68">
        <f>IFERROR('tablas pernocta cat ev anual'!G17/'tablas pernocta cat ev anual'!G30-1,"-")</f>
        <v>5.3877831159917733E-2</v>
      </c>
      <c r="F17" s="68">
        <f>IFERROR('tablas pernocta cat ev anual'!I17/'tablas pernocta cat ev anual'!I30-1,"-")</f>
        <v>0.2469153311587009</v>
      </c>
      <c r="G17" s="70">
        <f>IFERROR('tablas pernocta cat ev anual'!K17/'tablas pernocta cat ev anual'!K30-1,"-")</f>
        <v>5.7753460531238199E-2</v>
      </c>
    </row>
    <row r="18" spans="2:7" outlineLevel="1">
      <c r="B18" s="66" t="s">
        <v>89</v>
      </c>
      <c r="C18" s="68">
        <f>IFERROR('tablas pernocta cat ev anual'!C18/'tablas pernocta cat ev anual'!C31-1,"-")</f>
        <v>-9.9636950383219069E-2</v>
      </c>
      <c r="D18" s="68">
        <f>IFERROR('tablas pernocta cat ev anual'!E18/'tablas pernocta cat ev anual'!E31-1,"-")</f>
        <v>-0.18626570915619389</v>
      </c>
      <c r="E18" s="68">
        <f>IFERROR('tablas pernocta cat ev anual'!G18/'tablas pernocta cat ev anual'!G31-1,"-")</f>
        <v>-0.15058257345491388</v>
      </c>
      <c r="F18" s="68">
        <f>IFERROR('tablas pernocta cat ev anual'!I18/'tablas pernocta cat ev anual'!I31-1,"-")</f>
        <v>-0.15427066348927632</v>
      </c>
      <c r="G18" s="70">
        <f>IFERROR('tablas pernocta cat ev anual'!K18/'tablas pernocta cat ev anual'!K31-1,"-")</f>
        <v>-0.15869405722670582</v>
      </c>
    </row>
    <row r="19" spans="2:7" outlineLevel="1">
      <c r="B19" s="66" t="s">
        <v>90</v>
      </c>
      <c r="C19" s="68">
        <f>IFERROR('tablas pernocta cat ev anual'!C19/'tablas pernocta cat ev anual'!C32-1,"-")</f>
        <v>-0.1435424354243543</v>
      </c>
      <c r="D19" s="68">
        <f>IFERROR('tablas pernocta cat ev anual'!E19/'tablas pernocta cat ev anual'!E32-1,"-")</f>
        <v>5.4784857747472326E-2</v>
      </c>
      <c r="E19" s="68">
        <f>IFERROR('tablas pernocta cat ev anual'!G19/'tablas pernocta cat ev anual'!G32-1,"-")</f>
        <v>0.16600736598008448</v>
      </c>
      <c r="F19" s="68">
        <f>IFERROR('tablas pernocta cat ev anual'!I19/'tablas pernocta cat ev anual'!I32-1,"-")</f>
        <v>-0.34212454212454213</v>
      </c>
      <c r="G19" s="70">
        <f>IFERROR('tablas pernocta cat ev anual'!K19/'tablas pernocta cat ev anual'!K32-1,"-")</f>
        <v>-7.0279695395345509E-2</v>
      </c>
    </row>
    <row r="20" spans="2:7" outlineLevel="1">
      <c r="B20" s="66" t="s">
        <v>91</v>
      </c>
      <c r="C20" s="68">
        <f>IFERROR('tablas pernocta cat ev anual'!C20/'tablas pernocta cat ev anual'!C33-1,"-")</f>
        <v>-0.15625</v>
      </c>
      <c r="D20" s="68">
        <f>IFERROR('tablas pernocta cat ev anual'!E20/'tablas pernocta cat ev anual'!E33-1,"-")</f>
        <v>-0.17663987297806882</v>
      </c>
      <c r="E20" s="68">
        <f>IFERROR('tablas pernocta cat ev anual'!G20/'tablas pernocta cat ev anual'!G33-1,"-")</f>
        <v>-7.5433833077558687E-2</v>
      </c>
      <c r="F20" s="68">
        <f>IFERROR('tablas pernocta cat ev anual'!I20/'tablas pernocta cat ev anual'!I33-1,"-")</f>
        <v>-0.22230863237418064</v>
      </c>
      <c r="G20" s="70">
        <f>IFERROR('tablas pernocta cat ev anual'!K20/'tablas pernocta cat ev anual'!K33-1,"-")</f>
        <v>-0.16008095285491519</v>
      </c>
    </row>
    <row r="21" spans="2:7" outlineLevel="1">
      <c r="B21" s="66" t="s">
        <v>92</v>
      </c>
      <c r="C21" s="68">
        <f>IFERROR('tablas pernocta cat ev anual'!C21/'tablas pernocta cat ev anual'!C34-1,"-")</f>
        <v>-0.21947726459004657</v>
      </c>
      <c r="D21" s="68">
        <f>IFERROR('tablas pernocta cat ev anual'!E21/'tablas pernocta cat ev anual'!E34-1,"-")</f>
        <v>-0.16186978959904719</v>
      </c>
      <c r="E21" s="68">
        <f>IFERROR('tablas pernocta cat ev anual'!G21/'tablas pernocta cat ev anual'!G34-1,"-")</f>
        <v>0.14760941057424737</v>
      </c>
      <c r="F21" s="68">
        <f>IFERROR('tablas pernocta cat ev anual'!I21/'tablas pernocta cat ev anual'!I34-1,"-")</f>
        <v>-0.1335246082542485</v>
      </c>
      <c r="G21" s="70">
        <f>IFERROR('tablas pernocta cat ev anual'!K21/'tablas pernocta cat ev anual'!K34-1,"-")</f>
        <v>-7.6649797231625127E-2</v>
      </c>
    </row>
    <row r="22" spans="2:7" outlineLevel="1">
      <c r="B22" s="66" t="s">
        <v>93</v>
      </c>
      <c r="C22" s="68">
        <f>IFERROR('tablas pernocta cat ev anual'!C22/'tablas pernocta cat ev anual'!C35-1,"-")</f>
        <v>-0.15858747993579458</v>
      </c>
      <c r="D22" s="68">
        <f>IFERROR('tablas pernocta cat ev anual'!E22/'tablas pernocta cat ev anual'!E35-1,"-")</f>
        <v>-0.3987571568216729</v>
      </c>
      <c r="E22" s="68">
        <f>IFERROR('tablas pernocta cat ev anual'!G22/'tablas pernocta cat ev anual'!G35-1,"-")</f>
        <v>-9.177554080102801E-2</v>
      </c>
      <c r="F22" s="68">
        <f>IFERROR('tablas pernocta cat ev anual'!I22/'tablas pernocta cat ev anual'!I35-1,"-")</f>
        <v>-0.11497623622206488</v>
      </c>
      <c r="G22" s="70">
        <f>IFERROR('tablas pernocta cat ev anual'!K22/'tablas pernocta cat ev anual'!K35-1,"-")</f>
        <v>-0.22362535457124155</v>
      </c>
    </row>
    <row r="23" spans="2:7" outlineLevel="1">
      <c r="B23" s="66" t="s">
        <v>94</v>
      </c>
      <c r="C23" s="68">
        <f>IFERROR('tablas pernocta cat ev anual'!C23/'tablas pernocta cat ev anual'!C36-1,"-")</f>
        <v>0.20552778594531018</v>
      </c>
      <c r="D23" s="68">
        <f>IFERROR('tablas pernocta cat ev anual'!E23/'tablas pernocta cat ev anual'!E36-1,"-")</f>
        <v>-3.2731189923765336E-2</v>
      </c>
      <c r="E23" s="68">
        <f>IFERROR('tablas pernocta cat ev anual'!G23/'tablas pernocta cat ev anual'!G36-1,"-")</f>
        <v>3.1132177097920932E-2</v>
      </c>
      <c r="F23" s="68">
        <f>IFERROR('tablas pernocta cat ev anual'!I23/'tablas pernocta cat ev anual'!I36-1,"-")</f>
        <v>-0.36051236140761656</v>
      </c>
      <c r="G23" s="70">
        <f>IFERROR('tablas pernocta cat ev anual'!K23/'tablas pernocta cat ev anual'!K36-1,"-")</f>
        <v>-0.11819825325287092</v>
      </c>
    </row>
    <row r="24" spans="2:7" outlineLevel="1">
      <c r="B24" s="66" t="s">
        <v>95</v>
      </c>
      <c r="C24" s="68">
        <f>IFERROR('tablas pernocta cat ev anual'!C24/'tablas pernocta cat ev anual'!C37-1,"-")</f>
        <v>-7.7034358047016305E-2</v>
      </c>
      <c r="D24" s="68">
        <f>IFERROR('tablas pernocta cat ev anual'!E24/'tablas pernocta cat ev anual'!E37-1,"-")</f>
        <v>-0.25545851528384278</v>
      </c>
      <c r="E24" s="68">
        <f>IFERROR('tablas pernocta cat ev anual'!G24/'tablas pernocta cat ev anual'!G37-1,"-")</f>
        <v>0.18273401427172242</v>
      </c>
      <c r="F24" s="68">
        <f>IFERROR('tablas pernocta cat ev anual'!I24/'tablas pernocta cat ev anual'!I37-1,"-")</f>
        <v>-0.21537402083154</v>
      </c>
      <c r="G24" s="70">
        <f>IFERROR('tablas pernocta cat ev anual'!K24/'tablas pernocta cat ev anual'!K37-1,"-")</f>
        <v>-0.13141696230934841</v>
      </c>
    </row>
    <row r="25" spans="2:7" ht="30" customHeight="1">
      <c r="B25" s="170">
        <v>2010</v>
      </c>
      <c r="C25" s="79">
        <f>IFERROR('tablas pernocta cat ev anual'!C25/'tablas pernocta cat ev anual'!C38-1,"-")</f>
        <v>-0.11316299346088643</v>
      </c>
      <c r="D25" s="79">
        <f>IFERROR('tablas pernocta cat ev anual'!E25/'tablas pernocta cat ev anual'!E38-1,"-")</f>
        <v>-8.9884537719404189E-2</v>
      </c>
      <c r="E25" s="79">
        <f>IFERROR('tablas pernocta cat ev anual'!G25/'tablas pernocta cat ev anual'!G38-1,"-")</f>
        <v>1.4849187935034758E-2</v>
      </c>
      <c r="F25" s="79">
        <f>IFERROR('tablas pernocta cat ev anual'!I25/'tablas pernocta cat ev anual'!I38-1,"-")</f>
        <v>-0.21690238421114882</v>
      </c>
      <c r="G25" s="79">
        <f>IFERROR('tablas pernocta cat ev anual'!K25/'tablas pernocta cat ev anual'!K38-1,"-")</f>
        <v>-0.10538612110879586</v>
      </c>
    </row>
    <row r="26" spans="2:7" ht="15" hidden="1" customHeight="1" outlineLevel="1">
      <c r="B26" s="66" t="s">
        <v>84</v>
      </c>
      <c r="C26" s="68">
        <f>IFERROR('tablas pernocta cat ev anual'!C26/'tablas pernocta cat ev anual'!C39-1,"-")</f>
        <v>-0.39219576719576721</v>
      </c>
      <c r="D26" s="68">
        <f>IFERROR('tablas pernocta cat ev anual'!E26/'tablas pernocta cat ev anual'!E39-1,"-")</f>
        <v>-0.36394795303078387</v>
      </c>
      <c r="E26" s="68">
        <f>IFERROR('tablas pernocta cat ev anual'!G26/'tablas pernocta cat ev anual'!G39-1,"-")</f>
        <v>0.20683060109289619</v>
      </c>
      <c r="F26" s="68">
        <f>IFERROR('tablas pernocta cat ev anual'!I26/'tablas pernocta cat ev anual'!I39-1,"-")</f>
        <v>0.37008619873070003</v>
      </c>
      <c r="G26" s="70">
        <f>IFERROR('tablas pernocta cat ev anual'!K26/'tablas pernocta cat ev anual'!K39-1,"-")</f>
        <v>-5.4810312303500308E-2</v>
      </c>
    </row>
    <row r="27" spans="2:7" ht="15" hidden="1" customHeight="1" outlineLevel="1">
      <c r="B27" s="66" t="s">
        <v>85</v>
      </c>
      <c r="C27" s="68">
        <f>IFERROR('tablas pernocta cat ev anual'!C27/'tablas pernocta cat ev anual'!C40-1,"-")</f>
        <v>-0.42599434905455336</v>
      </c>
      <c r="D27" s="68">
        <f>IFERROR('tablas pernocta cat ev anual'!E27/'tablas pernocta cat ev anual'!E40-1,"-")</f>
        <v>-0.45595259689219425</v>
      </c>
      <c r="E27" s="68">
        <f>IFERROR('tablas pernocta cat ev anual'!G27/'tablas pernocta cat ev anual'!G40-1,"-")</f>
        <v>-0.13804713804713808</v>
      </c>
      <c r="F27" s="68">
        <f>IFERROR('tablas pernocta cat ev anual'!I27/'tablas pernocta cat ev anual'!I40-1,"-")</f>
        <v>-0.33268350567892868</v>
      </c>
      <c r="G27" s="70">
        <f>IFERROR('tablas pernocta cat ev anual'!K27/'tablas pernocta cat ev anual'!K40-1,"-")</f>
        <v>-0.34725036520427877</v>
      </c>
    </row>
    <row r="28" spans="2:7" ht="15" hidden="1" customHeight="1" outlineLevel="1">
      <c r="B28" s="66" t="s">
        <v>86</v>
      </c>
      <c r="C28" s="68">
        <f>IFERROR('tablas pernocta cat ev anual'!C28/'tablas pernocta cat ev anual'!C41-1,"-")</f>
        <v>-0.46592964824120608</v>
      </c>
      <c r="D28" s="68">
        <f>IFERROR('tablas pernocta cat ev anual'!E28/'tablas pernocta cat ev anual'!E41-1,"-")</f>
        <v>-0.49815929410389759</v>
      </c>
      <c r="E28" s="68">
        <f>IFERROR('tablas pernocta cat ev anual'!G28/'tablas pernocta cat ev anual'!G41-1,"-")</f>
        <v>-0.16951443189497051</v>
      </c>
      <c r="F28" s="68">
        <f>IFERROR('tablas pernocta cat ev anual'!I28/'tablas pernocta cat ev anual'!I41-1,"-")</f>
        <v>-0.14483922377425706</v>
      </c>
      <c r="G28" s="70">
        <f>IFERROR('tablas pernocta cat ev anual'!K28/'tablas pernocta cat ev anual'!K41-1,"-")</f>
        <v>-0.32806049079185418</v>
      </c>
    </row>
    <row r="29" spans="2:7" ht="15" hidden="1" customHeight="1" outlineLevel="1">
      <c r="B29" s="66" t="s">
        <v>87</v>
      </c>
      <c r="C29" s="68">
        <f>IFERROR('tablas pernocta cat ev anual'!C29/'tablas pernocta cat ev anual'!C42-1,"-")</f>
        <v>-0.35649174673564921</v>
      </c>
      <c r="D29" s="68">
        <f>IFERROR('tablas pernocta cat ev anual'!E29/'tablas pernocta cat ev anual'!E42-1,"-")</f>
        <v>-0.4131567706108501</v>
      </c>
      <c r="E29" s="68">
        <f>IFERROR('tablas pernocta cat ev anual'!G29/'tablas pernocta cat ev anual'!G42-1,"-")</f>
        <v>-8.6464057418414231E-2</v>
      </c>
      <c r="F29" s="68">
        <f>IFERROR('tablas pernocta cat ev anual'!I29/'tablas pernocta cat ev anual'!I42-1,"-")</f>
        <v>-0.12987424706752615</v>
      </c>
      <c r="G29" s="70">
        <f>IFERROR('tablas pernocta cat ev anual'!K29/'tablas pernocta cat ev anual'!K42-1,"-")</f>
        <v>-0.24259020618556704</v>
      </c>
    </row>
    <row r="30" spans="2:7" ht="15" hidden="1" customHeight="1" outlineLevel="1">
      <c r="B30" s="66" t="s">
        <v>88</v>
      </c>
      <c r="C30" s="68">
        <f>IFERROR('tablas pernocta cat ev anual'!C30/'tablas pernocta cat ev anual'!C43-1,"-")</f>
        <v>-0.43557454463683387</v>
      </c>
      <c r="D30" s="68">
        <f>IFERROR('tablas pernocta cat ev anual'!E30/'tablas pernocta cat ev anual'!E43-1,"-")</f>
        <v>-0.39881668672282389</v>
      </c>
      <c r="E30" s="68">
        <f>IFERROR('tablas pernocta cat ev anual'!G30/'tablas pernocta cat ev anual'!G43-1,"-")</f>
        <v>-0.30503219651800617</v>
      </c>
      <c r="F30" s="68">
        <f>IFERROR('tablas pernocta cat ev anual'!I30/'tablas pernocta cat ev anual'!I43-1,"-")</f>
        <v>-0.22380008806693086</v>
      </c>
      <c r="G30" s="70">
        <f>IFERROR('tablas pernocta cat ev anual'!K30/'tablas pernocta cat ev anual'!K43-1,"-")</f>
        <v>-0.32942393928941016</v>
      </c>
    </row>
    <row r="31" spans="2:7" ht="15" hidden="1" customHeight="1" outlineLevel="1">
      <c r="B31" s="66" t="s">
        <v>89</v>
      </c>
      <c r="C31" s="68">
        <f>IFERROR('tablas pernocta cat ev anual'!C31/'tablas pernocta cat ev anual'!C44-1,"-")</f>
        <v>-0.51817298347910601</v>
      </c>
      <c r="D31" s="68">
        <f>IFERROR('tablas pernocta cat ev anual'!E31/'tablas pernocta cat ev anual'!E44-1,"-")</f>
        <v>-0.45492354740061158</v>
      </c>
      <c r="E31" s="68">
        <f>IFERROR('tablas pernocta cat ev anual'!G31/'tablas pernocta cat ev anual'!G44-1,"-")</f>
        <v>-5.3804673457160002E-2</v>
      </c>
      <c r="F31" s="68">
        <f>IFERROR('tablas pernocta cat ev anual'!I31/'tablas pernocta cat ev anual'!I44-1,"-")</f>
        <v>-0.35779299234796613</v>
      </c>
      <c r="G31" s="70">
        <f>IFERROR('tablas pernocta cat ev anual'!K31/'tablas pernocta cat ev anual'!K44-1,"-")</f>
        <v>-0.35486924624304816</v>
      </c>
    </row>
    <row r="32" spans="2:7" ht="15" hidden="1" customHeight="1" outlineLevel="1">
      <c r="B32" s="66" t="s">
        <v>90</v>
      </c>
      <c r="C32" s="68">
        <f>IFERROR('tablas pernocta cat ev anual'!C32/'tablas pernocta cat ev anual'!C45-1,"-")</f>
        <v>-0.36444652908067543</v>
      </c>
      <c r="D32" s="68">
        <f>IFERROR('tablas pernocta cat ev anual'!E32/'tablas pernocta cat ev anual'!E45-1,"-")</f>
        <v>-0.39729327570325235</v>
      </c>
      <c r="E32" s="68">
        <f>IFERROR('tablas pernocta cat ev anual'!G32/'tablas pernocta cat ev anual'!G45-1,"-")</f>
        <v>-0.22799073294018535</v>
      </c>
      <c r="F32" s="68">
        <f>IFERROR('tablas pernocta cat ev anual'!I32/'tablas pernocta cat ev anual'!I45-1,"-")</f>
        <v>-0.15164698570540713</v>
      </c>
      <c r="G32" s="70">
        <f>IFERROR('tablas pernocta cat ev anual'!K32/'tablas pernocta cat ev anual'!K45-1,"-")</f>
        <v>-0.28193990188062146</v>
      </c>
    </row>
    <row r="33" spans="2:7" ht="15" hidden="1" customHeight="1" outlineLevel="1">
      <c r="B33" s="66" t="s">
        <v>91</v>
      </c>
      <c r="C33" s="68">
        <f>IFERROR('tablas pernocta cat ev anual'!C33/'tablas pernocta cat ev anual'!C46-1,"-")</f>
        <v>-0.40550458715596327</v>
      </c>
      <c r="D33" s="68">
        <f>IFERROR('tablas pernocta cat ev anual'!E33/'tablas pernocta cat ev anual'!E46-1,"-")</f>
        <v>-0.39597194749145836</v>
      </c>
      <c r="E33" s="68">
        <f>IFERROR('tablas pernocta cat ev anual'!G33/'tablas pernocta cat ev anual'!G46-1,"-")</f>
        <v>-5.9091413973120122E-2</v>
      </c>
      <c r="F33" s="68">
        <f>IFERROR('tablas pernocta cat ev anual'!I33/'tablas pernocta cat ev anual'!I46-1,"-")</f>
        <v>-0.48198664825046045</v>
      </c>
      <c r="G33" s="70">
        <f>IFERROR('tablas pernocta cat ev anual'!K33/'tablas pernocta cat ev anual'!K46-1,"-")</f>
        <v>-0.36440892412804182</v>
      </c>
    </row>
    <row r="34" spans="2:7" ht="15" hidden="1" customHeight="1" outlineLevel="1">
      <c r="B34" s="66" t="s">
        <v>92</v>
      </c>
      <c r="C34" s="68">
        <f>IFERROR('tablas pernocta cat ev anual'!C34/'tablas pernocta cat ev anual'!C47-1,"-")</f>
        <v>-0.38057218895542244</v>
      </c>
      <c r="D34" s="68">
        <f>IFERROR('tablas pernocta cat ev anual'!E34/'tablas pernocta cat ev anual'!E47-1,"-")</f>
        <v>-0.36142974839977182</v>
      </c>
      <c r="E34" s="68">
        <f>IFERROR('tablas pernocta cat ev anual'!G34/'tablas pernocta cat ev anual'!G47-1,"-")</f>
        <v>-0.144835045970795</v>
      </c>
      <c r="F34" s="68">
        <f>IFERROR('tablas pernocta cat ev anual'!I34/'tablas pernocta cat ev anual'!I47-1,"-")</f>
        <v>-0.28583812751201831</v>
      </c>
      <c r="G34" s="70">
        <f>IFERROR('tablas pernocta cat ev anual'!K34/'tablas pernocta cat ev anual'!K47-1,"-")</f>
        <v>-0.29333049121311161</v>
      </c>
    </row>
    <row r="35" spans="2:7" ht="15" hidden="1" customHeight="1" outlineLevel="1">
      <c r="B35" s="66" t="s">
        <v>93</v>
      </c>
      <c r="C35" s="68">
        <f>IFERROR('tablas pernocta cat ev anual'!C35/'tablas pernocta cat ev anual'!C48-1,"-")</f>
        <v>-0.38548037088183074</v>
      </c>
      <c r="D35" s="68">
        <f>IFERROR('tablas pernocta cat ev anual'!E35/'tablas pernocta cat ev anual'!E48-1,"-")</f>
        <v>-7.8911827127146394E-2</v>
      </c>
      <c r="E35" s="68">
        <f>IFERROR('tablas pernocta cat ev anual'!G35/'tablas pernocta cat ev anual'!G48-1,"-")</f>
        <v>-2.989536621823663E-3</v>
      </c>
      <c r="F35" s="68">
        <f>IFERROR('tablas pernocta cat ev anual'!I35/'tablas pernocta cat ev anual'!I48-1,"-")</f>
        <v>-0.45352564102564108</v>
      </c>
      <c r="G35" s="70">
        <f>IFERROR('tablas pernocta cat ev anual'!K35/'tablas pernocta cat ev anual'!K48-1,"-")</f>
        <v>-0.23743760399334446</v>
      </c>
    </row>
    <row r="36" spans="2:7" ht="15" hidden="1" customHeight="1" outlineLevel="1">
      <c r="B36" s="66" t="s">
        <v>94</v>
      </c>
      <c r="C36" s="68">
        <f>IFERROR('tablas pernocta cat ev anual'!C36/'tablas pernocta cat ev anual'!C49-1,"-")</f>
        <v>-0.42238451086956519</v>
      </c>
      <c r="D36" s="68">
        <f>IFERROR('tablas pernocta cat ev anual'!E36/'tablas pernocta cat ev anual'!E49-1,"-")</f>
        <v>-0.36510942760942766</v>
      </c>
      <c r="E36" s="68">
        <f>IFERROR('tablas pernocta cat ev anual'!G36/'tablas pernocta cat ev anual'!G49-1,"-")</f>
        <v>-0.11354087089381204</v>
      </c>
      <c r="F36" s="68">
        <f>IFERROR('tablas pernocta cat ev anual'!I36/'tablas pernocta cat ev anual'!I49-1,"-")</f>
        <v>0.10166148243684092</v>
      </c>
      <c r="G36" s="70">
        <f>IFERROR('tablas pernocta cat ev anual'!K36/'tablas pernocta cat ev anual'!K49-1,"-")</f>
        <v>-0.1910646975220911</v>
      </c>
    </row>
    <row r="37" spans="2:7" ht="15" hidden="1" customHeight="1" outlineLevel="1">
      <c r="B37" s="66" t="s">
        <v>95</v>
      </c>
      <c r="C37" s="68">
        <f>IFERROR('tablas pernocta cat ev anual'!C37/'tablas pernocta cat ev anual'!C50-1,"-")</f>
        <v>-0.43177147554459516</v>
      </c>
      <c r="D37" s="68">
        <f>IFERROR('tablas pernocta cat ev anual'!E37/'tablas pernocta cat ev anual'!E50-1,"-")</f>
        <v>-0.36204591040784484</v>
      </c>
      <c r="E37" s="68">
        <f>IFERROR('tablas pernocta cat ev anual'!G37/'tablas pernocta cat ev anual'!G50-1,"-")</f>
        <v>-6.8187744458930943E-2</v>
      </c>
      <c r="F37" s="68">
        <f>IFERROR('tablas pernocta cat ev anual'!I37/'tablas pernocta cat ev anual'!I50-1,"-")</f>
        <v>-7.3604465709728895E-2</v>
      </c>
      <c r="G37" s="70">
        <f>IFERROR('tablas pernocta cat ev anual'!K37/'tablas pernocta cat ev anual'!K50-1,"-")</f>
        <v>-0.23347433990330979</v>
      </c>
    </row>
    <row r="38" spans="2:7" collapsed="1">
      <c r="B38" s="171">
        <v>2009</v>
      </c>
      <c r="C38" s="82">
        <f>IFERROR('tablas pernocta cat ev anual'!C38/'tablas pernocta cat ev anual'!C51-1,"-")</f>
        <v>-0.41762019781730986</v>
      </c>
      <c r="D38" s="82">
        <f>IFERROR('tablas pernocta cat ev anual'!E38/'tablas pernocta cat ev anual'!E51-1,"-")</f>
        <v>-0.37869543305060205</v>
      </c>
      <c r="E38" s="82">
        <f>IFERROR('tablas pernocta cat ev anual'!G38/'tablas pernocta cat ev anual'!G51-1,"-")</f>
        <v>-0.10277286899882498</v>
      </c>
      <c r="F38" s="82">
        <f>IFERROR('tablas pernocta cat ev anual'!I38/'tablas pernocta cat ev anual'!I51-1,"-")</f>
        <v>-0.20631131436541517</v>
      </c>
      <c r="G38" s="82">
        <f>IFERROR('tablas pernocta cat ev anual'!K38/'tablas pernocta cat ev anual'!K51-1,"-")</f>
        <v>-0.27214579024668051</v>
      </c>
    </row>
    <row r="39" spans="2:7" ht="15" hidden="1" customHeight="1" outlineLevel="1">
      <c r="B39" s="66" t="s">
        <v>84</v>
      </c>
      <c r="C39" s="68">
        <f>IFERROR('tablas pernocta cat ev anual'!C39/'tablas pernocta cat ev anual'!C52-1,"-")</f>
        <v>-6.7878257061528835E-3</v>
      </c>
      <c r="D39" s="68">
        <f>IFERROR('tablas pernocta cat ev anual'!E39/'tablas pernocta cat ev anual'!E52-1,"-")</f>
        <v>-7.752210316763275E-2</v>
      </c>
      <c r="E39" s="68">
        <f>IFERROR('tablas pernocta cat ev anual'!G39/'tablas pernocta cat ev anual'!G52-1,"-")</f>
        <v>-0.2729439809296782</v>
      </c>
      <c r="F39" s="68">
        <f>IFERROR('tablas pernocta cat ev anual'!I39/'tablas pernocta cat ev anual'!I52-1,"-")</f>
        <v>5.930162552679108E-2</v>
      </c>
      <c r="G39" s="70">
        <f>IFERROR('tablas pernocta cat ev anual'!K39/'tablas pernocta cat ev anual'!K52-1,"-")</f>
        <v>-8.4261036468330164E-2</v>
      </c>
    </row>
    <row r="40" spans="2:7" ht="15" hidden="1" customHeight="1" outlineLevel="1">
      <c r="B40" s="66" t="s">
        <v>85</v>
      </c>
      <c r="C40" s="68">
        <f>IFERROR('tablas pernocta cat ev anual'!C40/'tablas pernocta cat ev anual'!C53-1,"-")</f>
        <v>4.3487714720580328E-4</v>
      </c>
      <c r="D40" s="68">
        <f>IFERROR('tablas pernocta cat ev anual'!E40/'tablas pernocta cat ev anual'!E53-1,"-")</f>
        <v>-9.9035790161791093E-2</v>
      </c>
      <c r="E40" s="68">
        <f>IFERROR('tablas pernocta cat ev anual'!G40/'tablas pernocta cat ev anual'!G53-1,"-")</f>
        <v>-0.10651499482936921</v>
      </c>
      <c r="F40" s="68">
        <f>IFERROR('tablas pernocta cat ev anual'!I40/'tablas pernocta cat ev anual'!I53-1,"-")</f>
        <v>0.21930549813972711</v>
      </c>
      <c r="G40" s="70">
        <f>IFERROR('tablas pernocta cat ev anual'!K40/'tablas pernocta cat ev anual'!K53-1,"-")</f>
        <v>-1.911299082483997E-2</v>
      </c>
    </row>
    <row r="41" spans="2:7" ht="15" hidden="1" customHeight="1" outlineLevel="1">
      <c r="B41" s="66" t="s">
        <v>86</v>
      </c>
      <c r="C41" s="68">
        <f>IFERROR('tablas pernocta cat ev anual'!C41/'tablas pernocta cat ev anual'!C54-1,"-")</f>
        <v>4.670734273090682E-2</v>
      </c>
      <c r="D41" s="68">
        <f>IFERROR('tablas pernocta cat ev anual'!E41/'tablas pernocta cat ev anual'!E54-1,"-")</f>
        <v>-1.5022447335098388E-2</v>
      </c>
      <c r="E41" s="68">
        <f>IFERROR('tablas pernocta cat ev anual'!G41/'tablas pernocta cat ev anual'!G54-1,"-")</f>
        <v>1.5469399593928124E-3</v>
      </c>
      <c r="F41" s="68">
        <f>IFERROR('tablas pernocta cat ev anual'!I41/'tablas pernocta cat ev anual'!I54-1,"-")</f>
        <v>-4.4432500223954174E-2</v>
      </c>
      <c r="G41" s="70">
        <f>IFERROR('tablas pernocta cat ev anual'!K41/'tablas pernocta cat ev anual'!K54-1,"-")</f>
        <v>-1.1894666880572058E-2</v>
      </c>
    </row>
    <row r="42" spans="2:7" ht="15" hidden="1" customHeight="1" outlineLevel="1">
      <c r="B42" s="66" t="s">
        <v>87</v>
      </c>
      <c r="C42" s="68">
        <f>IFERROR('tablas pernocta cat ev anual'!C42/'tablas pernocta cat ev anual'!C55-1,"-")</f>
        <v>9.1129032258064457E-2</v>
      </c>
      <c r="D42" s="68">
        <f>IFERROR('tablas pernocta cat ev anual'!E42/'tablas pernocta cat ev anual'!E55-1,"-")</f>
        <v>-0.20417459885776446</v>
      </c>
      <c r="E42" s="68">
        <f>IFERROR('tablas pernocta cat ev anual'!G42/'tablas pernocta cat ev anual'!G55-1,"-")</f>
        <v>5.5254848894903397E-3</v>
      </c>
      <c r="F42" s="68">
        <f>IFERROR('tablas pernocta cat ev anual'!I42/'tablas pernocta cat ev anual'!I55-1,"-")</f>
        <v>-1.4168142514845328E-2</v>
      </c>
      <c r="G42" s="70">
        <f>IFERROR('tablas pernocta cat ev anual'!K42/'tablas pernocta cat ev anual'!K55-1,"-")</f>
        <v>-7.4562948909066229E-2</v>
      </c>
    </row>
    <row r="43" spans="2:7" ht="15" hidden="1" customHeight="1" outlineLevel="1">
      <c r="B43" s="66" t="s">
        <v>88</v>
      </c>
      <c r="C43" s="68">
        <f>IFERROR('tablas pernocta cat ev anual'!C43/'tablas pernocta cat ev anual'!C56-1,"-")</f>
        <v>0.24183189053337051</v>
      </c>
      <c r="D43" s="68">
        <f>IFERROR('tablas pernocta cat ev anual'!E43/'tablas pernocta cat ev anual'!E56-1,"-")</f>
        <v>4.5502201719437974E-2</v>
      </c>
      <c r="E43" s="68">
        <f>IFERROR('tablas pernocta cat ev anual'!G43/'tablas pernocta cat ev anual'!G56-1,"-")</f>
        <v>3.1488314883148849E-2</v>
      </c>
      <c r="F43" s="68">
        <f>IFERROR('tablas pernocta cat ev anual'!I43/'tablas pernocta cat ev anual'!I56-1,"-")</f>
        <v>0.55468081465000862</v>
      </c>
      <c r="G43" s="70">
        <f>IFERROR('tablas pernocta cat ev anual'!K43/'tablas pernocta cat ev anual'!K56-1,"-")</f>
        <v>0.17706333973128596</v>
      </c>
    </row>
    <row r="44" spans="2:7" ht="15" hidden="1" customHeight="1" outlineLevel="1">
      <c r="B44" s="66" t="s">
        <v>89</v>
      </c>
      <c r="C44" s="68">
        <f>IFERROR('tablas pernocta cat ev anual'!C44/'tablas pernocta cat ev anual'!C57-1,"-")</f>
        <v>2.4696275642302368E-2</v>
      </c>
      <c r="D44" s="68">
        <f>IFERROR('tablas pernocta cat ev anual'!E44/'tablas pernocta cat ev anual'!E57-1,"-")</f>
        <v>0.4045185121553132</v>
      </c>
      <c r="E44" s="68">
        <f>IFERROR('tablas pernocta cat ev anual'!G44/'tablas pernocta cat ev anual'!G57-1,"-")</f>
        <v>-3.8926638258666379E-2</v>
      </c>
      <c r="F44" s="68">
        <f>IFERROR('tablas pernocta cat ev anual'!I44/'tablas pernocta cat ev anual'!I57-1,"-")</f>
        <v>-0.2522435704390773</v>
      </c>
      <c r="G44" s="70">
        <f>IFERROR('tablas pernocta cat ev anual'!K44/'tablas pernocta cat ev anual'!K57-1,"-")</f>
        <v>7.318584914656201E-3</v>
      </c>
    </row>
    <row r="45" spans="2:7" ht="15" hidden="1" customHeight="1" outlineLevel="1">
      <c r="B45" s="66" t="s">
        <v>90</v>
      </c>
      <c r="C45" s="68">
        <f>IFERROR('tablas pernocta cat ev anual'!C45/'tablas pernocta cat ev anual'!C58-1,"-")</f>
        <v>-7.061900610287708E-2</v>
      </c>
      <c r="D45" s="68">
        <f>IFERROR('tablas pernocta cat ev anual'!E45/'tablas pernocta cat ev anual'!E58-1,"-")</f>
        <v>0.65315684666744755</v>
      </c>
      <c r="E45" s="68">
        <f>IFERROR('tablas pernocta cat ev anual'!G45/'tablas pernocta cat ev anual'!G58-1,"-")</f>
        <v>0.19747793190416152</v>
      </c>
      <c r="F45" s="68">
        <f>IFERROR('tablas pernocta cat ev anual'!I45/'tablas pernocta cat ev anual'!I58-1,"-")</f>
        <v>-0.46920213016636036</v>
      </c>
      <c r="G45" s="70">
        <f>IFERROR('tablas pernocta cat ev anual'!K45/'tablas pernocta cat ev anual'!K58-1,"-")</f>
        <v>-7.4230023182097704E-2</v>
      </c>
    </row>
    <row r="46" spans="2:7" ht="15" hidden="1" customHeight="1" outlineLevel="1">
      <c r="B46" s="66" t="s">
        <v>91</v>
      </c>
      <c r="C46" s="68">
        <f>IFERROR('tablas pernocta cat ev anual'!C46/'tablas pernocta cat ev anual'!C59-1,"-")</f>
        <v>-3.7315080591742156E-2</v>
      </c>
      <c r="D46" s="68">
        <f>IFERROR('tablas pernocta cat ev anual'!E46/'tablas pernocta cat ev anual'!E59-1,"-")</f>
        <v>0.32058893374495367</v>
      </c>
      <c r="E46" s="68">
        <f>IFERROR('tablas pernocta cat ev anual'!G46/'tablas pernocta cat ev anual'!G59-1,"-")</f>
        <v>4.1772737792177717E-2</v>
      </c>
      <c r="F46" s="68">
        <f>IFERROR('tablas pernocta cat ev anual'!I46/'tablas pernocta cat ev anual'!I59-1,"-")</f>
        <v>-3.9787798408488118E-2</v>
      </c>
      <c r="G46" s="70">
        <f>IFERROR('tablas pernocta cat ev anual'!K46/'tablas pernocta cat ev anual'!K59-1,"-")</f>
        <v>8.0227790432801926E-2</v>
      </c>
    </row>
    <row r="47" spans="2:7" ht="30" hidden="1" customHeight="1" outlineLevel="1">
      <c r="B47" s="66" t="s">
        <v>92</v>
      </c>
      <c r="C47" s="68">
        <f>IFERROR('tablas pernocta cat ev anual'!C47/'tablas pernocta cat ev anual'!C60-1,"-")</f>
        <v>-7.412731006160167E-2</v>
      </c>
      <c r="D47" s="68">
        <f>IFERROR('tablas pernocta cat ev anual'!E47/'tablas pernocta cat ev anual'!E60-1,"-")</f>
        <v>0.17037531523512839</v>
      </c>
      <c r="E47" s="68">
        <f>IFERROR('tablas pernocta cat ev anual'!G47/'tablas pernocta cat ev anual'!G60-1,"-")</f>
        <v>-4.2762476703251173E-2</v>
      </c>
      <c r="F47" s="68">
        <f>IFERROR('tablas pernocta cat ev anual'!I47/'tablas pernocta cat ev anual'!I60-1,"-")</f>
        <v>-0.22736406259514097</v>
      </c>
      <c r="G47" s="70">
        <f>IFERROR('tablas pernocta cat ev anual'!K47/'tablas pernocta cat ev anual'!K60-1,"-")</f>
        <v>-4.9760313280669766E-2</v>
      </c>
    </row>
    <row r="48" spans="2:7" ht="15" hidden="1" customHeight="1" outlineLevel="1">
      <c r="B48" s="66" t="s">
        <v>93</v>
      </c>
      <c r="C48" s="68">
        <f>IFERROR('tablas pernocta cat ev anual'!C48/'tablas pernocta cat ev anual'!C61-1,"-")</f>
        <v>-0.11950668751085636</v>
      </c>
      <c r="D48" s="68">
        <f>IFERROR('tablas pernocta cat ev anual'!E48/'tablas pernocta cat ev anual'!E61-1,"-")</f>
        <v>-5.5001823264859584E-2</v>
      </c>
      <c r="E48" s="68">
        <f>IFERROR('tablas pernocta cat ev anual'!G48/'tablas pernocta cat ev anual'!G61-1,"-")</f>
        <v>-9.6730639405921526E-2</v>
      </c>
      <c r="F48" s="68">
        <f>IFERROR('tablas pernocta cat ev anual'!I48/'tablas pernocta cat ev anual'!I61-1,"-")</f>
        <v>6.7547637307533437E-2</v>
      </c>
      <c r="G48" s="70">
        <f>IFERROR('tablas pernocta cat ev anual'!K48/'tablas pernocta cat ev anual'!K61-1,"-")</f>
        <v>-2.9294785084088781E-2</v>
      </c>
    </row>
    <row r="49" spans="2:7" ht="30" hidden="1" customHeight="1" outlineLevel="1">
      <c r="B49" s="66" t="s">
        <v>94</v>
      </c>
      <c r="C49" s="68">
        <f>IFERROR('tablas pernocta cat ev anual'!C49/'tablas pernocta cat ev anual'!C62-1,"-")</f>
        <v>5.2180128663330994E-2</v>
      </c>
      <c r="D49" s="68">
        <f>IFERROR('tablas pernocta cat ev anual'!E49/'tablas pernocta cat ev anual'!E62-1,"-")</f>
        <v>0.37919024814976066</v>
      </c>
      <c r="E49" s="68">
        <f>IFERROR('tablas pernocta cat ev anual'!G49/'tablas pernocta cat ev anual'!G62-1,"-")</f>
        <v>0.26062357048272533</v>
      </c>
      <c r="F49" s="68">
        <f>IFERROR('tablas pernocta cat ev anual'!I49/'tablas pernocta cat ev anual'!I62-1,"-")</f>
        <v>5.0613741431531967E-2</v>
      </c>
      <c r="G49" s="70">
        <f>IFERROR('tablas pernocta cat ev anual'!K49/'tablas pernocta cat ev anual'!K62-1,"-")</f>
        <v>0.20675598419129537</v>
      </c>
    </row>
    <row r="50" spans="2:7" ht="15" hidden="1" customHeight="1" outlineLevel="1">
      <c r="B50" s="66" t="s">
        <v>95</v>
      </c>
      <c r="C50" s="68">
        <f>IFERROR('tablas pernocta cat ev anual'!C50/'tablas pernocta cat ev anual'!C63-1,"-")</f>
        <v>-3.9857932123125495E-2</v>
      </c>
      <c r="D50" s="68">
        <f>IFERROR('tablas pernocta cat ev anual'!E50/'tablas pernocta cat ev anual'!E63-1,"-")</f>
        <v>0.5464414957780459</v>
      </c>
      <c r="E50" s="68">
        <f>IFERROR('tablas pernocta cat ev anual'!G50/'tablas pernocta cat ev anual'!G63-1,"-")</f>
        <v>4.595663439247244E-2</v>
      </c>
      <c r="F50" s="68">
        <f>IFERROR('tablas pernocta cat ev anual'!I50/'tablas pernocta cat ev anual'!I63-1,"-")</f>
        <v>-0.15521422797089734</v>
      </c>
      <c r="G50" s="70">
        <f>IFERROR('tablas pernocta cat ev anual'!K50/'tablas pernocta cat ev anual'!K63-1,"-")</f>
        <v>0.10741036266762771</v>
      </c>
    </row>
    <row r="51" spans="2:7" collapsed="1">
      <c r="B51" s="171">
        <v>2008</v>
      </c>
      <c r="C51" s="82">
        <f>IFERROR('tablas pernocta cat ev anual'!C51/'tablas pernocta cat ev anual'!C64-1,"-")</f>
        <v>1.2356793588590431E-3</v>
      </c>
      <c r="D51" s="82">
        <f>IFERROR('tablas pernocta cat ev anual'!E51/'tablas pernocta cat ev anual'!E64-1,"-")</f>
        <v>0.12908088213038238</v>
      </c>
      <c r="E51" s="82">
        <f>IFERROR('tablas pernocta cat ev anual'!G51/'tablas pernocta cat ev anual'!G64-1,"-")</f>
        <v>-8.1216503927759032E-3</v>
      </c>
      <c r="F51" s="82">
        <f>IFERROR('tablas pernocta cat ev anual'!I51/'tablas pernocta cat ev anual'!I64-1,"-")</f>
        <v>-8.4699470321428327E-2</v>
      </c>
      <c r="G51" s="82">
        <f>IFERROR('tablas pernocta cat ev anual'!K51/'tablas pernocta cat ev anual'!K64-1,"-")</f>
        <v>1.3586180496904188E-2</v>
      </c>
    </row>
    <row r="52" spans="2:7" ht="15" hidden="1" customHeight="1" outlineLevel="1">
      <c r="B52" s="66" t="s">
        <v>84</v>
      </c>
      <c r="C52" s="68">
        <f>IFERROR('tablas pernocta cat ev anual'!C52/'tablas pernocta cat ev anual'!C65-1,"-")</f>
        <v>-0.11165142968294106</v>
      </c>
      <c r="D52" s="68">
        <f>IFERROR('tablas pernocta cat ev anual'!E52/'tablas pernocta cat ev anual'!E65-1,"-")</f>
        <v>6.3913287236030625E-2</v>
      </c>
      <c r="E52" s="68">
        <f>IFERROR('tablas pernocta cat ev anual'!G52/'tablas pernocta cat ev anual'!G65-1,"-")</f>
        <v>0.26244514106583061</v>
      </c>
      <c r="F52" s="68">
        <f>IFERROR('tablas pernocta cat ev anual'!I52/'tablas pernocta cat ev anual'!I65-1,"-")</f>
        <v>-0.39953003554859312</v>
      </c>
      <c r="G52" s="70">
        <f>IFERROR('tablas pernocta cat ev anual'!K52/'tablas pernocta cat ev anual'!K65-1,"-")</f>
        <v>-8.9280251715247116E-2</v>
      </c>
    </row>
    <row r="53" spans="2:7" ht="15" hidden="1" customHeight="1" outlineLevel="1">
      <c r="B53" s="66" t="s">
        <v>85</v>
      </c>
      <c r="C53" s="68">
        <f>IFERROR('tablas pernocta cat ev anual'!C53/'tablas pernocta cat ev anual'!C66-1,"-")</f>
        <v>-0.11404353689077251</v>
      </c>
      <c r="D53" s="68">
        <f>IFERROR('tablas pernocta cat ev anual'!E53/'tablas pernocta cat ev anual'!E66-1,"-")</f>
        <v>0.15090909090909088</v>
      </c>
      <c r="E53" s="68">
        <f>IFERROR('tablas pernocta cat ev anual'!G53/'tablas pernocta cat ev anual'!G66-1,"-")</f>
        <v>0.21900068760027502</v>
      </c>
      <c r="F53" s="68">
        <f>IFERROR('tablas pernocta cat ev anual'!I53/'tablas pernocta cat ev anual'!I66-1,"-")</f>
        <v>-0.39240188383045527</v>
      </c>
      <c r="G53" s="70">
        <f>IFERROR('tablas pernocta cat ev anual'!K53/'tablas pernocta cat ev anual'!K66-1,"-")</f>
        <v>-5.5096960167714926E-2</v>
      </c>
    </row>
    <row r="54" spans="2:7" ht="15" hidden="1" customHeight="1" outlineLevel="1">
      <c r="B54" s="66" t="s">
        <v>86</v>
      </c>
      <c r="C54" s="68">
        <f>IFERROR('tablas pernocta cat ev anual'!C54/'tablas pernocta cat ev anual'!C67-1,"-")</f>
        <v>-5.6757293113713025E-2</v>
      </c>
      <c r="D54" s="68">
        <f>IFERROR('tablas pernocta cat ev anual'!E54/'tablas pernocta cat ev anual'!E67-1,"-")</f>
        <v>0.22283220720720731</v>
      </c>
      <c r="E54" s="68">
        <f>IFERROR('tablas pernocta cat ev anual'!G54/'tablas pernocta cat ev anual'!G67-1,"-")</f>
        <v>0.6588612670408982</v>
      </c>
      <c r="F54" s="68">
        <f>IFERROR('tablas pernocta cat ev anual'!I54/'tablas pernocta cat ev anual'!I67-1,"-")</f>
        <v>-0.25979709568331011</v>
      </c>
      <c r="G54" s="70">
        <f>IFERROR('tablas pernocta cat ev anual'!K54/'tablas pernocta cat ev anual'!K67-1,"-")</f>
        <v>7.5684737322190276E-2</v>
      </c>
    </row>
    <row r="55" spans="2:7" ht="15" hidden="1" customHeight="1" outlineLevel="1">
      <c r="B55" s="66" t="s">
        <v>87</v>
      </c>
      <c r="C55" s="68">
        <f>IFERROR('tablas pernocta cat ev anual'!C55/'tablas pernocta cat ev anual'!C68-1,"-")</f>
        <v>-0.33583288698446701</v>
      </c>
      <c r="D55" s="68">
        <f>IFERROR('tablas pernocta cat ev anual'!E55/'tablas pernocta cat ev anual'!E68-1,"-")</f>
        <v>7.2402479037550149E-2</v>
      </c>
      <c r="E55" s="68">
        <f>IFERROR('tablas pernocta cat ev anual'!G55/'tablas pernocta cat ev anual'!G68-1,"-")</f>
        <v>0.39193219274839119</v>
      </c>
      <c r="F55" s="68">
        <f>IFERROR('tablas pernocta cat ev anual'!I55/'tablas pernocta cat ev anual'!I68-1,"-")</f>
        <v>-0.22657320119249058</v>
      </c>
      <c r="G55" s="70">
        <f>IFERROR('tablas pernocta cat ev anual'!K55/'tablas pernocta cat ev anual'!K68-1,"-")</f>
        <v>-3.1576460706598808E-2</v>
      </c>
    </row>
    <row r="56" spans="2:7" ht="15" hidden="1" customHeight="1" outlineLevel="1">
      <c r="B56" s="66" t="s">
        <v>88</v>
      </c>
      <c r="C56" s="68">
        <f>IFERROR('tablas pernocta cat ev anual'!C56/'tablas pernocta cat ev anual'!C69-1,"-")</f>
        <v>-0.33027866093136338</v>
      </c>
      <c r="D56" s="68">
        <f>IFERROR('tablas pernocta cat ev anual'!E56/'tablas pernocta cat ev anual'!E69-1,"-")</f>
        <v>-0.1942215088282504</v>
      </c>
      <c r="E56" s="68">
        <f>IFERROR('tablas pernocta cat ev anual'!G56/'tablas pernocta cat ev anual'!G69-1,"-")</f>
        <v>0.45464304884594742</v>
      </c>
      <c r="F56" s="68">
        <f>IFERROR('tablas pernocta cat ev anual'!I56/'tablas pernocta cat ev anual'!I69-1,"-")</f>
        <v>-0.42507133720358159</v>
      </c>
      <c r="G56" s="70">
        <f>IFERROR('tablas pernocta cat ev anual'!K56/'tablas pernocta cat ev anual'!K69-1,"-")</f>
        <v>-0.1774350255040078</v>
      </c>
    </row>
    <row r="57" spans="2:7" ht="15" hidden="1" customHeight="1" outlineLevel="1">
      <c r="B57" s="66" t="s">
        <v>89</v>
      </c>
      <c r="C57" s="68">
        <f>IFERROR('tablas pernocta cat ev anual'!C57/'tablas pernocta cat ev anual'!C70-1,"-")</f>
        <v>0.40094866071428581</v>
      </c>
      <c r="D57" s="68">
        <f>IFERROR('tablas pernocta cat ev anual'!E57/'tablas pernocta cat ev anual'!E70-1,"-")</f>
        <v>-0.12677218513239819</v>
      </c>
      <c r="E57" s="68">
        <f>IFERROR('tablas pernocta cat ev anual'!G57/'tablas pernocta cat ev anual'!G70-1,"-")</f>
        <v>0.24398280802292271</v>
      </c>
      <c r="F57" s="68">
        <f>IFERROR('tablas pernocta cat ev anual'!I57/'tablas pernocta cat ev anual'!I70-1,"-")</f>
        <v>0.32855885412498997</v>
      </c>
      <c r="G57" s="70">
        <f>IFERROR('tablas pernocta cat ev anual'!K57/'tablas pernocta cat ev anual'!K70-1,"-")</f>
        <v>0.15267091668498578</v>
      </c>
    </row>
    <row r="58" spans="2:7" ht="15" hidden="1" customHeight="1" outlineLevel="1">
      <c r="B58" s="66" t="s">
        <v>90</v>
      </c>
      <c r="C58" s="68">
        <f>IFERROR('tablas pernocta cat ev anual'!C58/'tablas pernocta cat ev anual'!C71-1,"-")</f>
        <v>0.35259433962264142</v>
      </c>
      <c r="D58" s="68">
        <f>IFERROR('tablas pernocta cat ev anual'!E58/'tablas pernocta cat ev anual'!E71-1,"-")</f>
        <v>-0.37476197451296323</v>
      </c>
      <c r="E58" s="68">
        <f>IFERROR('tablas pernocta cat ev anual'!G58/'tablas pernocta cat ev anual'!G71-1,"-")</f>
        <v>-6.0092449922958369E-2</v>
      </c>
      <c r="F58" s="68">
        <f>IFERROR('tablas pernocta cat ev anual'!I58/'tablas pernocta cat ev anual'!I71-1,"-")</f>
        <v>1.188428217821782</v>
      </c>
      <c r="G58" s="70">
        <f>IFERROR('tablas pernocta cat ev anual'!K58/'tablas pernocta cat ev anual'!K71-1,"-")</f>
        <v>0.20168282213820743</v>
      </c>
    </row>
    <row r="59" spans="2:7" ht="15" hidden="1" customHeight="1" outlineLevel="1">
      <c r="B59" s="66" t="s">
        <v>91</v>
      </c>
      <c r="C59" s="68">
        <f>IFERROR('tablas pernocta cat ev anual'!C59/'tablas pernocta cat ev anual'!C72-1,"-")</f>
        <v>0.55422100205902547</v>
      </c>
      <c r="D59" s="68">
        <f>IFERROR('tablas pernocta cat ev anual'!E59/'tablas pernocta cat ev anual'!E72-1,"-")</f>
        <v>5.5441153175994629E-4</v>
      </c>
      <c r="E59" s="68">
        <f>IFERROR('tablas pernocta cat ev anual'!G59/'tablas pernocta cat ev anual'!G72-1,"-")</f>
        <v>-2.8988764044943771E-2</v>
      </c>
      <c r="F59" s="68">
        <f>IFERROR('tablas pernocta cat ev anual'!I59/'tablas pernocta cat ev anual'!I72-1,"-")</f>
        <v>0.78743579612801273</v>
      </c>
      <c r="G59" s="70">
        <f>IFERROR('tablas pernocta cat ev anual'!K59/'tablas pernocta cat ev anual'!K72-1,"-")</f>
        <v>0.27010762643212582</v>
      </c>
    </row>
    <row r="60" spans="2:7" ht="15" hidden="1" customHeight="1" outlineLevel="1">
      <c r="B60" s="66" t="s">
        <v>92</v>
      </c>
      <c r="C60" s="68">
        <f>IFERROR('tablas pernocta cat ev anual'!C60/'tablas pernocta cat ev anual'!C73-1,"-")</f>
        <v>0.97726349979699556</v>
      </c>
      <c r="D60" s="68">
        <f>IFERROR('tablas pernocta cat ev anual'!E60/'tablas pernocta cat ev anual'!E73-1,"-")</f>
        <v>4.9672999065711654E-2</v>
      </c>
      <c r="E60" s="68">
        <f>IFERROR('tablas pernocta cat ev anual'!G60/'tablas pernocta cat ev anual'!G73-1,"-")</f>
        <v>0.15789473684210531</v>
      </c>
      <c r="F60" s="68">
        <f>IFERROR('tablas pernocta cat ev anual'!I60/'tablas pernocta cat ev anual'!I73-1,"-")</f>
        <v>0.21086780210867806</v>
      </c>
      <c r="G60" s="70">
        <f>IFERROR('tablas pernocta cat ev anual'!K60/'tablas pernocta cat ev anual'!K73-1,"-")</f>
        <v>0.19408239499072866</v>
      </c>
    </row>
    <row r="61" spans="2:7" ht="15" hidden="1" customHeight="1" outlineLevel="1">
      <c r="B61" s="66" t="s">
        <v>93</v>
      </c>
      <c r="C61" s="68">
        <f>IFERROR('tablas pernocta cat ev anual'!C61/'tablas pernocta cat ev anual'!C74-1,"-")</f>
        <v>0.48261653360803503</v>
      </c>
      <c r="D61" s="68">
        <f>IFERROR('tablas pernocta cat ev anual'!E61/'tablas pernocta cat ev anual'!E74-1,"-")</f>
        <v>3.0887788985652476E-2</v>
      </c>
      <c r="E61" s="68">
        <f>IFERROR('tablas pernocta cat ev anual'!G61/'tablas pernocta cat ev anual'!G74-1,"-")</f>
        <v>0.1021471088435375</v>
      </c>
      <c r="F61" s="68">
        <f>IFERROR('tablas pernocta cat ev anual'!I61/'tablas pernocta cat ev anual'!I74-1,"-")</f>
        <v>0.1620621100980324</v>
      </c>
      <c r="G61" s="70">
        <f>IFERROR('tablas pernocta cat ev anual'!K61/'tablas pernocta cat ev anual'!K74-1,"-")</f>
        <v>0.12983872807317676</v>
      </c>
    </row>
    <row r="62" spans="2:7" ht="15" hidden="1" customHeight="1" outlineLevel="1">
      <c r="B62" s="66" t="s">
        <v>94</v>
      </c>
      <c r="C62" s="68">
        <f>IFERROR('tablas pernocta cat ev anual'!C62/'tablas pernocta cat ev anual'!C75-1,"-")</f>
        <v>0.65268753691671599</v>
      </c>
      <c r="D62" s="68">
        <f>IFERROR('tablas pernocta cat ev anual'!E62/'tablas pernocta cat ev anual'!E75-1,"-")</f>
        <v>-0.12188595093978971</v>
      </c>
      <c r="E62" s="68">
        <f>IFERROR('tablas pernocta cat ev anual'!G62/'tablas pernocta cat ev anual'!G75-1,"-")</f>
        <v>-0.14263597894519553</v>
      </c>
      <c r="F62" s="68">
        <f>IFERROR('tablas pernocta cat ev anual'!I62/'tablas pernocta cat ev anual'!I75-1,"-")</f>
        <v>-0.13013936074325727</v>
      </c>
      <c r="G62" s="70">
        <f>IFERROR('tablas pernocta cat ev anual'!K62/'tablas pernocta cat ev anual'!K75-1,"-")</f>
        <v>-6.8575926654782071E-2</v>
      </c>
    </row>
    <row r="63" spans="2:7" ht="15" hidden="1" customHeight="1" outlineLevel="1">
      <c r="B63" s="66" t="s">
        <v>95</v>
      </c>
      <c r="C63" s="68">
        <f>IFERROR('tablas pernocta cat ev anual'!C63/'tablas pernocta cat ev anual'!C76-1,"-")</f>
        <v>0.89883851629823908</v>
      </c>
      <c r="D63" s="68">
        <f>IFERROR('tablas pernocta cat ev anual'!E63/'tablas pernocta cat ev anual'!E76-1,"-")</f>
        <v>-0.13972277814839518</v>
      </c>
      <c r="E63" s="68">
        <f>IFERROR('tablas pernocta cat ev anual'!G63/'tablas pernocta cat ev anual'!G76-1,"-")</f>
        <v>-9.5249845774213471E-2</v>
      </c>
      <c r="F63" s="68">
        <f>IFERROR('tablas pernocta cat ev anual'!I63/'tablas pernocta cat ev anual'!I76-1,"-")</f>
        <v>0.5541828080829232</v>
      </c>
      <c r="G63" s="70">
        <f>IFERROR('tablas pernocta cat ev anual'!K63/'tablas pernocta cat ev anual'!K76-1,"-")</f>
        <v>0.14889401466761298</v>
      </c>
    </row>
    <row r="64" spans="2:7" collapsed="1">
      <c r="B64" s="171">
        <v>2007</v>
      </c>
      <c r="C64" s="82">
        <f>IFERROR('tablas pernocta cat ev anual'!C64/'tablas pernocta cat ev anual'!C77-1,"-")</f>
        <v>0.16537749434272775</v>
      </c>
      <c r="D64" s="82">
        <f>IFERROR('tablas pernocta cat ev anual'!E64/'tablas pernocta cat ev anual'!E77-1,"-")</f>
        <v>-2.4644997490626763E-2</v>
      </c>
      <c r="E64" s="82">
        <f>IFERROR('tablas pernocta cat ev anual'!G64/'tablas pernocta cat ev anual'!G77-1,"-")</f>
        <v>0.14998522521001312</v>
      </c>
      <c r="F64" s="82">
        <f>IFERROR('tablas pernocta cat ev anual'!I64/'tablas pernocta cat ev anual'!I77-1,"-")</f>
        <v>5.3751827083521997E-2</v>
      </c>
      <c r="G64" s="82">
        <f>IFERROR('tablas pernocta cat ev anual'!K64/'tablas pernocta cat ev anual'!K77-1,"-")</f>
        <v>5.6463157083892268E-2</v>
      </c>
    </row>
    <row r="65" spans="2:7" ht="15" customHeight="1">
      <c r="B65" s="173" t="s">
        <v>77</v>
      </c>
      <c r="C65" s="173"/>
      <c r="D65" s="173"/>
      <c r="E65" s="173"/>
      <c r="F65" s="173"/>
      <c r="G65" s="173"/>
    </row>
  </sheetData>
  <mergeCells count="2">
    <mergeCell ref="B5:G5"/>
    <mergeCell ref="B65:G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262</v>
      </c>
      <c r="C5" s="162"/>
      <c r="D5" s="162"/>
      <c r="E5" s="162"/>
      <c r="F5" s="162"/>
      <c r="G5" s="162"/>
    </row>
    <row r="6" spans="2:7" ht="30" customHeight="1">
      <c r="B6" s="45" t="s">
        <v>71</v>
      </c>
      <c r="C6" s="47" t="str">
        <f>actualizaciones!A3</f>
        <v>acumulado mayo 2010</v>
      </c>
      <c r="D6" s="46" t="s">
        <v>72</v>
      </c>
      <c r="E6" s="47" t="str">
        <f>actualizaciones!A2</f>
        <v xml:space="preserve">acumulado mayo 2011 </v>
      </c>
      <c r="F6" s="46" t="s">
        <v>72</v>
      </c>
      <c r="G6" s="48" t="s">
        <v>73</v>
      </c>
    </row>
    <row r="7" spans="2:7" ht="15" customHeight="1">
      <c r="B7" s="49" t="s">
        <v>263</v>
      </c>
      <c r="C7" s="50">
        <v>144607</v>
      </c>
      <c r="D7" s="51">
        <f>C7/$C$8</f>
        <v>1</v>
      </c>
      <c r="E7" s="50">
        <v>148197</v>
      </c>
      <c r="F7" s="51">
        <f>E7/$E$8</f>
        <v>1</v>
      </c>
      <c r="G7" s="51">
        <f>(E7-C7)/C7</f>
        <v>2.482590745952824E-2</v>
      </c>
    </row>
    <row r="8" spans="2:7" ht="15" customHeight="1">
      <c r="B8" s="52" t="s">
        <v>264</v>
      </c>
      <c r="C8" s="53">
        <v>144607</v>
      </c>
      <c r="D8" s="54">
        <f>C8/$C$8</f>
        <v>1</v>
      </c>
      <c r="E8" s="53">
        <v>148197</v>
      </c>
      <c r="F8" s="54">
        <f>E8/$E$8</f>
        <v>1</v>
      </c>
      <c r="G8" s="55">
        <f>(E8-C8)/C8</f>
        <v>2.482590745952824E-2</v>
      </c>
    </row>
    <row r="9" spans="2:7" ht="15" customHeight="1">
      <c r="B9" s="52" t="s">
        <v>265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acumulado mayo 2010</v>
      </c>
      <c r="D6" s="46" t="s">
        <v>72</v>
      </c>
      <c r="E6" s="47" t="str">
        <f>actualizaciones!A2</f>
        <v xml:space="preserve">acumulado mayo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50">
        <v>144607</v>
      </c>
      <c r="D8" s="51">
        <f>C8/$C$8</f>
        <v>1</v>
      </c>
      <c r="E8" s="50">
        <v>148197</v>
      </c>
      <c r="F8" s="51">
        <f>E8/$E$8</f>
        <v>1</v>
      </c>
      <c r="G8" s="51">
        <f>(E8-C8)/C8</f>
        <v>2.482590745952824E-2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144607</v>
      </c>
      <c r="D10" s="165">
        <f>C10/$C$8</f>
        <v>1</v>
      </c>
      <c r="E10" s="164">
        <v>148197</v>
      </c>
      <c r="F10" s="165">
        <f>E10/$E$8</f>
        <v>1</v>
      </c>
      <c r="G10" s="165">
        <f>(E10-C10)/C10</f>
        <v>2.482590745952824E-2</v>
      </c>
    </row>
    <row r="11" spans="2:7" ht="15" customHeight="1">
      <c r="B11" s="112" t="s">
        <v>260</v>
      </c>
      <c r="C11" s="53">
        <v>42005</v>
      </c>
      <c r="D11" s="54">
        <f>C11/$C$8</f>
        <v>0.29047694786559436</v>
      </c>
      <c r="E11" s="53">
        <v>36671</v>
      </c>
      <c r="F11" s="54">
        <f>E11/$E$8</f>
        <v>0.24744765413604863</v>
      </c>
      <c r="G11" s="55">
        <f>(E11-C11)/C11</f>
        <v>-0.12698488275205333</v>
      </c>
    </row>
    <row r="12" spans="2:7" ht="15" customHeight="1">
      <c r="B12" s="112" t="s">
        <v>159</v>
      </c>
      <c r="C12" s="53">
        <v>43411</v>
      </c>
      <c r="D12" s="54">
        <f>C12/$C$8</f>
        <v>0.3001998520126965</v>
      </c>
      <c r="E12" s="53">
        <v>48777</v>
      </c>
      <c r="F12" s="54">
        <f>E12/$E$8</f>
        <v>0.32913621733233467</v>
      </c>
      <c r="G12" s="55">
        <f>(E12-C12)/C12</f>
        <v>0.12360922346870609</v>
      </c>
    </row>
    <row r="13" spans="2:7" ht="15" customHeight="1">
      <c r="B13" s="112" t="s">
        <v>160</v>
      </c>
      <c r="C13" s="53">
        <v>45551</v>
      </c>
      <c r="D13" s="54">
        <f>C13/$C$8</f>
        <v>0.31499858236461581</v>
      </c>
      <c r="E13" s="53">
        <v>51163</v>
      </c>
      <c r="F13" s="54">
        <f>E13/$E$8</f>
        <v>0.34523640829436492</v>
      </c>
      <c r="G13" s="55">
        <f>(E13-C13)/C13</f>
        <v>0.12320256415885492</v>
      </c>
    </row>
    <row r="14" spans="2:7" ht="15" customHeight="1">
      <c r="B14" s="112" t="s">
        <v>161</v>
      </c>
      <c r="C14" s="53">
        <v>13640</v>
      </c>
      <c r="D14" s="54">
        <f>C14/$C$8</f>
        <v>9.432461775709336E-2</v>
      </c>
      <c r="E14" s="53">
        <v>11586</v>
      </c>
      <c r="F14" s="54">
        <f>E14/$E$8</f>
        <v>7.8179720237251768E-2</v>
      </c>
      <c r="G14" s="55">
        <f>(E14-C14)/C14</f>
        <v>-0.15058651026392961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3" width="13.5703125" style="274" customWidth="1"/>
    <col min="4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 thickBot="1">
      <c r="B4" s="275"/>
    </row>
    <row r="5" spans="2:12" ht="25.5" customHeight="1" thickBot="1">
      <c r="B5" s="162" t="s">
        <v>267</v>
      </c>
      <c r="C5" s="162"/>
      <c r="D5" s="162"/>
      <c r="E5" s="162"/>
      <c r="F5" s="162"/>
      <c r="H5" s="83" t="s">
        <v>96</v>
      </c>
    </row>
    <row r="6" spans="2:12" ht="45" customHeight="1">
      <c r="B6" s="45"/>
      <c r="C6" s="259" t="s">
        <v>59</v>
      </c>
      <c r="D6" s="259" t="s">
        <v>241</v>
      </c>
      <c r="E6" s="260" t="s">
        <v>242</v>
      </c>
      <c r="F6" s="259" t="s">
        <v>243</v>
      </c>
    </row>
    <row r="7" spans="2:12" ht="15" customHeight="1">
      <c r="B7" s="261" t="s">
        <v>251</v>
      </c>
      <c r="C7" s="276">
        <v>26636</v>
      </c>
      <c r="D7" s="277">
        <f t="shared" ref="D7:D9" si="0">IFERROR((C7-C8)/C8,"-")</f>
        <v>-3.2929202215237238E-3</v>
      </c>
      <c r="E7" s="278">
        <f t="shared" ref="E7:E11" si="1">C7/C20-1</f>
        <v>5.2140938536893611E-2</v>
      </c>
      <c r="F7" s="279">
        <f>((SUM(C7:C11,C13:C19)/SUM(C20:C24,C26:C32))-1)</f>
        <v>-3.0915038062853673E-2</v>
      </c>
      <c r="G7" s="22"/>
      <c r="H7" s="22"/>
      <c r="I7" s="22"/>
      <c r="J7" s="22"/>
      <c r="K7" s="22"/>
      <c r="L7" s="22"/>
    </row>
    <row r="8" spans="2:12" ht="15" customHeight="1">
      <c r="B8" s="261" t="s">
        <v>252</v>
      </c>
      <c r="C8" s="276">
        <v>26724</v>
      </c>
      <c r="D8" s="277">
        <f t="shared" si="0"/>
        <v>-0.22130598210903582</v>
      </c>
      <c r="E8" s="278">
        <f t="shared" si="1"/>
        <v>-2.9981851179673336E-2</v>
      </c>
      <c r="F8" s="279">
        <f>((SUM(C8:C11,C13:C20)/SUM(C21:C24,C26:C33))-1)</f>
        <v>-4.8304905318905189E-2</v>
      </c>
      <c r="G8" s="22"/>
      <c r="H8" s="22"/>
      <c r="I8" s="22"/>
      <c r="J8" s="22"/>
      <c r="K8" s="22"/>
      <c r="L8" s="22"/>
    </row>
    <row r="9" spans="2:12" ht="15" customHeight="1">
      <c r="B9" s="261" t="s">
        <v>253</v>
      </c>
      <c r="C9" s="276">
        <v>34319</v>
      </c>
      <c r="D9" s="277">
        <f t="shared" si="0"/>
        <v>8.0811261928006806E-2</v>
      </c>
      <c r="E9" s="278">
        <f t="shared" si="1"/>
        <v>0.20565606885649035</v>
      </c>
      <c r="F9" s="279">
        <f>((SUM(C9:C11,C13:C21)/SUM(C22:C24,C26:C34))-1)</f>
        <v>-5.2196060805126288E-2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254</v>
      </c>
      <c r="C10" s="276">
        <v>31753</v>
      </c>
      <c r="D10" s="277">
        <f>IFERROR((C10-C11)/C11,"-")</f>
        <v>0.10387623848426908</v>
      </c>
      <c r="E10" s="278">
        <f t="shared" si="1"/>
        <v>-8.3104732753891075E-2</v>
      </c>
      <c r="F10" s="279">
        <f>((SUM(C10:C11,C13:C22)/SUM(C23:C24,C26:C35))-1)</f>
        <v>-9.0546759552459388E-2</v>
      </c>
    </row>
    <row r="11" spans="2:12" ht="15" customHeight="1">
      <c r="B11" s="261" t="s">
        <v>255</v>
      </c>
      <c r="C11" s="276">
        <v>28765</v>
      </c>
      <c r="D11" s="277">
        <f>C11/C13-1</f>
        <v>6.7548649027020513E-3</v>
      </c>
      <c r="E11" s="278">
        <f t="shared" si="1"/>
        <v>4.1892127770990495E-3</v>
      </c>
      <c r="F11" s="279">
        <f>((SUM(C11,C13:C23)/SUM(C24,C26:C36))-1)</f>
        <v>-9.4280070127279347E-2</v>
      </c>
    </row>
    <row r="12" spans="2:12" ht="30" customHeight="1">
      <c r="B12" s="203" t="str">
        <f>actualizaciones!$A$2</f>
        <v xml:space="preserve">acumulado mayo 2011 </v>
      </c>
      <c r="C12" s="73">
        <v>148197</v>
      </c>
      <c r="D12" s="280"/>
      <c r="E12" s="263">
        <v>2.4825907459528285E-2</v>
      </c>
      <c r="F12" s="263" t="s">
        <v>64</v>
      </c>
    </row>
    <row r="13" spans="2:12" ht="15" customHeight="1" outlineLevel="1">
      <c r="B13" s="261" t="s">
        <v>244</v>
      </c>
      <c r="C13" s="276">
        <v>28572</v>
      </c>
      <c r="D13" s="277">
        <f t="shared" ref="D13:D22" si="2">IFERROR((C13-C14)/C14,"-")</f>
        <v>-6.0718629803741084E-2</v>
      </c>
      <c r="E13" s="278">
        <f>C13/C26-1</f>
        <v>-0.20800532209779354</v>
      </c>
      <c r="F13" s="279">
        <f>((SUM(C13:C24)/SUM(C26:C37))-1)</f>
        <v>-0.10538612110879586</v>
      </c>
    </row>
    <row r="14" spans="2:12" ht="15" customHeight="1" outlineLevel="1">
      <c r="B14" s="261" t="s">
        <v>245</v>
      </c>
      <c r="C14" s="276">
        <v>30419</v>
      </c>
      <c r="D14" s="277">
        <f t="shared" si="2"/>
        <v>8.6470462175869706E-2</v>
      </c>
      <c r="E14" s="278">
        <f t="shared" ref="E14:E64" si="3">C14/C27-1</f>
        <v>9.8000288766965094E-2</v>
      </c>
      <c r="F14" s="279">
        <f>((SUM(C14:C24,C26)/SUM(C27:C37,C39))-1)</f>
        <v>-9.0011273587867091E-2</v>
      </c>
    </row>
    <row r="15" spans="2:12" ht="15" customHeight="1" outlineLevel="1">
      <c r="B15" s="261" t="s">
        <v>246</v>
      </c>
      <c r="C15" s="276">
        <v>27998</v>
      </c>
      <c r="D15" s="277">
        <f t="shared" si="2"/>
        <v>0.23950770320524173</v>
      </c>
      <c r="E15" s="278">
        <f t="shared" si="3"/>
        <v>-3.3551950293406962E-2</v>
      </c>
      <c r="F15" s="279">
        <f>((SUM(C15:C24,C26:C27)/SUM(C28:C37,C39:C40))-1)</f>
        <v>-0.13232882248130973</v>
      </c>
    </row>
    <row r="16" spans="2:12" ht="15" customHeight="1" outlineLevel="1">
      <c r="B16" s="261" t="s">
        <v>247</v>
      </c>
      <c r="C16" s="276">
        <v>22588</v>
      </c>
      <c r="D16" s="277">
        <f t="shared" si="2"/>
        <v>-1.3705292011141077E-3</v>
      </c>
      <c r="E16" s="278">
        <f t="shared" si="3"/>
        <v>-0.12656123119755613</v>
      </c>
      <c r="F16" s="279">
        <f>((SUM(C16:C24,C26:C28)/SUM(C29:C37,C39:C41))-1)</f>
        <v>-0.16092099437029539</v>
      </c>
    </row>
    <row r="17" spans="2:12" ht="15" customHeight="1" outlineLevel="1">
      <c r="B17" s="261" t="s">
        <v>248</v>
      </c>
      <c r="C17" s="276">
        <v>22619</v>
      </c>
      <c r="D17" s="277">
        <f t="shared" si="2"/>
        <v>-1.373506584110927E-2</v>
      </c>
      <c r="E17" s="278">
        <f t="shared" si="3"/>
        <v>5.7753460531238199E-2</v>
      </c>
      <c r="F17" s="279">
        <f>((SUM(C17:C24,C26:C29)/SUM(C30:C37,C39:C42))-1)</f>
        <v>-0.17003380354292852</v>
      </c>
      <c r="G17" s="22"/>
      <c r="H17" s="22"/>
      <c r="I17" s="22"/>
      <c r="J17" s="22"/>
      <c r="K17" s="22"/>
      <c r="L17" s="22"/>
    </row>
    <row r="18" spans="2:12" ht="15" customHeight="1" outlineLevel="1">
      <c r="B18" s="261" t="s">
        <v>249</v>
      </c>
      <c r="C18" s="276">
        <v>22934</v>
      </c>
      <c r="D18" s="277">
        <f t="shared" si="2"/>
        <v>-0.12221073984766716</v>
      </c>
      <c r="E18" s="278">
        <f t="shared" si="3"/>
        <v>-0.15869405722670582</v>
      </c>
      <c r="F18" s="279">
        <f>((SUM(C18:C24,C26:C30)/SUM(C31:C37,C39:C43))-1)</f>
        <v>-0.19407603142896479</v>
      </c>
      <c r="G18" s="22"/>
      <c r="H18" s="22"/>
      <c r="I18" s="22"/>
      <c r="J18" s="22"/>
      <c r="K18" s="22"/>
      <c r="L18" s="22"/>
    </row>
    <row r="19" spans="2:12" ht="15" customHeight="1" outlineLevel="1">
      <c r="B19" s="261" t="s">
        <v>250</v>
      </c>
      <c r="C19" s="276">
        <v>26127</v>
      </c>
      <c r="D19" s="277">
        <f t="shared" si="2"/>
        <v>3.2035076631379368E-2</v>
      </c>
      <c r="E19" s="278">
        <f t="shared" si="3"/>
        <v>-7.0279695395345509E-2</v>
      </c>
      <c r="F19" s="279">
        <f>((SUM(C19:C24,C26:C31)/SUM(C32:C37,C39:C44))-1)</f>
        <v>-0.21216154477305782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251</v>
      </c>
      <c r="C20" s="276">
        <v>25316</v>
      </c>
      <c r="D20" s="277">
        <f t="shared" si="2"/>
        <v>-8.1088929219600731E-2</v>
      </c>
      <c r="E20" s="278">
        <f t="shared" si="3"/>
        <v>-0.16008095285491519</v>
      </c>
      <c r="F20" s="279">
        <f>((SUM(C20:C24,C26:C32)/SUM(C33:C37,C39:C45))-1)</f>
        <v>-0.22742829093586525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252</v>
      </c>
      <c r="C21" s="276">
        <v>27550</v>
      </c>
      <c r="D21" s="277">
        <f t="shared" si="2"/>
        <v>-3.2144739153346216E-2</v>
      </c>
      <c r="E21" s="278">
        <f t="shared" si="3"/>
        <v>-7.6649797231625127E-2</v>
      </c>
      <c r="F21" s="279">
        <f>((SUM(C21:C24,C26:C33)/SUM(C34:C37,C39:C46))-1)</f>
        <v>-0.24607115758446441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253</v>
      </c>
      <c r="C22" s="276">
        <v>28465</v>
      </c>
      <c r="D22" s="277">
        <f t="shared" si="2"/>
        <v>-0.17804856920100487</v>
      </c>
      <c r="E22" s="278">
        <f t="shared" si="3"/>
        <v>-0.22362535457124155</v>
      </c>
      <c r="F22" s="279">
        <f>((SUM(C22:C24,C26:C34)/SUM(C35:C37,C39:C47))-1)</f>
        <v>-0.26108135267016952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254</v>
      </c>
      <c r="C23" s="276">
        <v>34631</v>
      </c>
      <c r="D23" s="277">
        <f>IFERROR((C23-C24)/C24,"-")</f>
        <v>0.20897189736428695</v>
      </c>
      <c r="E23" s="278">
        <f t="shared" si="3"/>
        <v>-0.11819825325287092</v>
      </c>
      <c r="F23" s="279">
        <f>((SUM(C23:C24,C26:C35)/SUM(C36:C37,C39:C48))-1)</f>
        <v>-0.26157290012553935</v>
      </c>
    </row>
    <row r="24" spans="2:12" ht="15" customHeight="1" outlineLevel="1">
      <c r="B24" s="261" t="s">
        <v>255</v>
      </c>
      <c r="C24" s="276">
        <v>28645</v>
      </c>
      <c r="D24" s="277">
        <f>C24/C26-1</f>
        <v>-0.20598181616587208</v>
      </c>
      <c r="E24" s="278">
        <f t="shared" si="3"/>
        <v>-0.13141696230934841</v>
      </c>
      <c r="F24" s="279">
        <f>((SUM(C24,C26:C36)/SUM(C37,C39:C49))-1)</f>
        <v>-0.26607463295269163</v>
      </c>
    </row>
    <row r="25" spans="2:12" ht="15" customHeight="1">
      <c r="B25" s="264">
        <v>2010</v>
      </c>
      <c r="C25" s="281">
        <v>325864</v>
      </c>
      <c r="D25" s="282"/>
      <c r="E25" s="265">
        <f t="shared" si="3"/>
        <v>-0.10538612110879586</v>
      </c>
      <c r="F25" s="265">
        <f>C25/C38-1</f>
        <v>-0.10538612110879586</v>
      </c>
    </row>
    <row r="26" spans="2:12" ht="15" hidden="1" customHeight="1" outlineLevel="1">
      <c r="B26" s="261" t="s">
        <v>244</v>
      </c>
      <c r="C26" s="276">
        <v>36076</v>
      </c>
      <c r="D26" s="277">
        <f t="shared" ref="D26:D36" si="4">IFERROR((C26-C27)/C27,"-")</f>
        <v>0.30219462893444987</v>
      </c>
      <c r="E26" s="278">
        <f t="shared" si="3"/>
        <v>-5.4810312303500308E-2</v>
      </c>
      <c r="F26" s="279">
        <f>((SUM(C26:C37)/SUM(C39:C50))-1)</f>
        <v>-0.27214579024668051</v>
      </c>
    </row>
    <row r="27" spans="2:12" ht="15" hidden="1" customHeight="1" outlineLevel="1">
      <c r="B27" s="261" t="s">
        <v>245</v>
      </c>
      <c r="C27" s="276">
        <v>27704</v>
      </c>
      <c r="D27" s="277">
        <f t="shared" si="4"/>
        <v>-4.3700379703141182E-2</v>
      </c>
      <c r="E27" s="278">
        <f t="shared" si="3"/>
        <v>-0.34725036520427877</v>
      </c>
      <c r="F27" s="279">
        <f>((SUM(C27:C37,C39)/SUM(C40:C50,C52))-1)</f>
        <v>-0.27306694817216548</v>
      </c>
    </row>
    <row r="28" spans="2:12" ht="15" hidden="1" customHeight="1" outlineLevel="1">
      <c r="B28" s="261" t="s">
        <v>246</v>
      </c>
      <c r="C28" s="276">
        <v>28970</v>
      </c>
      <c r="D28" s="277">
        <f t="shared" si="4"/>
        <v>0.12021963574494413</v>
      </c>
      <c r="E28" s="278">
        <f t="shared" si="3"/>
        <v>-0.32806049079185418</v>
      </c>
      <c r="F28" s="279">
        <f>((SUM(C28:C37,C39:C40)/SUM(C41:C50,C52:C53))-1)</f>
        <v>-0.2450612539224698</v>
      </c>
    </row>
    <row r="29" spans="2:12" ht="15" hidden="1" customHeight="1" outlineLevel="1">
      <c r="B29" s="261" t="s">
        <v>247</v>
      </c>
      <c r="C29" s="276">
        <v>25861</v>
      </c>
      <c r="D29" s="277">
        <f t="shared" si="4"/>
        <v>0.20936213991769548</v>
      </c>
      <c r="E29" s="278">
        <f t="shared" si="3"/>
        <v>-0.24259020618556704</v>
      </c>
      <c r="F29" s="279">
        <f>((SUM(C29:C37,C39:C41)/SUM(C42:C50,C52:C54))-1)</f>
        <v>-0.21784553030557907</v>
      </c>
    </row>
    <row r="30" spans="2:12" ht="15" hidden="1" customHeight="1" outlineLevel="1">
      <c r="B30" s="261" t="s">
        <v>248</v>
      </c>
      <c r="C30" s="276">
        <v>21384</v>
      </c>
      <c r="D30" s="277">
        <f t="shared" si="4"/>
        <v>-0.21555392516507704</v>
      </c>
      <c r="E30" s="278">
        <f t="shared" si="3"/>
        <v>-0.32942393928941016</v>
      </c>
      <c r="F30" s="279">
        <f>((SUM(C30:C37,C39:C42)/SUM(C43:C50,C52:C55))-1)</f>
        <v>-0.20577733862935832</v>
      </c>
    </row>
    <row r="31" spans="2:12" ht="15" hidden="1" customHeight="1" outlineLevel="1">
      <c r="B31" s="261" t="s">
        <v>249</v>
      </c>
      <c r="C31" s="276">
        <v>27260</v>
      </c>
      <c r="D31" s="277">
        <f t="shared" si="4"/>
        <v>-2.9962280264749841E-2</v>
      </c>
      <c r="E31" s="278">
        <f t="shared" si="3"/>
        <v>-0.35486924624304816</v>
      </c>
      <c r="F31" s="279">
        <f>((SUM(C31:C37,C39:C43)/SUM(C44:C50,C52:C56))-1)</f>
        <v>-0.17733285379040931</v>
      </c>
    </row>
    <row r="32" spans="2:12" ht="15" hidden="1" customHeight="1" outlineLevel="1">
      <c r="B32" s="261" t="s">
        <v>250</v>
      </c>
      <c r="C32" s="276">
        <v>28102</v>
      </c>
      <c r="D32" s="277">
        <f t="shared" si="4"/>
        <v>-6.7648717693507179E-2</v>
      </c>
      <c r="E32" s="278">
        <f t="shared" si="3"/>
        <v>-0.28193990188062146</v>
      </c>
      <c r="F32" s="279">
        <f>((SUM(C32:C37,C39:C44)/SUM(C45:C50,C52:C57))-1)</f>
        <v>-0.14701660204791733</v>
      </c>
    </row>
    <row r="33" spans="2:6" ht="15" hidden="1" customHeight="1" outlineLevel="1">
      <c r="B33" s="261" t="s">
        <v>251</v>
      </c>
      <c r="C33" s="276">
        <v>30141</v>
      </c>
      <c r="D33" s="277">
        <f t="shared" si="4"/>
        <v>1.018869189261655E-2</v>
      </c>
      <c r="E33" s="278">
        <f t="shared" si="3"/>
        <v>-0.36440892412804182</v>
      </c>
      <c r="F33" s="279">
        <f>((SUM(C33:C37,C39:C45)/SUM(C46:C50,C52:C58))-1)</f>
        <v>-0.13050299552646971</v>
      </c>
    </row>
    <row r="34" spans="2:6" ht="15" hidden="1" customHeight="1" outlineLevel="1">
      <c r="B34" s="261" t="s">
        <v>252</v>
      </c>
      <c r="C34" s="276">
        <v>29837</v>
      </c>
      <c r="D34" s="277">
        <f t="shared" si="4"/>
        <v>-0.18620445123281693</v>
      </c>
      <c r="E34" s="278">
        <f t="shared" si="3"/>
        <v>-0.29333049121311161</v>
      </c>
      <c r="F34" s="279">
        <f>((SUM(C34:C37,C39:C46)/SUM(C47:C50,C52:C59))-1)</f>
        <v>-9.0023996848175192E-2</v>
      </c>
    </row>
    <row r="35" spans="2:6" ht="15" hidden="1" customHeight="1" outlineLevel="1">
      <c r="B35" s="261" t="s">
        <v>253</v>
      </c>
      <c r="C35" s="276">
        <v>36664</v>
      </c>
      <c r="D35" s="277">
        <f t="shared" si="4"/>
        <v>-6.6432409034196518E-2</v>
      </c>
      <c r="E35" s="278">
        <f t="shared" si="3"/>
        <v>-0.23743760399334446</v>
      </c>
      <c r="F35" s="279">
        <f>((SUM(C35:C37,C39:C47)/SUM(C48:C50,C52:C60))-1)</f>
        <v>-6.9474243081598441E-2</v>
      </c>
    </row>
    <row r="36" spans="2:6" ht="15" hidden="1" customHeight="1" outlineLevel="1">
      <c r="B36" s="261" t="s">
        <v>254</v>
      </c>
      <c r="C36" s="276">
        <v>39273</v>
      </c>
      <c r="D36" s="277">
        <f t="shared" si="4"/>
        <v>0.19084872191394525</v>
      </c>
      <c r="E36" s="278">
        <f t="shared" si="3"/>
        <v>-0.1910646975220911</v>
      </c>
      <c r="F36" s="279">
        <f>((SUM(C36:C37,C39:C48)/SUM(C49:C50,C52:C61))-1)</f>
        <v>-4.9590303183545736E-2</v>
      </c>
    </row>
    <row r="37" spans="2:6" ht="15" hidden="1" customHeight="1" outlineLevel="1">
      <c r="B37" s="261" t="s">
        <v>255</v>
      </c>
      <c r="C37" s="276">
        <v>32979</v>
      </c>
      <c r="D37" s="277">
        <f>C37/C39-1</f>
        <v>-0.13595158247746808</v>
      </c>
      <c r="E37" s="278">
        <f t="shared" si="3"/>
        <v>-0.23347433990330979</v>
      </c>
      <c r="F37" s="279">
        <f>((SUM(C37,C39:C49)/SUM(C50,C52:C62))-1)</f>
        <v>-1.508304713703279E-2</v>
      </c>
    </row>
    <row r="38" spans="2:6" ht="15" customHeight="1" collapsed="1">
      <c r="B38" s="266">
        <v>2009</v>
      </c>
      <c r="C38" s="283">
        <v>364251</v>
      </c>
      <c r="D38" s="284"/>
      <c r="E38" s="267">
        <f t="shared" si="3"/>
        <v>-0.27214579024668051</v>
      </c>
      <c r="F38" s="267">
        <f>C38/C51-1</f>
        <v>-0.27214579024668051</v>
      </c>
    </row>
    <row r="39" spans="2:6" ht="15" hidden="1" customHeight="1" outlineLevel="1">
      <c r="B39" s="261" t="s">
        <v>244</v>
      </c>
      <c r="C39" s="276">
        <v>38168</v>
      </c>
      <c r="D39" s="277">
        <f t="shared" ref="D39:D49" si="5">IFERROR((C39-C40)/C40,"-")</f>
        <v>-0.10070213467791339</v>
      </c>
      <c r="E39" s="278">
        <f t="shared" si="3"/>
        <v>-8.4261036468330164E-2</v>
      </c>
      <c r="F39" s="279">
        <f>((SUM(C39:C50)/SUM(C52:C63))-1)</f>
        <v>1.3586180496904188E-2</v>
      </c>
    </row>
    <row r="40" spans="2:6" ht="15" hidden="1" customHeight="1" outlineLevel="1">
      <c r="B40" s="261" t="s">
        <v>245</v>
      </c>
      <c r="C40" s="276">
        <v>42442</v>
      </c>
      <c r="D40" s="277">
        <f t="shared" si="5"/>
        <v>-1.5586584404137868E-2</v>
      </c>
      <c r="E40" s="278">
        <f t="shared" si="3"/>
        <v>-1.911299082483997E-2</v>
      </c>
      <c r="F40" s="279">
        <f>((SUM(C40:C50,C52)/SUM(C53:C63,C65))-1)</f>
        <v>1.2321648457383372E-2</v>
      </c>
    </row>
    <row r="41" spans="2:6" ht="15" hidden="1" customHeight="1" outlineLevel="1">
      <c r="B41" s="261" t="s">
        <v>246</v>
      </c>
      <c r="C41" s="276">
        <v>43114</v>
      </c>
      <c r="D41" s="277">
        <f t="shared" si="5"/>
        <v>0.26271087160262419</v>
      </c>
      <c r="E41" s="278">
        <f t="shared" si="3"/>
        <v>-1.1894666880572058E-2</v>
      </c>
      <c r="F41" s="279">
        <f>((SUM(C41:C50,C52:C53)/SUM(C54:C63,C65:C66))-1)</f>
        <v>8.8698620554577001E-3</v>
      </c>
    </row>
    <row r="42" spans="2:6" ht="15" hidden="1" customHeight="1" outlineLevel="1">
      <c r="B42" s="261" t="s">
        <v>247</v>
      </c>
      <c r="C42" s="276">
        <v>34144</v>
      </c>
      <c r="D42" s="277">
        <f t="shared" si="5"/>
        <v>7.0714039323904798E-2</v>
      </c>
      <c r="E42" s="278">
        <f t="shared" si="3"/>
        <v>-7.4562948909066229E-2</v>
      </c>
      <c r="F42" s="279">
        <f>((SUM(C42:C50,C52:C54)/SUM(C55:C63,C65:C67))-1)</f>
        <v>1.6141941296181628E-2</v>
      </c>
    </row>
    <row r="43" spans="2:6" ht="15" hidden="1" customHeight="1" outlineLevel="1">
      <c r="B43" s="261" t="s">
        <v>248</v>
      </c>
      <c r="C43" s="276">
        <v>31889</v>
      </c>
      <c r="D43" s="277">
        <f t="shared" si="5"/>
        <v>-0.24532008046385043</v>
      </c>
      <c r="E43" s="278">
        <f t="shared" si="3"/>
        <v>0.17706333973128596</v>
      </c>
      <c r="F43" s="279">
        <f>((SUM(C43:C50,C52:C55)/SUM(C56:C63,C65:C68))-1)</f>
        <v>1.9208432050296986E-2</v>
      </c>
    </row>
    <row r="44" spans="2:6" ht="15" hidden="1" customHeight="1" outlineLevel="1">
      <c r="B44" s="261" t="s">
        <v>249</v>
      </c>
      <c r="C44" s="276">
        <v>42255</v>
      </c>
      <c r="D44" s="277">
        <f t="shared" si="5"/>
        <v>7.9696443172526568E-2</v>
      </c>
      <c r="E44" s="278">
        <f t="shared" si="3"/>
        <v>7.318584914656201E-3</v>
      </c>
      <c r="F44" s="279">
        <f>((SUM(C44:C50,C52:C56)/SUM(C57:C63,C65:C69))-1)</f>
        <v>-2.1137247359330757E-3</v>
      </c>
    </row>
    <row r="45" spans="2:6" ht="15" hidden="1" customHeight="1" outlineLevel="1">
      <c r="B45" s="261" t="s">
        <v>250</v>
      </c>
      <c r="C45" s="276">
        <v>39136</v>
      </c>
      <c r="D45" s="277">
        <f t="shared" si="5"/>
        <v>-0.17472902872084686</v>
      </c>
      <c r="E45" s="278">
        <f t="shared" si="3"/>
        <v>-7.4230023182097704E-2</v>
      </c>
      <c r="F45" s="279">
        <f>((SUM(C45:C50,C52:C57)/SUM(C58:C63,C65:C70))-1)</f>
        <v>8.3866815567188446E-3</v>
      </c>
    </row>
    <row r="46" spans="2:6" ht="15" hidden="1" customHeight="1" outlineLevel="1">
      <c r="B46" s="261" t="s">
        <v>251</v>
      </c>
      <c r="C46" s="276">
        <v>47422</v>
      </c>
      <c r="D46" s="277">
        <f t="shared" si="5"/>
        <v>0.12315854293969969</v>
      </c>
      <c r="E46" s="278">
        <f t="shared" si="3"/>
        <v>8.0227790432801926E-2</v>
      </c>
      <c r="F46" s="279">
        <f>((SUM(C46:C50,C52:C58)/SUM(C59:C63,C65:C71))-1)</f>
        <v>2.9320359914739802E-2</v>
      </c>
    </row>
    <row r="47" spans="2:6" ht="15" hidden="1" customHeight="1" outlineLevel="1">
      <c r="B47" s="261" t="s">
        <v>252</v>
      </c>
      <c r="C47" s="276">
        <v>42222</v>
      </c>
      <c r="D47" s="277">
        <f t="shared" si="5"/>
        <v>-0.12183860232945092</v>
      </c>
      <c r="E47" s="278">
        <f t="shared" si="3"/>
        <v>-4.9760313280669766E-2</v>
      </c>
      <c r="F47" s="279">
        <f>((SUM(C47:C50,C52:C59)/SUM(C60:C63,C65:C72))-1)</f>
        <v>4.1941716977376808E-2</v>
      </c>
    </row>
    <row r="48" spans="2:6" ht="15" hidden="1" customHeight="1" outlineLevel="1">
      <c r="B48" s="261" t="s">
        <v>253</v>
      </c>
      <c r="C48" s="276">
        <v>48080</v>
      </c>
      <c r="D48" s="277">
        <f t="shared" si="5"/>
        <v>-9.6603431584584652E-3</v>
      </c>
      <c r="E48" s="278">
        <f t="shared" si="3"/>
        <v>-2.9294785084088781E-2</v>
      </c>
      <c r="F48" s="279">
        <f>((SUM(C48:C50,C52:C60)/SUM(C61:C63,C65:C73))-1)</f>
        <v>6.2433437027744842E-2</v>
      </c>
    </row>
    <row r="49" spans="2:6" ht="15" hidden="1" customHeight="1" outlineLevel="1">
      <c r="B49" s="261" t="s">
        <v>254</v>
      </c>
      <c r="C49" s="276">
        <v>48549</v>
      </c>
      <c r="D49" s="277">
        <f t="shared" si="5"/>
        <v>0.1284166976571216</v>
      </c>
      <c r="E49" s="278">
        <f t="shared" si="3"/>
        <v>0.20675598419129537</v>
      </c>
      <c r="F49" s="279">
        <f>((SUM(C49:C50,C52:C61)/SUM(C62:C63,C65:C74))-1)</f>
        <v>7.8407062302150221E-2</v>
      </c>
    </row>
    <row r="50" spans="2:6" ht="15" hidden="1" customHeight="1" outlineLevel="1">
      <c r="B50" s="261" t="s">
        <v>255</v>
      </c>
      <c r="C50" s="276">
        <v>43024</v>
      </c>
      <c r="D50" s="277">
        <f>C50/C52-1</f>
        <v>3.2245681381957825E-2</v>
      </c>
      <c r="E50" s="278">
        <f t="shared" si="3"/>
        <v>0.10741036266762771</v>
      </c>
      <c r="F50" s="279">
        <f>((SUM(C50,C52:C62)/SUM(C63,C65:C75))-1)</f>
        <v>5.4036546538409391E-2</v>
      </c>
    </row>
    <row r="51" spans="2:6" ht="15" customHeight="1" collapsed="1">
      <c r="B51" s="266">
        <v>2008</v>
      </c>
      <c r="C51" s="283">
        <v>500445</v>
      </c>
      <c r="D51" s="284"/>
      <c r="E51" s="267">
        <f t="shared" si="3"/>
        <v>1.3586180496904188E-2</v>
      </c>
      <c r="F51" s="267">
        <f>C51/C64-1</f>
        <v>1.3586180496904188E-2</v>
      </c>
    </row>
    <row r="52" spans="2:6" ht="15" hidden="1" customHeight="1" outlineLevel="1">
      <c r="B52" s="261" t="s">
        <v>244</v>
      </c>
      <c r="C52" s="276">
        <v>41680</v>
      </c>
      <c r="D52" s="277">
        <f t="shared" ref="D52:D62" si="6">IFERROR((C52-C53)/C53,"-")</f>
        <v>-3.6723751415563104E-2</v>
      </c>
      <c r="E52" s="278">
        <f t="shared" si="3"/>
        <v>-8.9280251715247116E-2</v>
      </c>
      <c r="F52" s="279" t="s">
        <v>64</v>
      </c>
    </row>
    <row r="53" spans="2:6" ht="15" hidden="1" customHeight="1" outlineLevel="1">
      <c r="B53" s="261" t="s">
        <v>245</v>
      </c>
      <c r="C53" s="276">
        <v>43269</v>
      </c>
      <c r="D53" s="277">
        <f t="shared" si="6"/>
        <v>-8.3423097197075601E-3</v>
      </c>
      <c r="E53" s="278">
        <f t="shared" si="3"/>
        <v>-5.5096960167714926E-2</v>
      </c>
      <c r="F53" s="279" t="s">
        <v>64</v>
      </c>
    </row>
    <row r="54" spans="2:6" ht="15" hidden="1" customHeight="1" outlineLevel="1">
      <c r="B54" s="261" t="s">
        <v>246</v>
      </c>
      <c r="C54" s="276">
        <v>43633</v>
      </c>
      <c r="D54" s="277">
        <f t="shared" si="6"/>
        <v>0.18262637213714594</v>
      </c>
      <c r="E54" s="278">
        <f t="shared" si="3"/>
        <v>7.5684737322190276E-2</v>
      </c>
      <c r="F54" s="279" t="s">
        <v>64</v>
      </c>
    </row>
    <row r="55" spans="2:6" ht="15" hidden="1" customHeight="1" outlineLevel="1">
      <c r="B55" s="261" t="s">
        <v>247</v>
      </c>
      <c r="C55" s="276">
        <v>36895</v>
      </c>
      <c r="D55" s="277">
        <f t="shared" si="6"/>
        <v>0.36184113391407058</v>
      </c>
      <c r="E55" s="278">
        <f t="shared" si="3"/>
        <v>-3.1576460706598808E-2</v>
      </c>
      <c r="F55" s="279" t="s">
        <v>64</v>
      </c>
    </row>
    <row r="56" spans="2:6" ht="15" hidden="1" customHeight="1" outlineLevel="1">
      <c r="B56" s="261" t="s">
        <v>248</v>
      </c>
      <c r="C56" s="276">
        <v>27092</v>
      </c>
      <c r="D56" s="277">
        <f t="shared" si="6"/>
        <v>-0.35415276056069417</v>
      </c>
      <c r="E56" s="278">
        <f t="shared" si="3"/>
        <v>-0.1774350255040078</v>
      </c>
      <c r="F56" s="279" t="s">
        <v>64</v>
      </c>
    </row>
    <row r="57" spans="2:6" ht="15" hidden="1" customHeight="1" outlineLevel="1">
      <c r="B57" s="261" t="s">
        <v>249</v>
      </c>
      <c r="C57" s="276">
        <v>41948</v>
      </c>
      <c r="D57" s="277">
        <f t="shared" si="6"/>
        <v>-7.7115957799120029E-3</v>
      </c>
      <c r="E57" s="278">
        <f t="shared" si="3"/>
        <v>0.15267091668498578</v>
      </c>
      <c r="F57" s="279" t="s">
        <v>64</v>
      </c>
    </row>
    <row r="58" spans="2:6" ht="15" hidden="1" customHeight="1" outlineLevel="1">
      <c r="B58" s="261" t="s">
        <v>250</v>
      </c>
      <c r="C58" s="276">
        <v>42274</v>
      </c>
      <c r="D58" s="277">
        <f t="shared" si="6"/>
        <v>-3.7038724373576311E-2</v>
      </c>
      <c r="E58" s="278">
        <f t="shared" si="3"/>
        <v>0.20168282213820743</v>
      </c>
      <c r="F58" s="279" t="s">
        <v>64</v>
      </c>
    </row>
    <row r="59" spans="2:6" ht="15" hidden="1" customHeight="1" outlineLevel="1">
      <c r="B59" s="261" t="s">
        <v>251</v>
      </c>
      <c r="C59" s="276">
        <v>43900</v>
      </c>
      <c r="D59" s="277">
        <f t="shared" si="6"/>
        <v>-1.1995588864132514E-2</v>
      </c>
      <c r="E59" s="278">
        <f t="shared" si="3"/>
        <v>0.27010762643212582</v>
      </c>
      <c r="F59" s="279" t="s">
        <v>64</v>
      </c>
    </row>
    <row r="60" spans="2:6" ht="15" hidden="1" customHeight="1" outlineLevel="1">
      <c r="B60" s="261" t="s">
        <v>252</v>
      </c>
      <c r="C60" s="276">
        <v>44433</v>
      </c>
      <c r="D60" s="277">
        <f t="shared" si="6"/>
        <v>-0.10292544063313884</v>
      </c>
      <c r="E60" s="278">
        <f t="shared" si="3"/>
        <v>0.19408239499072866</v>
      </c>
      <c r="F60" s="279" t="s">
        <v>64</v>
      </c>
    </row>
    <row r="61" spans="2:6" ht="15" hidden="1" customHeight="1" outlineLevel="1">
      <c r="B61" s="261" t="s">
        <v>253</v>
      </c>
      <c r="C61" s="276">
        <v>49531</v>
      </c>
      <c r="D61" s="277">
        <f t="shared" si="6"/>
        <v>0.23116502199796177</v>
      </c>
      <c r="E61" s="278">
        <f t="shared" si="3"/>
        <v>0.12983872807317676</v>
      </c>
      <c r="F61" s="279" t="s">
        <v>64</v>
      </c>
    </row>
    <row r="62" spans="2:6" ht="15" hidden="1" customHeight="1" outlineLevel="1">
      <c r="B62" s="261" t="s">
        <v>254</v>
      </c>
      <c r="C62" s="276">
        <v>40231</v>
      </c>
      <c r="D62" s="277">
        <f t="shared" si="6"/>
        <v>3.5520321227252835E-2</v>
      </c>
      <c r="E62" s="278">
        <f t="shared" si="3"/>
        <v>-6.8575926654782071E-2</v>
      </c>
      <c r="F62" s="279" t="s">
        <v>64</v>
      </c>
    </row>
    <row r="63" spans="2:6" ht="15" hidden="1" customHeight="1" outlineLevel="1">
      <c r="B63" s="261" t="s">
        <v>255</v>
      </c>
      <c r="C63" s="276">
        <v>38851</v>
      </c>
      <c r="D63" s="277">
        <f>C63/C65-1</f>
        <v>-0.15109469912161866</v>
      </c>
      <c r="E63" s="278">
        <f t="shared" si="3"/>
        <v>0.14889401466761298</v>
      </c>
      <c r="F63" s="279" t="s">
        <v>64</v>
      </c>
    </row>
    <row r="64" spans="2:6" ht="15" customHeight="1" collapsed="1">
      <c r="B64" s="266">
        <v>2007</v>
      </c>
      <c r="C64" s="283">
        <v>493737</v>
      </c>
      <c r="D64" s="284"/>
      <c r="E64" s="267">
        <f t="shared" si="3"/>
        <v>5.6463157083892268E-2</v>
      </c>
      <c r="F64" s="267">
        <f>C64/C77-1</f>
        <v>5.6463157083892268E-2</v>
      </c>
    </row>
    <row r="65" spans="2:6" ht="15" hidden="1" customHeight="1" outlineLevel="1">
      <c r="B65" s="261" t="s">
        <v>244</v>
      </c>
      <c r="C65" s="276">
        <v>45766</v>
      </c>
      <c r="D65" s="277">
        <f t="shared" ref="D65:D75" si="7">IFERROR((C65-C66)/C66,"-")</f>
        <v>-5.677847658979734E-4</v>
      </c>
      <c r="E65" s="278" t="s">
        <v>64</v>
      </c>
      <c r="F65" s="279" t="s">
        <v>64</v>
      </c>
    </row>
    <row r="66" spans="2:6" ht="15" hidden="1" customHeight="1" outlineLevel="1">
      <c r="B66" s="261" t="s">
        <v>245</v>
      </c>
      <c r="C66" s="276">
        <v>45792</v>
      </c>
      <c r="D66" s="277">
        <f t="shared" si="7"/>
        <v>0.12891058353672066</v>
      </c>
      <c r="E66" s="278" t="s">
        <v>64</v>
      </c>
      <c r="F66" s="279" t="s">
        <v>64</v>
      </c>
    </row>
    <row r="67" spans="2:6" ht="15" hidden="1" customHeight="1" outlineLevel="1">
      <c r="B67" s="261" t="s">
        <v>246</v>
      </c>
      <c r="C67" s="276">
        <v>40563</v>
      </c>
      <c r="D67" s="277">
        <f t="shared" si="7"/>
        <v>6.4701559136962572E-2</v>
      </c>
      <c r="E67" s="278" t="s">
        <v>64</v>
      </c>
      <c r="F67" s="279" t="s">
        <v>64</v>
      </c>
    </row>
    <row r="68" spans="2:6" ht="15" hidden="1" customHeight="1" outlineLevel="1">
      <c r="B68" s="261" t="s">
        <v>247</v>
      </c>
      <c r="C68" s="276">
        <v>38098</v>
      </c>
      <c r="D68" s="277">
        <f t="shared" si="7"/>
        <v>0.15672820014573718</v>
      </c>
      <c r="E68" s="278" t="s">
        <v>64</v>
      </c>
      <c r="F68" s="279" t="s">
        <v>64</v>
      </c>
    </row>
    <row r="69" spans="2:6" ht="15" hidden="1" customHeight="1" outlineLevel="1">
      <c r="B69" s="261" t="s">
        <v>248</v>
      </c>
      <c r="C69" s="276">
        <v>32936</v>
      </c>
      <c r="D69" s="277">
        <f t="shared" si="7"/>
        <v>-9.4965926577269724E-2</v>
      </c>
      <c r="E69" s="278" t="s">
        <v>64</v>
      </c>
      <c r="F69" s="279" t="s">
        <v>64</v>
      </c>
    </row>
    <row r="70" spans="2:6" ht="15" hidden="1" customHeight="1" outlineLevel="1">
      <c r="B70" s="261" t="s">
        <v>249</v>
      </c>
      <c r="C70" s="276">
        <v>36392</v>
      </c>
      <c r="D70" s="277">
        <f t="shared" si="7"/>
        <v>3.4480798203473662E-2</v>
      </c>
      <c r="E70" s="278" t="s">
        <v>64</v>
      </c>
      <c r="F70" s="279" t="s">
        <v>64</v>
      </c>
    </row>
    <row r="71" spans="2:6" ht="15" hidden="1" customHeight="1" outlineLevel="1">
      <c r="B71" s="261" t="s">
        <v>250</v>
      </c>
      <c r="C71" s="276">
        <v>35179</v>
      </c>
      <c r="D71" s="277">
        <f t="shared" si="7"/>
        <v>1.7793079504686959E-2</v>
      </c>
      <c r="E71" s="278" t="s">
        <v>64</v>
      </c>
      <c r="F71" s="279" t="s">
        <v>64</v>
      </c>
    </row>
    <row r="72" spans="2:6" ht="15" hidden="1" customHeight="1" outlineLevel="1">
      <c r="B72" s="261" t="s">
        <v>251</v>
      </c>
      <c r="C72" s="276">
        <v>34564</v>
      </c>
      <c r="D72" s="277">
        <f t="shared" si="7"/>
        <v>-7.1134879471124124E-2</v>
      </c>
      <c r="E72" s="278" t="s">
        <v>64</v>
      </c>
      <c r="F72" s="279" t="s">
        <v>64</v>
      </c>
    </row>
    <row r="73" spans="2:6" ht="15" hidden="1" customHeight="1" outlineLevel="1">
      <c r="B73" s="261" t="s">
        <v>252</v>
      </c>
      <c r="C73" s="276">
        <v>37211</v>
      </c>
      <c r="D73" s="277">
        <f t="shared" si="7"/>
        <v>-0.15118958005428956</v>
      </c>
      <c r="E73" s="278" t="s">
        <v>64</v>
      </c>
      <c r="F73" s="279" t="s">
        <v>64</v>
      </c>
    </row>
    <row r="74" spans="2:6" ht="15" hidden="1" customHeight="1" outlineLevel="1">
      <c r="B74" s="261" t="s">
        <v>253</v>
      </c>
      <c r="C74" s="276">
        <v>43839</v>
      </c>
      <c r="D74" s="277">
        <f t="shared" si="7"/>
        <v>1.4956127150232677E-2</v>
      </c>
      <c r="E74" s="278" t="s">
        <v>64</v>
      </c>
      <c r="F74" s="279" t="s">
        <v>64</v>
      </c>
    </row>
    <row r="75" spans="2:6" ht="15" hidden="1" customHeight="1" outlineLevel="1">
      <c r="B75" s="261" t="s">
        <v>254</v>
      </c>
      <c r="C75" s="276">
        <v>43193</v>
      </c>
      <c r="D75" s="277">
        <f t="shared" si="7"/>
        <v>0.27729477170570144</v>
      </c>
      <c r="E75" s="278" t="s">
        <v>64</v>
      </c>
      <c r="F75" s="279" t="s">
        <v>64</v>
      </c>
    </row>
    <row r="76" spans="2:6" ht="15" hidden="1" customHeight="1" outlineLevel="1">
      <c r="B76" s="261" t="s">
        <v>255</v>
      </c>
      <c r="C76" s="276">
        <v>33816</v>
      </c>
      <c r="D76" s="277" t="s">
        <v>64</v>
      </c>
      <c r="E76" s="278" t="s">
        <v>64</v>
      </c>
      <c r="F76" s="279" t="s">
        <v>64</v>
      </c>
    </row>
    <row r="77" spans="2:6" ht="15" customHeight="1" collapsed="1">
      <c r="B77" s="266">
        <v>2006</v>
      </c>
      <c r="C77" s="283">
        <v>467349</v>
      </c>
      <c r="D77" s="284"/>
      <c r="E77" s="267" t="s">
        <v>64</v>
      </c>
      <c r="F77" s="267" t="s">
        <v>64</v>
      </c>
    </row>
    <row r="78" spans="2:6" ht="15" customHeight="1">
      <c r="B78" s="285" t="s">
        <v>77</v>
      </c>
      <c r="C78" s="285"/>
      <c r="D78" s="285"/>
      <c r="E78" s="285"/>
      <c r="F78" s="285"/>
    </row>
  </sheetData>
  <mergeCells count="2">
    <mergeCell ref="B5:F5"/>
    <mergeCell ref="B78:F7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268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139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91</v>
      </c>
      <c r="C8" s="286">
        <v>44.130755339065892</v>
      </c>
      <c r="D8" s="127">
        <f t="shared" ref="D8:D12" si="0">C8/C21-1</f>
        <v>0.35313862870897883</v>
      </c>
      <c r="E8" s="286">
        <v>61.15555678674923</v>
      </c>
      <c r="F8" s="127">
        <f t="shared" ref="F8:F12" si="1">E8/E21-1</f>
        <v>9.9823993658083809E-2</v>
      </c>
      <c r="G8" s="286">
        <v>36.091338705840087</v>
      </c>
      <c r="H8" s="127">
        <f t="shared" ref="H8:H12" si="2">G8/G21-1</f>
        <v>6.6421151791096866E-2</v>
      </c>
      <c r="I8" s="286">
        <v>48.47286530124947</v>
      </c>
      <c r="J8" s="127">
        <f t="shared" ref="J8:J12" si="3">I8/I21-1</f>
        <v>9.2167922798642055E-2</v>
      </c>
    </row>
    <row r="9" spans="2:10">
      <c r="B9" s="66" t="s">
        <v>92</v>
      </c>
      <c r="C9" s="286">
        <v>45.752439650744734</v>
      </c>
      <c r="D9" s="127">
        <f t="shared" si="0"/>
        <v>0.24752205682901796</v>
      </c>
      <c r="E9" s="286">
        <v>76.902051347514444</v>
      </c>
      <c r="F9" s="127">
        <f t="shared" si="1"/>
        <v>0.26621113962862264</v>
      </c>
      <c r="G9" s="286">
        <v>52.852481674918145</v>
      </c>
      <c r="H9" s="127">
        <f t="shared" si="2"/>
        <v>0.29556182049606416</v>
      </c>
      <c r="I9" s="286">
        <v>64.732779937093213</v>
      </c>
      <c r="J9" s="127">
        <f t="shared" si="3"/>
        <v>0.28307588975622822</v>
      </c>
    </row>
    <row r="10" spans="2:10">
      <c r="B10" s="66" t="s">
        <v>93</v>
      </c>
      <c r="C10" s="286">
        <v>56.860016236724817</v>
      </c>
      <c r="D10" s="127">
        <f t="shared" si="0"/>
        <v>0.55057154412771014</v>
      </c>
      <c r="E10" s="286">
        <v>77.965755263072182</v>
      </c>
      <c r="F10" s="127">
        <f t="shared" si="1"/>
        <v>0.19855568398604717</v>
      </c>
      <c r="G10" s="286">
        <v>57.536755233479653</v>
      </c>
      <c r="H10" s="127">
        <f t="shared" si="2"/>
        <v>0.14699721280209088</v>
      </c>
      <c r="I10" s="286">
        <v>67.628520568727808</v>
      </c>
      <c r="J10" s="127">
        <f t="shared" si="3"/>
        <v>0.1787627117731041</v>
      </c>
    </row>
    <row r="11" spans="2:10">
      <c r="B11" s="66" t="s">
        <v>94</v>
      </c>
      <c r="C11" s="286">
        <v>58.25</v>
      </c>
      <c r="D11" s="127">
        <f t="shared" si="0"/>
        <v>0.17938854019032191</v>
      </c>
      <c r="E11" s="286">
        <v>83.97</v>
      </c>
      <c r="F11" s="127">
        <f t="shared" si="1"/>
        <v>0.21224963752573789</v>
      </c>
      <c r="G11" s="286">
        <v>62.78</v>
      </c>
      <c r="H11" s="127">
        <f t="shared" si="2"/>
        <v>0.18142789764174605</v>
      </c>
      <c r="I11" s="286">
        <v>73.25</v>
      </c>
      <c r="J11" s="127">
        <f t="shared" si="3"/>
        <v>0.20180278838738097</v>
      </c>
    </row>
    <row r="12" spans="2:10">
      <c r="B12" s="66" t="s">
        <v>95</v>
      </c>
      <c r="C12" s="286">
        <v>47.66</v>
      </c>
      <c r="D12" s="127">
        <f t="shared" si="0"/>
        <v>0.29159891598915988</v>
      </c>
      <c r="E12" s="286">
        <v>73.377466635171402</v>
      </c>
      <c r="F12" s="127">
        <f t="shared" si="1"/>
        <v>0.10072846737432894</v>
      </c>
      <c r="G12" s="286">
        <v>53.20364129801186</v>
      </c>
      <c r="H12" s="127">
        <f t="shared" si="2"/>
        <v>5.6078404309294561E-2</v>
      </c>
      <c r="I12" s="286">
        <v>63.169352342213095</v>
      </c>
      <c r="J12" s="127">
        <f t="shared" si="3"/>
        <v>8.4178259266423305E-2</v>
      </c>
    </row>
    <row r="13" spans="2:10" ht="30" customHeight="1">
      <c r="B13" s="128" t="s">
        <v>225</v>
      </c>
      <c r="C13" s="287">
        <v>50.40765722099205</v>
      </c>
      <c r="D13" s="130">
        <v>0.31800928211538704</v>
      </c>
      <c r="E13" s="287">
        <v>73.377466635171402</v>
      </c>
      <c r="F13" s="130">
        <v>0.10072846737432894</v>
      </c>
      <c r="G13" s="287">
        <v>53.20364129801186</v>
      </c>
      <c r="H13" s="130">
        <v>5.6078404309294561E-2</v>
      </c>
      <c r="I13" s="287">
        <v>63.169352342213095</v>
      </c>
      <c r="J13" s="130">
        <v>8.4178259266423305E-2</v>
      </c>
    </row>
    <row r="14" spans="2:10" outlineLevel="1">
      <c r="B14" s="66" t="s">
        <v>84</v>
      </c>
      <c r="C14" s="286">
        <v>47.34</v>
      </c>
      <c r="D14" s="127">
        <f t="shared" ref="D14:D64" si="4">C14/C27-1</f>
        <v>1.8605211220756424E-2</v>
      </c>
      <c r="E14" s="286">
        <v>62.50275279471974</v>
      </c>
      <c r="F14" s="127">
        <f t="shared" ref="F14:F65" si="5">E14/E27-1</f>
        <v>2.933736646522056E-2</v>
      </c>
      <c r="G14" s="286">
        <v>49.683025678772104</v>
      </c>
      <c r="H14" s="127">
        <f t="shared" ref="H14:H65" si="6">G14/G27-1</f>
        <v>6.0187664708068578E-2</v>
      </c>
      <c r="I14" s="286">
        <v>55.975719530448927</v>
      </c>
      <c r="J14" s="127">
        <f t="shared" ref="J14:J65" si="7">I14/I27-1</f>
        <v>4.5511903302423162E-2</v>
      </c>
    </row>
    <row r="15" spans="2:10" outlineLevel="1">
      <c r="B15" s="66" t="s">
        <v>85</v>
      </c>
      <c r="C15" s="286">
        <v>52.08</v>
      </c>
      <c r="D15" s="127">
        <f t="shared" si="4"/>
        <v>0.41216055443257282</v>
      </c>
      <c r="E15" s="286">
        <v>68.431356585991807</v>
      </c>
      <c r="F15" s="127">
        <f t="shared" si="5"/>
        <v>7.8211254595192958E-2</v>
      </c>
      <c r="G15" s="286">
        <v>54.406122105735271</v>
      </c>
      <c r="H15" s="127">
        <f t="shared" si="6"/>
        <v>0.15852869789270096</v>
      </c>
      <c r="I15" s="286">
        <v>61.290551546705636</v>
      </c>
      <c r="J15" s="127">
        <f t="shared" si="7"/>
        <v>0.11613351176960762</v>
      </c>
    </row>
    <row r="16" spans="2:10" outlineLevel="1">
      <c r="B16" s="66" t="s">
        <v>86</v>
      </c>
      <c r="C16" s="286">
        <v>46.39</v>
      </c>
      <c r="D16" s="127">
        <f t="shared" si="4"/>
        <v>0.24300219537452539</v>
      </c>
      <c r="E16" s="286">
        <v>66.541548160495338</v>
      </c>
      <c r="F16" s="127">
        <f t="shared" si="5"/>
        <v>0.11288226170579074</v>
      </c>
      <c r="G16" s="286">
        <v>46.569092517004343</v>
      </c>
      <c r="H16" s="127">
        <f t="shared" si="6"/>
        <v>8.684935476957345E-2</v>
      </c>
      <c r="I16" s="286">
        <v>56.372776144118234</v>
      </c>
      <c r="J16" s="127">
        <f t="shared" si="7"/>
        <v>0.1051149329562584</v>
      </c>
    </row>
    <row r="17" spans="2:10" outlineLevel="1">
      <c r="B17" s="66" t="s">
        <v>87</v>
      </c>
      <c r="C17" s="286">
        <v>38.671460366375619</v>
      </c>
      <c r="D17" s="127">
        <f t="shared" si="4"/>
        <v>0.12319083259876917</v>
      </c>
      <c r="E17" s="286">
        <v>62.925694614051615</v>
      </c>
      <c r="F17" s="127">
        <f t="shared" si="5"/>
        <v>5.8193276842755992E-2</v>
      </c>
      <c r="G17" s="286">
        <v>42.88564967950515</v>
      </c>
      <c r="H17" s="127">
        <f t="shared" si="6"/>
        <v>5.1737083078047919E-2</v>
      </c>
      <c r="I17" s="286">
        <v>52.722510199732064</v>
      </c>
      <c r="J17" s="127">
        <f t="shared" si="7"/>
        <v>5.9118230753032686E-2</v>
      </c>
    </row>
    <row r="18" spans="2:10" outlineLevel="1">
      <c r="B18" s="66" t="s">
        <v>88</v>
      </c>
      <c r="C18" s="286">
        <v>37.479999999999997</v>
      </c>
      <c r="D18" s="127">
        <f t="shared" si="4"/>
        <v>0.36043557168784024</v>
      </c>
      <c r="E18" s="286">
        <v>75.758073707743435</v>
      </c>
      <c r="F18" s="127">
        <f t="shared" si="5"/>
        <v>5.3936846887755019E-2</v>
      </c>
      <c r="G18" s="286">
        <v>57.308421964492076</v>
      </c>
      <c r="H18" s="127">
        <f t="shared" si="6"/>
        <v>3.6394428775246679E-2</v>
      </c>
      <c r="I18" s="286">
        <v>66.364621760345088</v>
      </c>
      <c r="J18" s="127">
        <f t="shared" si="7"/>
        <v>4.8647891791392839E-2</v>
      </c>
    </row>
    <row r="19" spans="2:10" outlineLevel="1">
      <c r="B19" s="66" t="s">
        <v>89</v>
      </c>
      <c r="C19" s="286">
        <v>38</v>
      </c>
      <c r="D19" s="127">
        <f t="shared" si="4"/>
        <v>8.2004555808656177E-2</v>
      </c>
      <c r="E19" s="286">
        <v>69.497909001516803</v>
      </c>
      <c r="F19" s="127">
        <f t="shared" si="5"/>
        <v>5.284395530463315E-2</v>
      </c>
      <c r="G19" s="286">
        <v>50.674079070869361</v>
      </c>
      <c r="H19" s="127">
        <f t="shared" si="6"/>
        <v>6.9357846400430079E-2</v>
      </c>
      <c r="I19" s="286">
        <v>59.913948047662259</v>
      </c>
      <c r="J19" s="127">
        <f t="shared" si="7"/>
        <v>6.3081132242310378E-2</v>
      </c>
    </row>
    <row r="20" spans="2:10" outlineLevel="1">
      <c r="B20" s="66" t="s">
        <v>90</v>
      </c>
      <c r="C20" s="286">
        <v>34.78</v>
      </c>
      <c r="D20" s="127">
        <f t="shared" si="4"/>
        <v>-6.0264251654686407E-2</v>
      </c>
      <c r="E20" s="286">
        <v>60.247435704848954</v>
      </c>
      <c r="F20" s="127">
        <f t="shared" si="5"/>
        <v>6.9817041760255716E-2</v>
      </c>
      <c r="G20" s="286">
        <v>39.683073628774395</v>
      </c>
      <c r="H20" s="127">
        <f t="shared" si="6"/>
        <v>6.9272393104034879E-2</v>
      </c>
      <c r="I20" s="286">
        <v>49.642168960120578</v>
      </c>
      <c r="J20" s="127">
        <f t="shared" si="7"/>
        <v>7.3443333386952414E-2</v>
      </c>
    </row>
    <row r="21" spans="2:10" outlineLevel="1">
      <c r="B21" s="66" t="s">
        <v>91</v>
      </c>
      <c r="C21" s="286">
        <v>32.613624652169435</v>
      </c>
      <c r="D21" s="127">
        <f t="shared" si="4"/>
        <v>-0.15112897834020211</v>
      </c>
      <c r="E21" s="286">
        <v>55.604857813059709</v>
      </c>
      <c r="F21" s="127">
        <f t="shared" si="5"/>
        <v>6.9007013858599642E-2</v>
      </c>
      <c r="G21" s="286">
        <v>33.843419783284723</v>
      </c>
      <c r="H21" s="127">
        <f t="shared" si="6"/>
        <v>1.5306304370241497E-2</v>
      </c>
      <c r="I21" s="286">
        <v>44.382245888562132</v>
      </c>
      <c r="J21" s="127">
        <f t="shared" si="7"/>
        <v>5.1243076318947756E-2</v>
      </c>
    </row>
    <row r="22" spans="2:10" outlineLevel="1">
      <c r="B22" s="66" t="s">
        <v>92</v>
      </c>
      <c r="C22" s="286">
        <v>36.674653887113948</v>
      </c>
      <c r="D22" s="127">
        <f t="shared" si="4"/>
        <v>-6.6802700073436361E-2</v>
      </c>
      <c r="E22" s="286">
        <v>60.733987358593033</v>
      </c>
      <c r="F22" s="127">
        <f t="shared" si="5"/>
        <v>-2.6782142167815937E-2</v>
      </c>
      <c r="G22" s="286">
        <v>40.7950287194178</v>
      </c>
      <c r="H22" s="127">
        <f t="shared" si="6"/>
        <v>-6.4336561498255285E-2</v>
      </c>
      <c r="I22" s="286">
        <v>50.451248015728673</v>
      </c>
      <c r="J22" s="127">
        <f t="shared" si="7"/>
        <v>-3.9832716267403034E-2</v>
      </c>
    </row>
    <row r="23" spans="2:10" outlineLevel="1">
      <c r="B23" s="66" t="s">
        <v>93</v>
      </c>
      <c r="C23" s="286">
        <v>36.670359682572403</v>
      </c>
      <c r="D23" s="127">
        <f t="shared" si="4"/>
        <v>-0.21527156681848048</v>
      </c>
      <c r="E23" s="286">
        <v>65.049756389941592</v>
      </c>
      <c r="F23" s="127">
        <f t="shared" si="5"/>
        <v>2.766340058406902E-2</v>
      </c>
      <c r="G23" s="286">
        <v>50.162942500024499</v>
      </c>
      <c r="H23" s="127">
        <f t="shared" si="6"/>
        <v>-3.0716250176164528E-2</v>
      </c>
      <c r="I23" s="286">
        <v>57.372463425654566</v>
      </c>
      <c r="J23" s="127">
        <f t="shared" si="7"/>
        <v>2.2417830811127804E-3</v>
      </c>
    </row>
    <row r="24" spans="2:10" outlineLevel="1">
      <c r="B24" s="66" t="s">
        <v>94</v>
      </c>
      <c r="C24" s="286">
        <v>49.39</v>
      </c>
      <c r="D24" s="127">
        <f t="shared" si="4"/>
        <v>-0.10880548538433776</v>
      </c>
      <c r="E24" s="286">
        <v>69.267910998420234</v>
      </c>
      <c r="F24" s="127">
        <f t="shared" si="5"/>
        <v>3.2201918099518112E-2</v>
      </c>
      <c r="G24" s="286">
        <v>53.139087137958619</v>
      </c>
      <c r="H24" s="127">
        <f t="shared" si="6"/>
        <v>-3.2014192254732565E-2</v>
      </c>
      <c r="I24" s="286">
        <v>60.950099889757524</v>
      </c>
      <c r="J24" s="127">
        <f t="shared" si="7"/>
        <v>4.05339196311294E-3</v>
      </c>
    </row>
    <row r="25" spans="2:10" outlineLevel="1">
      <c r="B25" s="66" t="s">
        <v>95</v>
      </c>
      <c r="C25" s="286">
        <v>36.9</v>
      </c>
      <c r="D25" s="127">
        <f t="shared" si="4"/>
        <v>-0.12205567451820132</v>
      </c>
      <c r="E25" s="286">
        <v>66.662640978301908</v>
      </c>
      <c r="F25" s="127">
        <f t="shared" si="5"/>
        <v>-7.0077411458493444E-3</v>
      </c>
      <c r="G25" s="286">
        <v>50.378495650432853</v>
      </c>
      <c r="H25" s="127">
        <f t="shared" si="6"/>
        <v>-4.5185692372421538E-2</v>
      </c>
      <c r="I25" s="286">
        <v>58.264728887807387</v>
      </c>
      <c r="J25" s="127">
        <f t="shared" si="7"/>
        <v>-2.2362553070906399E-2</v>
      </c>
    </row>
    <row r="26" spans="2:10" ht="15" customHeight="1">
      <c r="B26" s="147">
        <v>2010</v>
      </c>
      <c r="C26" s="288">
        <v>40.157146518918708</v>
      </c>
      <c r="D26" s="133">
        <f>C26/C39-1</f>
        <v>1.2990317321541989E-2</v>
      </c>
      <c r="E26" s="288">
        <v>65.251993240038132</v>
      </c>
      <c r="F26" s="133">
        <f t="shared" si="5"/>
        <v>4.4876241610041001E-2</v>
      </c>
      <c r="G26" s="288">
        <v>47.400441749110826</v>
      </c>
      <c r="H26" s="133">
        <f t="shared" si="6"/>
        <v>2.8312512423767977E-2</v>
      </c>
      <c r="I26" s="288">
        <v>56.104302420489866</v>
      </c>
      <c r="J26" s="133">
        <f t="shared" si="7"/>
        <v>4.0435818049023187E-2</v>
      </c>
    </row>
    <row r="27" spans="2:10" ht="15" hidden="1" customHeight="1" outlineLevel="1">
      <c r="B27" s="66" t="s">
        <v>84</v>
      </c>
      <c r="C27" s="286">
        <v>46.475316912295163</v>
      </c>
      <c r="D27" s="127">
        <f t="shared" si="4"/>
        <v>5.2430183702336208E-2</v>
      </c>
      <c r="E27" s="286">
        <v>60.721348346029949</v>
      </c>
      <c r="F27" s="127">
        <f t="shared" si="5"/>
        <v>-6.0628297604490511E-2</v>
      </c>
      <c r="G27" s="286">
        <v>46.862482306330861</v>
      </c>
      <c r="H27" s="127">
        <f t="shared" si="6"/>
        <v>-9.6751631345300404E-2</v>
      </c>
      <c r="I27" s="286">
        <v>53.539055226095769</v>
      </c>
      <c r="J27" s="127">
        <f t="shared" si="7"/>
        <v>-7.6514199942942507E-2</v>
      </c>
    </row>
    <row r="28" spans="2:10" ht="15" hidden="1" customHeight="1" outlineLevel="1">
      <c r="B28" s="66" t="s">
        <v>85</v>
      </c>
      <c r="C28" s="286">
        <v>36.879659211927581</v>
      </c>
      <c r="D28" s="127">
        <f t="shared" si="4"/>
        <v>-0.27316398872826997</v>
      </c>
      <c r="E28" s="286">
        <v>63.467484961176638</v>
      </c>
      <c r="F28" s="127">
        <f t="shared" si="5"/>
        <v>-6.2358975251137649E-2</v>
      </c>
      <c r="G28" s="286">
        <v>46.961393537075921</v>
      </c>
      <c r="H28" s="127">
        <f t="shared" si="6"/>
        <v>-0.1351318529536264</v>
      </c>
      <c r="I28" s="286">
        <v>54.913279549801061</v>
      </c>
      <c r="J28" s="127">
        <f t="shared" si="7"/>
        <v>-9.5231853005462996E-2</v>
      </c>
    </row>
    <row r="29" spans="2:10" ht="15" hidden="1" customHeight="1" outlineLevel="1">
      <c r="B29" s="66" t="s">
        <v>86</v>
      </c>
      <c r="C29" s="286">
        <v>37.320931670617334</v>
      </c>
      <c r="D29" s="127">
        <f t="shared" si="4"/>
        <v>-0.25178565215282012</v>
      </c>
      <c r="E29" s="286">
        <v>59.792082639993346</v>
      </c>
      <c r="F29" s="127">
        <f t="shared" si="5"/>
        <v>-9.6925539197951327E-2</v>
      </c>
      <c r="G29" s="286">
        <v>42.847789633989905</v>
      </c>
      <c r="H29" s="127">
        <f t="shared" si="6"/>
        <v>-0.11182092508637309</v>
      </c>
      <c r="I29" s="286">
        <v>51.010781288890179</v>
      </c>
      <c r="J29" s="127">
        <f t="shared" si="7"/>
        <v>-0.10228116041542146</v>
      </c>
    </row>
    <row r="30" spans="2:10" ht="15" hidden="1" customHeight="1" outlineLevel="1">
      <c r="B30" s="66" t="s">
        <v>87</v>
      </c>
      <c r="C30" s="286">
        <v>34.43</v>
      </c>
      <c r="D30" s="127">
        <f t="shared" si="4"/>
        <v>-0.15654091131798142</v>
      </c>
      <c r="E30" s="286">
        <v>59.465218680842327</v>
      </c>
      <c r="F30" s="127">
        <f t="shared" si="5"/>
        <v>-0.10530589180506589</v>
      </c>
      <c r="G30" s="286">
        <v>40.776017475769336</v>
      </c>
      <c r="H30" s="127">
        <f t="shared" si="6"/>
        <v>-8.7214623177495842E-2</v>
      </c>
      <c r="I30" s="286">
        <v>49.779626739355038</v>
      </c>
      <c r="J30" s="127">
        <f t="shared" si="7"/>
        <v>-9.6216339181741883E-2</v>
      </c>
    </row>
    <row r="31" spans="2:10" ht="15" hidden="1" customHeight="1" outlineLevel="1">
      <c r="B31" s="66" t="s">
        <v>88</v>
      </c>
      <c r="C31" s="286">
        <v>27.55</v>
      </c>
      <c r="D31" s="127">
        <f t="shared" si="4"/>
        <v>-0.25338753387533874</v>
      </c>
      <c r="E31" s="286">
        <v>71.881037209634371</v>
      </c>
      <c r="F31" s="127">
        <f t="shared" si="5"/>
        <v>-0.1121541633274602</v>
      </c>
      <c r="G31" s="286">
        <v>55.295957189017301</v>
      </c>
      <c r="H31" s="127">
        <f t="shared" si="6"/>
        <v>-0.12720596534062967</v>
      </c>
      <c r="I31" s="286">
        <v>63.285896324051336</v>
      </c>
      <c r="J31" s="127">
        <f t="shared" si="7"/>
        <v>-0.11812677448346953</v>
      </c>
    </row>
    <row r="32" spans="2:10" ht="15" hidden="1" customHeight="1" outlineLevel="1">
      <c r="B32" s="66" t="s">
        <v>89</v>
      </c>
      <c r="C32" s="286">
        <v>35.119999999999997</v>
      </c>
      <c r="D32" s="127">
        <f t="shared" si="4"/>
        <v>-0.28165268971159751</v>
      </c>
      <c r="E32" s="286">
        <v>66.009695597680533</v>
      </c>
      <c r="F32" s="127">
        <f t="shared" si="5"/>
        <v>-0.13501929437830051</v>
      </c>
      <c r="G32" s="286">
        <v>47.387391640173199</v>
      </c>
      <c r="H32" s="127">
        <f t="shared" si="6"/>
        <v>-0.1521213939758681</v>
      </c>
      <c r="I32" s="286">
        <v>56.358772844823612</v>
      </c>
      <c r="J32" s="127">
        <f t="shared" si="7"/>
        <v>-0.14143615653805086</v>
      </c>
    </row>
    <row r="33" spans="2:10" ht="15" hidden="1" customHeight="1" outlineLevel="1">
      <c r="B33" s="66" t="s">
        <v>90</v>
      </c>
      <c r="C33" s="286">
        <v>37.010404319768206</v>
      </c>
      <c r="D33" s="127">
        <f t="shared" si="4"/>
        <v>-0.20901038000067951</v>
      </c>
      <c r="E33" s="286">
        <v>56.315644033599447</v>
      </c>
      <c r="F33" s="127">
        <f t="shared" si="5"/>
        <v>-0.15316143787072856</v>
      </c>
      <c r="G33" s="286">
        <v>37.112221249420614</v>
      </c>
      <c r="H33" s="127">
        <f t="shared" si="6"/>
        <v>-0.18639408255965206</v>
      </c>
      <c r="I33" s="286">
        <v>46.245728503887108</v>
      </c>
      <c r="J33" s="127">
        <f t="shared" si="7"/>
        <v>-0.16609189311090755</v>
      </c>
    </row>
    <row r="34" spans="2:10" ht="15" hidden="1" customHeight="1" outlineLevel="1">
      <c r="B34" s="66" t="s">
        <v>91</v>
      </c>
      <c r="C34" s="286">
        <v>38.42</v>
      </c>
      <c r="D34" s="127">
        <f t="shared" si="4"/>
        <v>-0.29979952615272454</v>
      </c>
      <c r="E34" s="286">
        <v>52.015428423011926</v>
      </c>
      <c r="F34" s="127">
        <f t="shared" si="5"/>
        <v>-0.18201943100019602</v>
      </c>
      <c r="G34" s="286">
        <v>33.333211502391485</v>
      </c>
      <c r="H34" s="127">
        <f t="shared" si="6"/>
        <v>-0.18558229154173478</v>
      </c>
      <c r="I34" s="286">
        <v>42.218823494154968</v>
      </c>
      <c r="J34" s="127">
        <f t="shared" si="7"/>
        <v>-0.18192074877661413</v>
      </c>
    </row>
    <row r="35" spans="2:10" ht="15" hidden="1" customHeight="1" outlineLevel="1">
      <c r="B35" s="66" t="s">
        <v>92</v>
      </c>
      <c r="C35" s="286">
        <v>39.299999999999997</v>
      </c>
      <c r="D35" s="127">
        <f t="shared" si="4"/>
        <v>-0.22147385103011097</v>
      </c>
      <c r="E35" s="286">
        <v>62.405335937707015</v>
      </c>
      <c r="F35" s="127">
        <f t="shared" si="5"/>
        <v>-0.14903539746940242</v>
      </c>
      <c r="G35" s="286">
        <v>43.600109869358469</v>
      </c>
      <c r="H35" s="127">
        <f t="shared" si="6"/>
        <v>-0.11687158638138651</v>
      </c>
      <c r="I35" s="286">
        <v>52.544227313809579</v>
      </c>
      <c r="J35" s="127">
        <f t="shared" si="7"/>
        <v>-0.13382983920848956</v>
      </c>
    </row>
    <row r="36" spans="2:10" ht="15" hidden="1" customHeight="1" outlineLevel="1">
      <c r="B36" s="66" t="s">
        <v>93</v>
      </c>
      <c r="C36" s="286">
        <v>46.73</v>
      </c>
      <c r="D36" s="127">
        <f t="shared" si="4"/>
        <v>-0.15998561927017807</v>
      </c>
      <c r="E36" s="286">
        <v>63.29869911974172</v>
      </c>
      <c r="F36" s="127">
        <f t="shared" si="5"/>
        <v>-0.18518488247492371</v>
      </c>
      <c r="G36" s="286">
        <v>51.752587938404488</v>
      </c>
      <c r="H36" s="127">
        <f t="shared" si="6"/>
        <v>-0.16144780441047446</v>
      </c>
      <c r="I36" s="286">
        <v>57.244134493454197</v>
      </c>
      <c r="J36" s="127">
        <f t="shared" si="7"/>
        <v>-0.1732634566793938</v>
      </c>
    </row>
    <row r="37" spans="2:10" ht="15" hidden="1" customHeight="1" outlineLevel="1">
      <c r="B37" s="66" t="s">
        <v>94</v>
      </c>
      <c r="C37" s="286">
        <v>55.42</v>
      </c>
      <c r="D37" s="127">
        <f t="shared" si="4"/>
        <v>-7.7102414654454554E-2</v>
      </c>
      <c r="E37" s="286">
        <v>67.106938849673668</v>
      </c>
      <c r="F37" s="127">
        <f t="shared" si="5"/>
        <v>-0.12626016778099058</v>
      </c>
      <c r="G37" s="286">
        <v>54.896556037051482</v>
      </c>
      <c r="H37" s="127">
        <f t="shared" si="6"/>
        <v>-0.1324695898637116</v>
      </c>
      <c r="I37" s="286">
        <v>60.704042611308388</v>
      </c>
      <c r="J37" s="127">
        <f t="shared" si="7"/>
        <v>-0.12847181637072957</v>
      </c>
    </row>
    <row r="38" spans="2:10" ht="15" hidden="1" customHeight="1" outlineLevel="1">
      <c r="B38" s="66" t="s">
        <v>95</v>
      </c>
      <c r="C38" s="286">
        <v>42.03</v>
      </c>
      <c r="D38" s="127">
        <f t="shared" si="4"/>
        <v>-0.15568501406187218</v>
      </c>
      <c r="E38" s="286">
        <v>67.133092311541603</v>
      </c>
      <c r="F38" s="127">
        <f t="shared" si="5"/>
        <v>-9.1391321763707012E-2</v>
      </c>
      <c r="G38" s="286">
        <v>52.762610748479467</v>
      </c>
      <c r="H38" s="127">
        <f t="shared" si="6"/>
        <v>-0.10679949884998796</v>
      </c>
      <c r="I38" s="286">
        <v>59.597480713147469</v>
      </c>
      <c r="J38" s="127">
        <f t="shared" si="7"/>
        <v>-9.7720527496153009E-2</v>
      </c>
    </row>
    <row r="39" spans="2:10" collapsed="1">
      <c r="B39" s="134">
        <v>2009</v>
      </c>
      <c r="C39" s="289">
        <v>39.642181995479113</v>
      </c>
      <c r="D39" s="136">
        <f>C39/C52-1</f>
        <v>-0.19169539818276027</v>
      </c>
      <c r="E39" s="289">
        <v>62.449494630571635</v>
      </c>
      <c r="F39" s="136">
        <f t="shared" si="5"/>
        <v>-0.12245605032118212</v>
      </c>
      <c r="G39" s="289">
        <v>46.095366123073184</v>
      </c>
      <c r="H39" s="136">
        <f t="shared" si="6"/>
        <v>-0.13338158388472598</v>
      </c>
      <c r="I39" s="289">
        <v>53.92384753313668</v>
      </c>
      <c r="J39" s="136">
        <f t="shared" si="7"/>
        <v>-0.12627383890505806</v>
      </c>
    </row>
    <row r="40" spans="2:10" ht="15" hidden="1" customHeight="1" outlineLevel="1">
      <c r="B40" s="66" t="s">
        <v>84</v>
      </c>
      <c r="C40" s="286">
        <v>44.16</v>
      </c>
      <c r="D40" s="127">
        <f t="shared" si="4"/>
        <v>-0.12692763938315543</v>
      </c>
      <c r="E40" s="286">
        <v>64.640384835079971</v>
      </c>
      <c r="F40" s="127">
        <f t="shared" si="5"/>
        <v>-6.0315973161212844E-2</v>
      </c>
      <c r="G40" s="286">
        <v>51.882166558604432</v>
      </c>
      <c r="H40" s="127">
        <f t="shared" si="6"/>
        <v>-9.7742533972117629E-2</v>
      </c>
      <c r="I40" s="286">
        <v>57.974963148093735</v>
      </c>
      <c r="J40" s="127">
        <f t="shared" si="7"/>
        <v>-7.7130545293367381E-2</v>
      </c>
    </row>
    <row r="41" spans="2:10" ht="15" hidden="1" customHeight="1" outlineLevel="1">
      <c r="B41" s="66" t="s">
        <v>85</v>
      </c>
      <c r="C41" s="286">
        <v>50.74</v>
      </c>
      <c r="D41" s="127">
        <f t="shared" si="4"/>
        <v>-6.4872834500552812E-2</v>
      </c>
      <c r="E41" s="286">
        <v>67.688468492700352</v>
      </c>
      <c r="F41" s="127">
        <f t="shared" si="5"/>
        <v>-8.1368039644258761E-2</v>
      </c>
      <c r="G41" s="286">
        <v>54.298905211684115</v>
      </c>
      <c r="H41" s="127">
        <f t="shared" si="6"/>
        <v>-6.3835057202440093E-2</v>
      </c>
      <c r="I41" s="286">
        <v>60.693206024341421</v>
      </c>
      <c r="J41" s="127">
        <f t="shared" si="7"/>
        <v>-7.1829271559538221E-2</v>
      </c>
    </row>
    <row r="42" spans="2:10" ht="15" hidden="1" customHeight="1" outlineLevel="1">
      <c r="B42" s="66" t="s">
        <v>86</v>
      </c>
      <c r="C42" s="286">
        <v>49.88</v>
      </c>
      <c r="D42" s="127">
        <f t="shared" si="4"/>
        <v>-5.7979225684608116E-2</v>
      </c>
      <c r="E42" s="286">
        <v>66.209471350668167</v>
      </c>
      <c r="F42" s="127">
        <f t="shared" si="5"/>
        <v>-4.1643478407860757E-2</v>
      </c>
      <c r="G42" s="286">
        <v>48.242286768754084</v>
      </c>
      <c r="H42" s="127">
        <f t="shared" si="6"/>
        <v>-6.2080409540705372E-2</v>
      </c>
      <c r="I42" s="286">
        <v>56.822669904639113</v>
      </c>
      <c r="J42" s="127">
        <f t="shared" si="7"/>
        <v>-4.9017781936257276E-2</v>
      </c>
    </row>
    <row r="43" spans="2:10" ht="15" hidden="1" customHeight="1" outlineLevel="1">
      <c r="B43" s="66" t="s">
        <v>87</v>
      </c>
      <c r="C43" s="286">
        <v>40.82</v>
      </c>
      <c r="D43" s="127">
        <f t="shared" si="4"/>
        <v>-0.11778690296088179</v>
      </c>
      <c r="E43" s="286">
        <v>66.464301190956505</v>
      </c>
      <c r="F43" s="127">
        <f t="shared" si="5"/>
        <v>-4.9336467780131121E-2</v>
      </c>
      <c r="G43" s="286">
        <v>44.672075726842458</v>
      </c>
      <c r="H43" s="127">
        <f t="shared" si="6"/>
        <v>-4.5480021539517579E-2</v>
      </c>
      <c r="I43" s="286">
        <v>55.079139950689175</v>
      </c>
      <c r="J43" s="127">
        <f t="shared" si="7"/>
        <v>-4.5257818262839034E-2</v>
      </c>
    </row>
    <row r="44" spans="2:10" ht="15" hidden="1" customHeight="1" outlineLevel="1">
      <c r="B44" s="66" t="s">
        <v>88</v>
      </c>
      <c r="C44" s="286">
        <v>36.9</v>
      </c>
      <c r="D44" s="127">
        <f t="shared" si="4"/>
        <v>0.12226277372262762</v>
      </c>
      <c r="E44" s="286">
        <v>80.961169428951138</v>
      </c>
      <c r="F44" s="127">
        <f t="shared" si="5"/>
        <v>-3.5368085990637899E-2</v>
      </c>
      <c r="G44" s="286">
        <v>63.355104403982239</v>
      </c>
      <c r="H44" s="127">
        <f t="shared" si="6"/>
        <v>-9.1130295540874373E-3</v>
      </c>
      <c r="I44" s="286">
        <v>71.763031797437264</v>
      </c>
      <c r="J44" s="127">
        <f t="shared" si="7"/>
        <v>-2.1725537089390734E-2</v>
      </c>
    </row>
    <row r="45" spans="2:10" ht="15" hidden="1" customHeight="1" outlineLevel="1">
      <c r="B45" s="66" t="s">
        <v>89</v>
      </c>
      <c r="C45" s="286">
        <v>48.89</v>
      </c>
      <c r="D45" s="127">
        <f t="shared" si="4"/>
        <v>-3.9677862895305394E-2</v>
      </c>
      <c r="E45" s="286">
        <v>76.313489039315016</v>
      </c>
      <c r="F45" s="127">
        <f t="shared" si="5"/>
        <v>2.7130630586603699E-2</v>
      </c>
      <c r="G45" s="286">
        <v>55.889358810905627</v>
      </c>
      <c r="H45" s="127">
        <f t="shared" si="6"/>
        <v>2.4315708643786627E-2</v>
      </c>
      <c r="I45" s="286">
        <v>65.643077418180823</v>
      </c>
      <c r="J45" s="127">
        <f t="shared" si="7"/>
        <v>2.7911086986943445E-2</v>
      </c>
    </row>
    <row r="46" spans="2:10" ht="15" hidden="1" customHeight="1" outlineLevel="1">
      <c r="B46" s="66" t="s">
        <v>90</v>
      </c>
      <c r="C46" s="286">
        <v>46.79</v>
      </c>
      <c r="D46" s="127">
        <f t="shared" si="4"/>
        <v>-0.12705223880597016</v>
      </c>
      <c r="E46" s="286">
        <v>66.501038748165513</v>
      </c>
      <c r="F46" s="127">
        <f t="shared" si="5"/>
        <v>3.8896391984761358E-2</v>
      </c>
      <c r="G46" s="286">
        <v>45.614492783161957</v>
      </c>
      <c r="H46" s="127">
        <f t="shared" si="6"/>
        <v>6.0714924637628398E-2</v>
      </c>
      <c r="I46" s="286">
        <v>55.456624203364015</v>
      </c>
      <c r="J46" s="127">
        <f t="shared" si="7"/>
        <v>5.0001488404924466E-2</v>
      </c>
    </row>
    <row r="47" spans="2:10" ht="15" hidden="1" customHeight="1" outlineLevel="1">
      <c r="B47" s="66" t="s">
        <v>91</v>
      </c>
      <c r="C47" s="286">
        <v>54.87</v>
      </c>
      <c r="D47" s="127">
        <f t="shared" si="4"/>
        <v>1.8563207722294361E-2</v>
      </c>
      <c r="E47" s="286">
        <v>63.590053840294082</v>
      </c>
      <c r="F47" s="127">
        <f t="shared" si="5"/>
        <v>0.12087633302721446</v>
      </c>
      <c r="G47" s="286">
        <v>40.92888840235679</v>
      </c>
      <c r="H47" s="127">
        <f t="shared" si="6"/>
        <v>5.1446538567741174E-2</v>
      </c>
      <c r="I47" s="286">
        <v>51.607253736137892</v>
      </c>
      <c r="J47" s="127">
        <f t="shared" si="7"/>
        <v>9.2375821819973281E-2</v>
      </c>
    </row>
    <row r="48" spans="2:10" ht="15" hidden="1" customHeight="1" outlineLevel="1">
      <c r="B48" s="66" t="s">
        <v>92</v>
      </c>
      <c r="C48" s="286">
        <v>50.48</v>
      </c>
      <c r="D48" s="127">
        <f t="shared" si="4"/>
        <v>-0.10401135960241403</v>
      </c>
      <c r="E48" s="286">
        <v>73.334819982083971</v>
      </c>
      <c r="F48" s="127">
        <f t="shared" si="5"/>
        <v>4.2338111588766658E-2</v>
      </c>
      <c r="G48" s="286">
        <v>49.370068041076017</v>
      </c>
      <c r="H48" s="127">
        <f t="shared" si="6"/>
        <v>-1.1537285241852047E-2</v>
      </c>
      <c r="I48" s="286">
        <v>60.662707736080876</v>
      </c>
      <c r="J48" s="127">
        <f t="shared" si="7"/>
        <v>1.989692699997514E-2</v>
      </c>
    </row>
    <row r="49" spans="2:10" ht="15" hidden="1" customHeight="1" outlineLevel="1">
      <c r="B49" s="66" t="s">
        <v>93</v>
      </c>
      <c r="C49" s="286">
        <v>55.63</v>
      </c>
      <c r="D49" s="127">
        <f t="shared" si="4"/>
        <v>-8.45812078328122E-2</v>
      </c>
      <c r="E49" s="286">
        <v>77.684738240995728</v>
      </c>
      <c r="F49" s="127">
        <f t="shared" si="5"/>
        <v>2.6376049317652583E-2</v>
      </c>
      <c r="G49" s="286">
        <v>61.716597023541247</v>
      </c>
      <c r="H49" s="127">
        <f t="shared" si="6"/>
        <v>2.7211645529771511E-2</v>
      </c>
      <c r="I49" s="286">
        <v>69.241084062320297</v>
      </c>
      <c r="J49" s="127">
        <f t="shared" si="7"/>
        <v>2.7754726081888892E-2</v>
      </c>
    </row>
    <row r="50" spans="2:10" ht="15" hidden="1" customHeight="1" outlineLevel="1">
      <c r="B50" s="66" t="s">
        <v>94</v>
      </c>
      <c r="C50" s="286">
        <v>60.05</v>
      </c>
      <c r="D50" s="127">
        <f t="shared" si="4"/>
        <v>9.8810612991765856E-2</v>
      </c>
      <c r="E50" s="286">
        <v>76.804257257271075</v>
      </c>
      <c r="F50" s="127">
        <f t="shared" si="5"/>
        <v>1.6918640067783874E-2</v>
      </c>
      <c r="G50" s="286">
        <v>63.279114363757316</v>
      </c>
      <c r="H50" s="127">
        <f t="shared" si="6"/>
        <v>2.0794621297386184E-2</v>
      </c>
      <c r="I50" s="286">
        <v>69.652414863419494</v>
      </c>
      <c r="J50" s="127">
        <f t="shared" si="7"/>
        <v>1.9612984767295005E-2</v>
      </c>
    </row>
    <row r="51" spans="2:10" ht="15" hidden="1" customHeight="1" outlineLevel="1">
      <c r="B51" s="66" t="s">
        <v>95</v>
      </c>
      <c r="C51" s="286">
        <v>49.78</v>
      </c>
      <c r="D51" s="127">
        <f t="shared" si="4"/>
        <v>4.4262638976295454E-2</v>
      </c>
      <c r="E51" s="286">
        <v>73.885594447385358</v>
      </c>
      <c r="F51" s="127">
        <f t="shared" si="5"/>
        <v>3.0235681433448125E-3</v>
      </c>
      <c r="G51" s="286">
        <v>59.071407461758739</v>
      </c>
      <c r="H51" s="127">
        <f t="shared" si="6"/>
        <v>1.9875757805446703E-2</v>
      </c>
      <c r="I51" s="286">
        <v>66.052129666391551</v>
      </c>
      <c r="J51" s="127">
        <f t="shared" si="7"/>
        <v>1.1932664685926131E-2</v>
      </c>
    </row>
    <row r="52" spans="2:10" collapsed="1">
      <c r="B52" s="134">
        <v>2008</v>
      </c>
      <c r="C52" s="289">
        <v>49.043617846978854</v>
      </c>
      <c r="D52" s="136">
        <f>C52/C65-1</f>
        <v>-4.1529867590950564E-2</v>
      </c>
      <c r="E52" s="289">
        <v>71.163950994623377</v>
      </c>
      <c r="F52" s="136">
        <f t="shared" si="5"/>
        <v>-1.9928606098897905E-3</v>
      </c>
      <c r="G52" s="289">
        <v>53.189922191708618</v>
      </c>
      <c r="H52" s="136">
        <f t="shared" si="6"/>
        <v>-8.6104971440255085E-3</v>
      </c>
      <c r="I52" s="289">
        <v>61.717103063000927</v>
      </c>
      <c r="J52" s="136">
        <f t="shared" si="7"/>
        <v>-3.5023520967877309E-3</v>
      </c>
    </row>
    <row r="53" spans="2:10" ht="15" hidden="1" customHeight="1" outlineLevel="1">
      <c r="B53" s="66" t="s">
        <v>84</v>
      </c>
      <c r="C53" s="286">
        <v>50.58</v>
      </c>
      <c r="D53" s="127">
        <f t="shared" si="4"/>
        <v>-9.9358974358974339E-2</v>
      </c>
      <c r="E53" s="286">
        <v>68.789489859201069</v>
      </c>
      <c r="F53" s="127">
        <f t="shared" si="5"/>
        <v>-1.2759417065445255E-2</v>
      </c>
      <c r="G53" s="286">
        <v>57.502618168416596</v>
      </c>
      <c r="H53" s="127">
        <f t="shared" si="6"/>
        <v>2.2854591170963223E-2</v>
      </c>
      <c r="I53" s="286">
        <v>62.820329411079243</v>
      </c>
      <c r="J53" s="127">
        <f t="shared" si="7"/>
        <v>5.1172792302491832E-3</v>
      </c>
    </row>
    <row r="54" spans="2:10" ht="15" hidden="1" customHeight="1" outlineLevel="1">
      <c r="B54" s="66" t="s">
        <v>85</v>
      </c>
      <c r="C54" s="286">
        <v>54.26</v>
      </c>
      <c r="D54" s="127">
        <f t="shared" si="4"/>
        <v>-6.5449534963830547E-2</v>
      </c>
      <c r="E54" s="286">
        <v>73.683990339817825</v>
      </c>
      <c r="F54" s="127">
        <f t="shared" si="5"/>
        <v>1.4892867142954236E-2</v>
      </c>
      <c r="G54" s="286">
        <v>58.001429800844328</v>
      </c>
      <c r="H54" s="127">
        <f t="shared" si="6"/>
        <v>6.8071697860010438E-3</v>
      </c>
      <c r="I54" s="286">
        <v>65.39013154004526</v>
      </c>
      <c r="J54" s="127">
        <f t="shared" si="7"/>
        <v>1.2115844891495975E-2</v>
      </c>
    </row>
    <row r="55" spans="2:10" ht="15" hidden="1" customHeight="1" outlineLevel="1">
      <c r="B55" s="66" t="s">
        <v>86</v>
      </c>
      <c r="C55" s="286">
        <v>52.95</v>
      </c>
      <c r="D55" s="127">
        <f t="shared" si="4"/>
        <v>6.3893911995177799E-2</v>
      </c>
      <c r="E55" s="286">
        <v>69.086472371130611</v>
      </c>
      <c r="F55" s="127">
        <f t="shared" si="5"/>
        <v>-6.5320015462092651E-2</v>
      </c>
      <c r="G55" s="286">
        <v>51.435418621685976</v>
      </c>
      <c r="H55" s="127">
        <f t="shared" si="6"/>
        <v>-8.0034199743010848E-2</v>
      </c>
      <c r="I55" s="286">
        <v>59.75155878343709</v>
      </c>
      <c r="J55" s="127">
        <f t="shared" si="7"/>
        <v>-7.0934011952755394E-2</v>
      </c>
    </row>
    <row r="56" spans="2:10" ht="15" hidden="1" customHeight="1" outlineLevel="1">
      <c r="B56" s="66" t="s">
        <v>87</v>
      </c>
      <c r="C56" s="286">
        <v>46.27</v>
      </c>
      <c r="D56" s="127">
        <f t="shared" si="4"/>
        <v>-4.2028985507246208E-2</v>
      </c>
      <c r="E56" s="286">
        <v>69.913590811417265</v>
      </c>
      <c r="F56" s="127">
        <f t="shared" si="5"/>
        <v>-6.1958876115664308E-2</v>
      </c>
      <c r="G56" s="286">
        <v>46.800566499291875</v>
      </c>
      <c r="H56" s="127">
        <f t="shared" si="6"/>
        <v>-0.11001242145335932</v>
      </c>
      <c r="I56" s="286">
        <v>57.690066495723741</v>
      </c>
      <c r="J56" s="127">
        <f t="shared" si="7"/>
        <v>-8.1787987863093048E-2</v>
      </c>
    </row>
    <row r="57" spans="2:10" ht="15" hidden="1" customHeight="1" outlineLevel="1">
      <c r="B57" s="66" t="s">
        <v>88</v>
      </c>
      <c r="C57" s="286">
        <v>32.880000000000003</v>
      </c>
      <c r="D57" s="127">
        <f t="shared" si="4"/>
        <v>-0.18634001484780982</v>
      </c>
      <c r="E57" s="286">
        <v>83.929598692673338</v>
      </c>
      <c r="F57" s="127">
        <f t="shared" si="5"/>
        <v>-4.9180490591834047E-2</v>
      </c>
      <c r="G57" s="286">
        <v>63.937771202573771</v>
      </c>
      <c r="H57" s="127">
        <f t="shared" si="6"/>
        <v>-0.10494243483596644</v>
      </c>
      <c r="I57" s="286">
        <v>73.356746514597177</v>
      </c>
      <c r="J57" s="127">
        <f t="shared" si="7"/>
        <v>-7.486000149323413E-2</v>
      </c>
    </row>
    <row r="58" spans="2:10" ht="15" hidden="1" customHeight="1" outlineLevel="1">
      <c r="B58" s="66" t="s">
        <v>89</v>
      </c>
      <c r="C58" s="286">
        <v>50.91</v>
      </c>
      <c r="D58" s="127">
        <f t="shared" si="4"/>
        <v>0.14020156774916015</v>
      </c>
      <c r="E58" s="286">
        <v>74.297744383040822</v>
      </c>
      <c r="F58" s="127">
        <f t="shared" si="5"/>
        <v>-7.7529898212994941E-2</v>
      </c>
      <c r="G58" s="286">
        <v>54.562629801806125</v>
      </c>
      <c r="H58" s="127">
        <f t="shared" si="6"/>
        <v>-0.10856922991970563</v>
      </c>
      <c r="I58" s="286">
        <v>63.860657063828924</v>
      </c>
      <c r="J58" s="127">
        <f t="shared" si="7"/>
        <v>-9.0719090399179803E-2</v>
      </c>
    </row>
    <row r="59" spans="2:10" ht="15" hidden="1" customHeight="1" outlineLevel="1">
      <c r="B59" s="66" t="s">
        <v>90</v>
      </c>
      <c r="C59" s="286">
        <v>53.6</v>
      </c>
      <c r="D59" s="127">
        <f t="shared" si="4"/>
        <v>0.20179372197309409</v>
      </c>
      <c r="E59" s="286">
        <v>64.01123274778007</v>
      </c>
      <c r="F59" s="127">
        <f t="shared" si="5"/>
        <v>-7.7589670126598342E-2</v>
      </c>
      <c r="G59" s="286">
        <v>43.003536316551042</v>
      </c>
      <c r="H59" s="127">
        <f t="shared" si="6"/>
        <v>-8.7333390097681818E-2</v>
      </c>
      <c r="I59" s="286">
        <v>52.815757706790627</v>
      </c>
      <c r="J59" s="127">
        <f t="shared" si="7"/>
        <v>-8.1411747683396096E-2</v>
      </c>
    </row>
    <row r="60" spans="2:10" ht="15" hidden="1" customHeight="1" outlineLevel="1">
      <c r="B60" s="66" t="s">
        <v>91</v>
      </c>
      <c r="C60" s="286">
        <v>53.87</v>
      </c>
      <c r="D60" s="127">
        <f t="shared" si="4"/>
        <v>0.27021928790379635</v>
      </c>
      <c r="E60" s="286">
        <v>56.732444040952146</v>
      </c>
      <c r="F60" s="127">
        <f t="shared" si="5"/>
        <v>-0.11339864201582606</v>
      </c>
      <c r="G60" s="286">
        <v>38.926266720235986</v>
      </c>
      <c r="H60" s="127">
        <f t="shared" si="6"/>
        <v>-7.1795887953440385E-2</v>
      </c>
      <c r="I60" s="286">
        <v>47.243130711330338</v>
      </c>
      <c r="J60" s="127">
        <f t="shared" si="7"/>
        <v>-9.5136023733904174E-2</v>
      </c>
    </row>
    <row r="61" spans="2:10" ht="15" hidden="1" customHeight="1" outlineLevel="1">
      <c r="B61" s="66" t="s">
        <v>92</v>
      </c>
      <c r="C61" s="286">
        <v>56.34</v>
      </c>
      <c r="D61" s="127">
        <f t="shared" si="4"/>
        <v>0.19415006358626541</v>
      </c>
      <c r="E61" s="286">
        <v>70.356076561668246</v>
      </c>
      <c r="F61" s="127">
        <f t="shared" si="5"/>
        <v>-6.3330440317017289E-2</v>
      </c>
      <c r="G61" s="286">
        <v>49.946312899779571</v>
      </c>
      <c r="H61" s="127">
        <f t="shared" si="6"/>
        <v>-0.10122017137004513</v>
      </c>
      <c r="I61" s="286">
        <v>59.479253373691513</v>
      </c>
      <c r="J61" s="127">
        <f t="shared" si="7"/>
        <v>-8.0337278871136064E-2</v>
      </c>
    </row>
    <row r="62" spans="2:10" ht="15" hidden="1" customHeight="1" outlineLevel="1">
      <c r="B62" s="66" t="s">
        <v>93</v>
      </c>
      <c r="C62" s="286">
        <v>60.77</v>
      </c>
      <c r="D62" s="127">
        <f t="shared" si="4"/>
        <v>0.12976389663506227</v>
      </c>
      <c r="E62" s="286">
        <v>75.688377853946903</v>
      </c>
      <c r="F62" s="127">
        <f t="shared" si="5"/>
        <v>-1.8179552732657811E-3</v>
      </c>
      <c r="G62" s="286">
        <v>60.081675759927442</v>
      </c>
      <c r="H62" s="127">
        <f t="shared" si="6"/>
        <v>-5.2454357014952713E-3</v>
      </c>
      <c r="I62" s="286">
        <v>67.371214459200985</v>
      </c>
      <c r="J62" s="127">
        <f t="shared" si="7"/>
        <v>-3.1740398771837874E-3</v>
      </c>
    </row>
    <row r="63" spans="2:10" ht="15" hidden="1" customHeight="1" outlineLevel="1">
      <c r="B63" s="66" t="s">
        <v>94</v>
      </c>
      <c r="C63" s="286">
        <v>54.65</v>
      </c>
      <c r="D63" s="127">
        <f t="shared" si="4"/>
        <v>-6.8677573278800308E-2</v>
      </c>
      <c r="E63" s="286">
        <v>75.526452393626698</v>
      </c>
      <c r="F63" s="127">
        <f t="shared" si="5"/>
        <v>2.9355350128563718E-3</v>
      </c>
      <c r="G63" s="286">
        <v>61.990054653043011</v>
      </c>
      <c r="H63" s="127">
        <f t="shared" si="6"/>
        <v>-2.7174367393778431E-2</v>
      </c>
      <c r="I63" s="286">
        <v>68.312600863273801</v>
      </c>
      <c r="J63" s="127">
        <f t="shared" si="7"/>
        <v>-1.1654096319740681E-2</v>
      </c>
    </row>
    <row r="64" spans="2:10" ht="15" hidden="1" customHeight="1" outlineLevel="1">
      <c r="B64" s="66" t="s">
        <v>95</v>
      </c>
      <c r="C64" s="286">
        <v>47.67</v>
      </c>
      <c r="D64" s="127">
        <f t="shared" si="4"/>
        <v>0.14895155459146792</v>
      </c>
      <c r="E64" s="286">
        <v>73.662869741088841</v>
      </c>
      <c r="F64" s="127">
        <f t="shared" si="5"/>
        <v>1.0119877698535396E-2</v>
      </c>
      <c r="G64" s="286">
        <v>57.920199602417945</v>
      </c>
      <c r="H64" s="127">
        <f t="shared" si="6"/>
        <v>-2.5133105556031543E-2</v>
      </c>
      <c r="I64" s="286">
        <v>65.27324590998569</v>
      </c>
      <c r="J64" s="127">
        <f t="shared" si="7"/>
        <v>-6.6156871770760572E-3</v>
      </c>
    </row>
    <row r="65" spans="2:10" collapsed="1">
      <c r="B65" s="134">
        <v>2007</v>
      </c>
      <c r="C65" s="289">
        <v>51.168644894245226</v>
      </c>
      <c r="D65" s="136">
        <f>C65/C78-1</f>
        <v>5.062093020086289E-2</v>
      </c>
      <c r="E65" s="289">
        <v>71.306054020928357</v>
      </c>
      <c r="F65" s="136">
        <f t="shared" si="5"/>
        <v>-4.097905965887827E-2</v>
      </c>
      <c r="G65" s="289">
        <v>53.651891651545817</v>
      </c>
      <c r="H65" s="136">
        <f t="shared" si="6"/>
        <v>-5.7281679505599481E-2</v>
      </c>
      <c r="I65" s="289">
        <v>61.934017800105615</v>
      </c>
      <c r="J65" s="136">
        <f t="shared" si="7"/>
        <v>-4.782533547071699E-2</v>
      </c>
    </row>
    <row r="66" spans="2:10" ht="15" hidden="1" customHeight="1" outlineLevel="1">
      <c r="B66" s="66" t="s">
        <v>84</v>
      </c>
      <c r="C66" s="286">
        <v>56.16</v>
      </c>
      <c r="D66" s="127"/>
      <c r="E66" s="286">
        <v>69.678547507361941</v>
      </c>
      <c r="F66" s="127"/>
      <c r="G66" s="286">
        <v>56.217783705294451</v>
      </c>
      <c r="H66" s="127"/>
      <c r="I66" s="286">
        <v>62.500496916329055</v>
      </c>
      <c r="J66" s="127"/>
    </row>
    <row r="67" spans="2:10" ht="15" hidden="1" customHeight="1" outlineLevel="1">
      <c r="B67" s="66" t="s">
        <v>85</v>
      </c>
      <c r="C67" s="286">
        <v>58.06</v>
      </c>
      <c r="D67" s="127"/>
      <c r="E67" s="286">
        <v>72.602727563991209</v>
      </c>
      <c r="F67" s="127"/>
      <c r="G67" s="286">
        <v>57.609273693564027</v>
      </c>
      <c r="H67" s="127"/>
      <c r="I67" s="286">
        <v>64.607358801951591</v>
      </c>
      <c r="J67" s="127"/>
    </row>
    <row r="68" spans="2:10" ht="15" hidden="1" customHeight="1" outlineLevel="1">
      <c r="B68" s="66" t="s">
        <v>86</v>
      </c>
      <c r="C68" s="286">
        <v>49.77</v>
      </c>
      <c r="D68" s="127"/>
      <c r="E68" s="286">
        <v>73.914573451881495</v>
      </c>
      <c r="F68" s="127"/>
      <c r="G68" s="286">
        <v>55.910142102366933</v>
      </c>
      <c r="H68" s="127"/>
      <c r="I68" s="286">
        <v>64.313578962271322</v>
      </c>
      <c r="J68" s="127"/>
    </row>
    <row r="69" spans="2:10" ht="15" hidden="1" customHeight="1" outlineLevel="1">
      <c r="B69" s="66" t="s">
        <v>87</v>
      </c>
      <c r="C69" s="286">
        <v>48.3</v>
      </c>
      <c r="D69" s="127"/>
      <c r="E69" s="286">
        <v>74.531477385460448</v>
      </c>
      <c r="F69" s="127"/>
      <c r="G69" s="286">
        <v>52.585640100413208</v>
      </c>
      <c r="H69" s="127"/>
      <c r="I69" s="286">
        <v>62.828699399678577</v>
      </c>
      <c r="J69" s="127"/>
    </row>
    <row r="70" spans="2:10" ht="15" hidden="1" customHeight="1" outlineLevel="1">
      <c r="B70" s="66" t="s">
        <v>88</v>
      </c>
      <c r="C70" s="286">
        <v>40.409999999999997</v>
      </c>
      <c r="D70" s="127"/>
      <c r="E70" s="286">
        <v>88.270799938586663</v>
      </c>
      <c r="F70" s="127"/>
      <c r="G70" s="286">
        <v>71.434255952974553</v>
      </c>
      <c r="H70" s="127"/>
      <c r="I70" s="286">
        <v>79.292589913958508</v>
      </c>
      <c r="J70" s="127"/>
    </row>
    <row r="71" spans="2:10" ht="15" hidden="1" customHeight="1" outlineLevel="1">
      <c r="B71" s="66" t="s">
        <v>89</v>
      </c>
      <c r="C71" s="286">
        <v>44.65</v>
      </c>
      <c r="D71" s="127"/>
      <c r="E71" s="286">
        <v>80.542170677522833</v>
      </c>
      <c r="F71" s="127"/>
      <c r="G71" s="286">
        <v>61.207927337858749</v>
      </c>
      <c r="H71" s="127"/>
      <c r="I71" s="286">
        <v>70.232044233573689</v>
      </c>
      <c r="J71" s="127"/>
    </row>
    <row r="72" spans="2:10" ht="15" hidden="1" customHeight="1" outlineLevel="1">
      <c r="B72" s="66" t="s">
        <v>90</v>
      </c>
      <c r="C72" s="286">
        <v>44.6</v>
      </c>
      <c r="D72" s="127"/>
      <c r="E72" s="286">
        <v>69.395615676339446</v>
      </c>
      <c r="F72" s="127"/>
      <c r="G72" s="286">
        <v>47.118559888099412</v>
      </c>
      <c r="H72" s="127"/>
      <c r="I72" s="286">
        <v>57.496661397088019</v>
      </c>
      <c r="J72" s="127"/>
    </row>
    <row r="73" spans="2:10" ht="15" hidden="1" customHeight="1" outlineLevel="1">
      <c r="B73" s="66" t="s">
        <v>91</v>
      </c>
      <c r="C73" s="286">
        <v>42.41</v>
      </c>
      <c r="D73" s="127"/>
      <c r="E73" s="286">
        <v>63.988672620513668</v>
      </c>
      <c r="F73" s="127"/>
      <c r="G73" s="286">
        <v>41.937184090263337</v>
      </c>
      <c r="H73" s="127"/>
      <c r="I73" s="286">
        <v>52.210201699351792</v>
      </c>
      <c r="J73" s="127"/>
    </row>
    <row r="74" spans="2:10" ht="15" hidden="1" customHeight="1" outlineLevel="1">
      <c r="B74" s="66" t="s">
        <v>92</v>
      </c>
      <c r="C74" s="286">
        <v>47.18</v>
      </c>
      <c r="D74" s="127"/>
      <c r="E74" s="286">
        <v>75.113017001940761</v>
      </c>
      <c r="F74" s="127"/>
      <c r="G74" s="286">
        <v>55.571243711504607</v>
      </c>
      <c r="H74" s="127"/>
      <c r="I74" s="286">
        <v>64.675072727403972</v>
      </c>
      <c r="J74" s="127"/>
    </row>
    <row r="75" spans="2:10" ht="15" hidden="1" customHeight="1" outlineLevel="1">
      <c r="B75" s="66" t="s">
        <v>93</v>
      </c>
      <c r="C75" s="286">
        <v>53.79</v>
      </c>
      <c r="D75" s="127"/>
      <c r="E75" s="286">
        <v>75.826226542341402</v>
      </c>
      <c r="F75" s="127"/>
      <c r="G75" s="286">
        <v>60.398492167057007</v>
      </c>
      <c r="H75" s="127"/>
      <c r="I75" s="286">
        <v>67.585734274918323</v>
      </c>
      <c r="J75" s="127"/>
    </row>
    <row r="76" spans="2:10" ht="15" hidden="1" customHeight="1" outlineLevel="1">
      <c r="B76" s="66" t="s">
        <v>94</v>
      </c>
      <c r="C76" s="286">
        <v>58.68</v>
      </c>
      <c r="D76" s="127"/>
      <c r="E76" s="286">
        <v>75.305390782328345</v>
      </c>
      <c r="F76" s="127"/>
      <c r="G76" s="286">
        <v>63.72165018613898</v>
      </c>
      <c r="H76" s="127"/>
      <c r="I76" s="286">
        <v>69.118109974353345</v>
      </c>
      <c r="J76" s="127"/>
    </row>
    <row r="77" spans="2:10" ht="15" hidden="1" customHeight="1" outlineLevel="1">
      <c r="B77" s="66" t="s">
        <v>95</v>
      </c>
      <c r="C77" s="286">
        <v>41.49</v>
      </c>
      <c r="D77" s="127"/>
      <c r="E77" s="286">
        <v>72.924878885586196</v>
      </c>
      <c r="F77" s="127"/>
      <c r="G77" s="286">
        <v>59.413443960935503</v>
      </c>
      <c r="H77" s="127"/>
      <c r="I77" s="286">
        <v>65.707949146586728</v>
      </c>
      <c r="J77" s="127"/>
    </row>
    <row r="78" spans="2:10" collapsed="1">
      <c r="B78" s="134">
        <v>2006</v>
      </c>
      <c r="C78" s="289">
        <v>48.703241505442456</v>
      </c>
      <c r="D78" s="136"/>
      <c r="E78" s="289">
        <v>74.352968763711189</v>
      </c>
      <c r="F78" s="136"/>
      <c r="G78" s="289">
        <v>56.911900920105744</v>
      </c>
      <c r="H78" s="136"/>
      <c r="I78" s="289">
        <v>65.044807541401354</v>
      </c>
      <c r="J78" s="136"/>
    </row>
    <row r="79" spans="2:10" ht="15" customHeight="1">
      <c r="B79" s="140" t="s">
        <v>126</v>
      </c>
      <c r="C79" s="140"/>
      <c r="D79" s="140"/>
      <c r="E79" s="140"/>
      <c r="F79" s="140"/>
      <c r="G79" s="140"/>
      <c r="H79" s="140"/>
      <c r="I79" s="140"/>
      <c r="J79" s="140"/>
    </row>
  </sheetData>
  <mergeCells count="5">
    <mergeCell ref="B5:J5"/>
    <mergeCell ref="B6:B7"/>
    <mergeCell ref="C6:D6"/>
    <mergeCell ref="E6:J6"/>
    <mergeCell ref="B79:J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66"/>
  <sheetViews>
    <sheetView showGridLines="0" showRowColHeaders="0" topLeftCell="A1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269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25.5">
      <c r="B7" s="121"/>
      <c r="C7" s="141" t="s">
        <v>139</v>
      </c>
      <c r="D7" s="143" t="s">
        <v>135</v>
      </c>
      <c r="E7" s="143" t="s">
        <v>148</v>
      </c>
      <c r="F7" s="143" t="s">
        <v>270</v>
      </c>
    </row>
    <row r="8" spans="2:6">
      <c r="B8" s="66" t="s">
        <v>91</v>
      </c>
      <c r="C8" s="127">
        <f>IFERROR('Tablas evol IO zona'!C8/'Tablas evol IO zona'!C21-1,"-")</f>
        <v>0.35313862870897883</v>
      </c>
      <c r="D8" s="169">
        <f>IFERROR('Tablas evol IO zona'!E8/'Tablas evol IO zona'!E21-1,"-")</f>
        <v>9.9823993658083809E-2</v>
      </c>
      <c r="E8" s="169">
        <f>IFERROR('Tablas evol IO zona'!G8/'Tablas evol IO zona'!G21-1,"-")</f>
        <v>6.6421151791096866E-2</v>
      </c>
      <c r="F8" s="169">
        <f>IFERROR('Tablas evol IO zona'!I8/'Tablas evol IO zona'!I21-1,"-")</f>
        <v>9.2167922798642055E-2</v>
      </c>
    </row>
    <row r="9" spans="2:6">
      <c r="B9" s="66" t="s">
        <v>92</v>
      </c>
      <c r="C9" s="127">
        <f>IFERROR('Tablas evol IO zona'!C9/'Tablas evol IO zona'!C22-1,"-")</f>
        <v>0.24752205682901796</v>
      </c>
      <c r="D9" s="169">
        <f>IFERROR('Tablas evol IO zona'!E9/'Tablas evol IO zona'!E22-1,"-")</f>
        <v>0.26621113962862264</v>
      </c>
      <c r="E9" s="169">
        <f>IFERROR('Tablas evol IO zona'!G9/'Tablas evol IO zona'!G22-1,"-")</f>
        <v>0.29556182049606416</v>
      </c>
      <c r="F9" s="169">
        <f>IFERROR('Tablas evol IO zona'!I9/'Tablas evol IO zona'!I22-1,"-")</f>
        <v>0.28307588975622822</v>
      </c>
    </row>
    <row r="10" spans="2:6">
      <c r="B10" s="66" t="s">
        <v>93</v>
      </c>
      <c r="C10" s="127">
        <f>IFERROR('Tablas evol IO zona'!C10/'Tablas evol IO zona'!C23-1,"-")</f>
        <v>0.55057154412771014</v>
      </c>
      <c r="D10" s="169">
        <f>IFERROR('Tablas evol IO zona'!E10/'Tablas evol IO zona'!E23-1,"-")</f>
        <v>0.19855568398604717</v>
      </c>
      <c r="E10" s="169">
        <f>IFERROR('Tablas evol IO zona'!G10/'Tablas evol IO zona'!G23-1,"-")</f>
        <v>0.14699721280209088</v>
      </c>
      <c r="F10" s="169">
        <f>IFERROR('Tablas evol IO zona'!I10/'Tablas evol IO zona'!I23-1,"-")</f>
        <v>0.1787627117731041</v>
      </c>
    </row>
    <row r="11" spans="2:6">
      <c r="B11" s="66" t="s">
        <v>94</v>
      </c>
      <c r="C11" s="127">
        <f>IFERROR('Tablas evol IO zona'!C11/'Tablas evol IO zona'!C24-1,"-")</f>
        <v>0.17938854019032191</v>
      </c>
      <c r="D11" s="169">
        <f>IFERROR('Tablas evol IO zona'!E11/'Tablas evol IO zona'!E24-1,"-")</f>
        <v>0.21224963752573789</v>
      </c>
      <c r="E11" s="169">
        <f>IFERROR('Tablas evol IO zona'!G11/'Tablas evol IO zona'!G24-1,"-")</f>
        <v>0.18142789764174605</v>
      </c>
      <c r="F11" s="169">
        <f>IFERROR('Tablas evol IO zona'!I11/'Tablas evol IO zona'!I24-1,"-")</f>
        <v>0.20180278838738097</v>
      </c>
    </row>
    <row r="12" spans="2:6">
      <c r="B12" s="66" t="s">
        <v>95</v>
      </c>
      <c r="C12" s="127">
        <f>IFERROR('Tablas evol IO zona'!C12/'Tablas evol IO zona'!C25-1,"-")</f>
        <v>0.29159891598915988</v>
      </c>
      <c r="D12" s="169">
        <f>IFERROR('Tablas evol IO zona'!E12/'Tablas evol IO zona'!E25-1,"-")</f>
        <v>0.10072846737432894</v>
      </c>
      <c r="E12" s="169">
        <f>IFERROR('Tablas evol IO zona'!G12/'Tablas evol IO zona'!G25-1,"-")</f>
        <v>5.6078404309294561E-2</v>
      </c>
      <c r="F12" s="169">
        <f>IFERROR('Tablas evol IO zona'!I12/'Tablas evol IO zona'!I25-1,"-")</f>
        <v>8.4178259266423305E-2</v>
      </c>
    </row>
    <row r="13" spans="2:6" ht="30" customHeight="1">
      <c r="B13" s="72" t="str">
        <f>actualizaciones!$A$2</f>
        <v xml:space="preserve">acumulado mayo 2011 </v>
      </c>
      <c r="C13" s="130">
        <v>0.31800928211538704</v>
      </c>
      <c r="D13" s="130">
        <v>0.10072846737432894</v>
      </c>
      <c r="E13" s="130">
        <v>5.6078404309294561E-2</v>
      </c>
      <c r="F13" s="130">
        <v>8.4178259266423305E-2</v>
      </c>
    </row>
    <row r="14" spans="2:6" outlineLevel="1">
      <c r="B14" s="66" t="s">
        <v>84</v>
      </c>
      <c r="C14" s="127">
        <f>IFERROR('Tablas evol IO zona'!C14/'Tablas evol IO zona'!C27-1,"-")</f>
        <v>1.8605211220756424E-2</v>
      </c>
      <c r="D14" s="169">
        <f>IFERROR('Tablas evol IO zona'!E14/'Tablas evol IO zona'!E27-1,"-")</f>
        <v>2.933736646522056E-2</v>
      </c>
      <c r="E14" s="169">
        <f>IFERROR('Tablas evol IO zona'!G14/'Tablas evol IO zona'!G27-1,"-")</f>
        <v>6.0187664708068578E-2</v>
      </c>
      <c r="F14" s="169">
        <f>IFERROR('Tablas evol IO zona'!I14/'Tablas evol IO zona'!I27-1,"-")</f>
        <v>4.5511903302423162E-2</v>
      </c>
    </row>
    <row r="15" spans="2:6" outlineLevel="1">
      <c r="B15" s="66" t="s">
        <v>85</v>
      </c>
      <c r="C15" s="127">
        <f>IFERROR('Tablas evol IO zona'!C15/'Tablas evol IO zona'!C28-1,"-")</f>
        <v>0.41216055443257282</v>
      </c>
      <c r="D15" s="169">
        <f>IFERROR('Tablas evol IO zona'!E15/'Tablas evol IO zona'!E28-1,"-")</f>
        <v>7.8211254595192958E-2</v>
      </c>
      <c r="E15" s="169">
        <f>IFERROR('Tablas evol IO zona'!G15/'Tablas evol IO zona'!G28-1,"-")</f>
        <v>0.15852869789270096</v>
      </c>
      <c r="F15" s="169">
        <f>IFERROR('Tablas evol IO zona'!I15/'Tablas evol IO zona'!I28-1,"-")</f>
        <v>0.11613351176960762</v>
      </c>
    </row>
    <row r="16" spans="2:6" outlineLevel="1">
      <c r="B16" s="66" t="s">
        <v>86</v>
      </c>
      <c r="C16" s="127">
        <f>IFERROR('Tablas evol IO zona'!C16/'Tablas evol IO zona'!C29-1,"-")</f>
        <v>0.24300219537452539</v>
      </c>
      <c r="D16" s="169">
        <f>IFERROR('Tablas evol IO zona'!E16/'Tablas evol IO zona'!E29-1,"-")</f>
        <v>0.11288226170579074</v>
      </c>
      <c r="E16" s="169">
        <f>IFERROR('Tablas evol IO zona'!G16/'Tablas evol IO zona'!G29-1,"-")</f>
        <v>8.684935476957345E-2</v>
      </c>
      <c r="F16" s="169">
        <f>IFERROR('Tablas evol IO zona'!I16/'Tablas evol IO zona'!I29-1,"-")</f>
        <v>0.1051149329562584</v>
      </c>
    </row>
    <row r="17" spans="2:6" outlineLevel="1">
      <c r="B17" s="66" t="s">
        <v>87</v>
      </c>
      <c r="C17" s="127">
        <f>IFERROR('Tablas evol IO zona'!C17/'Tablas evol IO zona'!C30-1,"-")</f>
        <v>0.12319083259876917</v>
      </c>
      <c r="D17" s="169">
        <f>IFERROR('Tablas evol IO zona'!E17/'Tablas evol IO zona'!E30-1,"-")</f>
        <v>5.8193276842755992E-2</v>
      </c>
      <c r="E17" s="169">
        <f>IFERROR('Tablas evol IO zona'!G17/'Tablas evol IO zona'!G30-1,"-")</f>
        <v>5.1737083078047919E-2</v>
      </c>
      <c r="F17" s="169">
        <f>IFERROR('Tablas evol IO zona'!I17/'Tablas evol IO zona'!I30-1,"-")</f>
        <v>5.9118230753032686E-2</v>
      </c>
    </row>
    <row r="18" spans="2:6" outlineLevel="1">
      <c r="B18" s="66" t="s">
        <v>88</v>
      </c>
      <c r="C18" s="127">
        <f>IFERROR('Tablas evol IO zona'!C18/'Tablas evol IO zona'!C31-1,"-")</f>
        <v>0.36043557168784024</v>
      </c>
      <c r="D18" s="169">
        <f>IFERROR('Tablas evol IO zona'!E18/'Tablas evol IO zona'!E31-1,"-")</f>
        <v>5.3936846887755019E-2</v>
      </c>
      <c r="E18" s="169">
        <f>IFERROR('Tablas evol IO zona'!G18/'Tablas evol IO zona'!G31-1,"-")</f>
        <v>3.6394428775246679E-2</v>
      </c>
      <c r="F18" s="169">
        <f>IFERROR('Tablas evol IO zona'!I18/'Tablas evol IO zona'!I31-1,"-")</f>
        <v>4.8647891791392839E-2</v>
      </c>
    </row>
    <row r="19" spans="2:6" outlineLevel="1">
      <c r="B19" s="66" t="s">
        <v>89</v>
      </c>
      <c r="C19" s="127">
        <f>IFERROR('Tablas evol IO zona'!C19/'Tablas evol IO zona'!C32-1,"-")</f>
        <v>8.2004555808656177E-2</v>
      </c>
      <c r="D19" s="169">
        <f>IFERROR('Tablas evol IO zona'!E19/'Tablas evol IO zona'!E32-1,"-")</f>
        <v>5.284395530463315E-2</v>
      </c>
      <c r="E19" s="169">
        <f>IFERROR('Tablas evol IO zona'!G19/'Tablas evol IO zona'!G32-1,"-")</f>
        <v>6.9357846400430079E-2</v>
      </c>
      <c r="F19" s="169">
        <f>IFERROR('Tablas evol IO zona'!I19/'Tablas evol IO zona'!I32-1,"-")</f>
        <v>6.3081132242310378E-2</v>
      </c>
    </row>
    <row r="20" spans="2:6" outlineLevel="1">
      <c r="B20" s="66" t="s">
        <v>90</v>
      </c>
      <c r="C20" s="127">
        <f>IFERROR('Tablas evol IO zona'!C20/'Tablas evol IO zona'!C33-1,"-")</f>
        <v>-6.0264251654686407E-2</v>
      </c>
      <c r="D20" s="169">
        <f>IFERROR('Tablas evol IO zona'!E20/'Tablas evol IO zona'!E33-1,"-")</f>
        <v>6.9817041760255716E-2</v>
      </c>
      <c r="E20" s="169">
        <f>IFERROR('Tablas evol IO zona'!G20/'Tablas evol IO zona'!G33-1,"-")</f>
        <v>6.9272393104034879E-2</v>
      </c>
      <c r="F20" s="169">
        <f>IFERROR('Tablas evol IO zona'!I20/'Tablas evol IO zona'!I33-1,"-")</f>
        <v>7.3443333386952414E-2</v>
      </c>
    </row>
    <row r="21" spans="2:6" outlineLevel="1">
      <c r="B21" s="66" t="s">
        <v>91</v>
      </c>
      <c r="C21" s="127">
        <f>IFERROR('Tablas evol IO zona'!C21/'Tablas evol IO zona'!C34-1,"-")</f>
        <v>-0.15112897834020211</v>
      </c>
      <c r="D21" s="169">
        <f>IFERROR('Tablas evol IO zona'!E21/'Tablas evol IO zona'!E34-1,"-")</f>
        <v>6.9007013858599642E-2</v>
      </c>
      <c r="E21" s="169">
        <f>IFERROR('Tablas evol IO zona'!G21/'Tablas evol IO zona'!G34-1,"-")</f>
        <v>1.5306304370241497E-2</v>
      </c>
      <c r="F21" s="169">
        <f>IFERROR('Tablas evol IO zona'!I21/'Tablas evol IO zona'!I34-1,"-")</f>
        <v>5.1243076318947756E-2</v>
      </c>
    </row>
    <row r="22" spans="2:6" outlineLevel="1">
      <c r="B22" s="66" t="s">
        <v>92</v>
      </c>
      <c r="C22" s="127">
        <f>IFERROR('Tablas evol IO zona'!C22/'Tablas evol IO zona'!C35-1,"-")</f>
        <v>-6.6802700073436361E-2</v>
      </c>
      <c r="D22" s="169">
        <f>IFERROR('Tablas evol IO zona'!E22/'Tablas evol IO zona'!E35-1,"-")</f>
        <v>-2.6782142167815937E-2</v>
      </c>
      <c r="E22" s="169">
        <f>IFERROR('Tablas evol IO zona'!G22/'Tablas evol IO zona'!G35-1,"-")</f>
        <v>-6.4336561498255285E-2</v>
      </c>
      <c r="F22" s="169">
        <f>IFERROR('Tablas evol IO zona'!I22/'Tablas evol IO zona'!I35-1,"-")</f>
        <v>-3.9832716267403034E-2</v>
      </c>
    </row>
    <row r="23" spans="2:6" outlineLevel="1">
      <c r="B23" s="66" t="s">
        <v>93</v>
      </c>
      <c r="C23" s="127">
        <f>IFERROR('Tablas evol IO zona'!C23/'Tablas evol IO zona'!C36-1,"-")</f>
        <v>-0.21527156681848048</v>
      </c>
      <c r="D23" s="169">
        <f>IFERROR('Tablas evol IO zona'!E23/'Tablas evol IO zona'!E36-1,"-")</f>
        <v>2.766340058406902E-2</v>
      </c>
      <c r="E23" s="169">
        <f>IFERROR('Tablas evol IO zona'!G23/'Tablas evol IO zona'!G36-1,"-")</f>
        <v>-3.0716250176164528E-2</v>
      </c>
      <c r="F23" s="169">
        <f>IFERROR('Tablas evol IO zona'!I23/'Tablas evol IO zona'!I36-1,"-")</f>
        <v>2.2417830811127804E-3</v>
      </c>
    </row>
    <row r="24" spans="2:6" outlineLevel="1">
      <c r="B24" s="66" t="s">
        <v>94</v>
      </c>
      <c r="C24" s="127">
        <f>IFERROR('Tablas evol IO zona'!C24/'Tablas evol IO zona'!C37-1,"-")</f>
        <v>-0.10880548538433776</v>
      </c>
      <c r="D24" s="169">
        <f>IFERROR('Tablas evol IO zona'!E24/'Tablas evol IO zona'!E37-1,"-")</f>
        <v>3.2201918099518112E-2</v>
      </c>
      <c r="E24" s="169">
        <f>IFERROR('Tablas evol IO zona'!G24/'Tablas evol IO zona'!G37-1,"-")</f>
        <v>-3.2014192254732565E-2</v>
      </c>
      <c r="F24" s="169">
        <f>IFERROR('Tablas evol IO zona'!I24/'Tablas evol IO zona'!I37-1,"-")</f>
        <v>4.05339196311294E-3</v>
      </c>
    </row>
    <row r="25" spans="2:6" outlineLevel="1">
      <c r="B25" s="66" t="s">
        <v>95</v>
      </c>
      <c r="C25" s="127">
        <f>IFERROR('Tablas evol IO zona'!C25/'Tablas evol IO zona'!C38-1,"-")</f>
        <v>-0.12205567451820132</v>
      </c>
      <c r="D25" s="169">
        <f>IFERROR('Tablas evol IO zona'!E25/'Tablas evol IO zona'!E38-1,"-")</f>
        <v>-7.0077411458493444E-3</v>
      </c>
      <c r="E25" s="169">
        <f>IFERROR('Tablas evol IO zona'!G25/'Tablas evol IO zona'!G38-1,"-")</f>
        <v>-4.5185692372421538E-2</v>
      </c>
      <c r="F25" s="169">
        <f>IFERROR('Tablas evol IO zona'!I25/'Tablas evol IO zona'!I38-1,"-")</f>
        <v>-2.2362553070906399E-2</v>
      </c>
    </row>
    <row r="26" spans="2:6" ht="15" customHeight="1">
      <c r="B26" s="77">
        <v>2010</v>
      </c>
      <c r="C26" s="133">
        <f>IFERROR('Tablas evol IO zona'!C26/'Tablas evol IO zona'!C39-1,"-")</f>
        <v>1.2990317321541989E-2</v>
      </c>
      <c r="D26" s="133">
        <f>IFERROR('Tablas evol IO zona'!E26/'Tablas evol IO zona'!E39-1,"-")</f>
        <v>4.4876241610041001E-2</v>
      </c>
      <c r="E26" s="133">
        <f>IFERROR('Tablas evol IO zona'!G26/'Tablas evol IO zona'!G39-1,"-")</f>
        <v>2.8312512423767977E-2</v>
      </c>
      <c r="F26" s="133">
        <f>IFERROR('Tablas evol IO zona'!I26/'Tablas evol IO zona'!I39-1,"-")</f>
        <v>4.0435818049023187E-2</v>
      </c>
    </row>
    <row r="27" spans="2:6" ht="15" hidden="1" customHeight="1" outlineLevel="1">
      <c r="B27" s="66" t="s">
        <v>84</v>
      </c>
      <c r="C27" s="127">
        <f>IFERROR('Tablas evol IO zona'!C27/'Tablas evol IO zona'!C40-1,"-")</f>
        <v>5.2430183702336208E-2</v>
      </c>
      <c r="D27" s="169">
        <f>IFERROR('Tablas evol IO zona'!E27/'Tablas evol IO zona'!E40-1,"-")</f>
        <v>-6.0628297604490511E-2</v>
      </c>
      <c r="E27" s="169">
        <f>IFERROR('Tablas evol IO zona'!G27/'Tablas evol IO zona'!G40-1,"-")</f>
        <v>-9.6751631345300404E-2</v>
      </c>
      <c r="F27" s="169">
        <f>IFERROR('Tablas evol IO zona'!I27/'Tablas evol IO zona'!I40-1,"-")</f>
        <v>-7.6514199942942507E-2</v>
      </c>
    </row>
    <row r="28" spans="2:6" ht="15" hidden="1" customHeight="1" outlineLevel="1">
      <c r="B28" s="66" t="s">
        <v>85</v>
      </c>
      <c r="C28" s="127">
        <f>IFERROR('Tablas evol IO zona'!C28/'Tablas evol IO zona'!C41-1,"-")</f>
        <v>-0.27316398872826997</v>
      </c>
      <c r="D28" s="169">
        <f>IFERROR('Tablas evol IO zona'!E28/'Tablas evol IO zona'!E41-1,"-")</f>
        <v>-6.2358975251137649E-2</v>
      </c>
      <c r="E28" s="169">
        <f>IFERROR('Tablas evol IO zona'!G28/'Tablas evol IO zona'!G41-1,"-")</f>
        <v>-0.1351318529536264</v>
      </c>
      <c r="F28" s="169">
        <f>IFERROR('Tablas evol IO zona'!I28/'Tablas evol IO zona'!I41-1,"-")</f>
        <v>-9.5231853005462996E-2</v>
      </c>
    </row>
    <row r="29" spans="2:6" ht="15" hidden="1" customHeight="1" outlineLevel="1">
      <c r="B29" s="66" t="s">
        <v>86</v>
      </c>
      <c r="C29" s="127">
        <f>IFERROR('Tablas evol IO zona'!C29/'Tablas evol IO zona'!C42-1,"-")</f>
        <v>-0.25178565215282012</v>
      </c>
      <c r="D29" s="169">
        <f>IFERROR('Tablas evol IO zona'!E29/'Tablas evol IO zona'!E42-1,"-")</f>
        <v>-9.6925539197951327E-2</v>
      </c>
      <c r="E29" s="169">
        <f>IFERROR('Tablas evol IO zona'!G29/'Tablas evol IO zona'!G42-1,"-")</f>
        <v>-0.11182092508637309</v>
      </c>
      <c r="F29" s="169">
        <f>IFERROR('Tablas evol IO zona'!I29/'Tablas evol IO zona'!I42-1,"-")</f>
        <v>-0.10228116041542146</v>
      </c>
    </row>
    <row r="30" spans="2:6" ht="15" hidden="1" customHeight="1" outlineLevel="1">
      <c r="B30" s="66" t="s">
        <v>87</v>
      </c>
      <c r="C30" s="127">
        <f>IFERROR('Tablas evol IO zona'!C30/'Tablas evol IO zona'!C43-1,"-")</f>
        <v>-0.15654091131798142</v>
      </c>
      <c r="D30" s="169">
        <f>IFERROR('Tablas evol IO zona'!E30/'Tablas evol IO zona'!E43-1,"-")</f>
        <v>-0.10530589180506589</v>
      </c>
      <c r="E30" s="169">
        <f>IFERROR('Tablas evol IO zona'!G30/'Tablas evol IO zona'!G43-1,"-")</f>
        <v>-8.7214623177495842E-2</v>
      </c>
      <c r="F30" s="169">
        <f>IFERROR('Tablas evol IO zona'!I30/'Tablas evol IO zona'!I43-1,"-")</f>
        <v>-9.6216339181741883E-2</v>
      </c>
    </row>
    <row r="31" spans="2:6" ht="15" hidden="1" customHeight="1" outlineLevel="1">
      <c r="B31" s="66" t="s">
        <v>88</v>
      </c>
      <c r="C31" s="127">
        <f>IFERROR('Tablas evol IO zona'!C31/'Tablas evol IO zona'!C44-1,"-")</f>
        <v>-0.25338753387533874</v>
      </c>
      <c r="D31" s="169">
        <f>IFERROR('Tablas evol IO zona'!E31/'Tablas evol IO zona'!E44-1,"-")</f>
        <v>-0.1121541633274602</v>
      </c>
      <c r="E31" s="169">
        <f>IFERROR('Tablas evol IO zona'!G31/'Tablas evol IO zona'!G44-1,"-")</f>
        <v>-0.12720596534062967</v>
      </c>
      <c r="F31" s="169">
        <f>IFERROR('Tablas evol IO zona'!I31/'Tablas evol IO zona'!I44-1,"-")</f>
        <v>-0.11812677448346953</v>
      </c>
    </row>
    <row r="32" spans="2:6" ht="15" hidden="1" customHeight="1" outlineLevel="1">
      <c r="B32" s="66" t="s">
        <v>89</v>
      </c>
      <c r="C32" s="127">
        <f>IFERROR('Tablas evol IO zona'!C32/'Tablas evol IO zona'!C45-1,"-")</f>
        <v>-0.28165268971159751</v>
      </c>
      <c r="D32" s="169">
        <f>IFERROR('Tablas evol IO zona'!E32/'Tablas evol IO zona'!E45-1,"-")</f>
        <v>-0.13501929437830051</v>
      </c>
      <c r="E32" s="169">
        <f>IFERROR('Tablas evol IO zona'!G32/'Tablas evol IO zona'!G45-1,"-")</f>
        <v>-0.1521213939758681</v>
      </c>
      <c r="F32" s="169">
        <f>IFERROR('Tablas evol IO zona'!I32/'Tablas evol IO zona'!I45-1,"-")</f>
        <v>-0.14143615653805086</v>
      </c>
    </row>
    <row r="33" spans="2:6" ht="15" hidden="1" customHeight="1" outlineLevel="1">
      <c r="B33" s="66" t="s">
        <v>90</v>
      </c>
      <c r="C33" s="127">
        <f>IFERROR('Tablas evol IO zona'!C33/'Tablas evol IO zona'!C46-1,"-")</f>
        <v>-0.20901038000067951</v>
      </c>
      <c r="D33" s="169">
        <f>IFERROR('Tablas evol IO zona'!E33/'Tablas evol IO zona'!E46-1,"-")</f>
        <v>-0.15316143787072856</v>
      </c>
      <c r="E33" s="169">
        <f>IFERROR('Tablas evol IO zona'!G33/'Tablas evol IO zona'!G46-1,"-")</f>
        <v>-0.18639408255965206</v>
      </c>
      <c r="F33" s="169">
        <f>IFERROR('Tablas evol IO zona'!I33/'Tablas evol IO zona'!I46-1,"-")</f>
        <v>-0.16609189311090755</v>
      </c>
    </row>
    <row r="34" spans="2:6" ht="15" hidden="1" customHeight="1" outlineLevel="1">
      <c r="B34" s="66" t="s">
        <v>91</v>
      </c>
      <c r="C34" s="127">
        <f>IFERROR('Tablas evol IO zona'!C34/'Tablas evol IO zona'!C47-1,"-")</f>
        <v>-0.29979952615272454</v>
      </c>
      <c r="D34" s="169">
        <f>IFERROR('Tablas evol IO zona'!E34/'Tablas evol IO zona'!E47-1,"-")</f>
        <v>-0.18201943100019602</v>
      </c>
      <c r="E34" s="169">
        <f>IFERROR('Tablas evol IO zona'!G34/'Tablas evol IO zona'!G47-1,"-")</f>
        <v>-0.18558229154173478</v>
      </c>
      <c r="F34" s="169">
        <f>IFERROR('Tablas evol IO zona'!I34/'Tablas evol IO zona'!I47-1,"-")</f>
        <v>-0.18192074877661413</v>
      </c>
    </row>
    <row r="35" spans="2:6" ht="15" hidden="1" customHeight="1" outlineLevel="1">
      <c r="B35" s="66" t="s">
        <v>92</v>
      </c>
      <c r="C35" s="127">
        <f>IFERROR('Tablas evol IO zona'!C35/'Tablas evol IO zona'!C48-1,"-")</f>
        <v>-0.22147385103011097</v>
      </c>
      <c r="D35" s="169">
        <f>IFERROR('Tablas evol IO zona'!E35/'Tablas evol IO zona'!E48-1,"-")</f>
        <v>-0.14903539746940242</v>
      </c>
      <c r="E35" s="169">
        <f>IFERROR('Tablas evol IO zona'!G35/'Tablas evol IO zona'!G48-1,"-")</f>
        <v>-0.11687158638138651</v>
      </c>
      <c r="F35" s="169">
        <f>IFERROR('Tablas evol IO zona'!I35/'Tablas evol IO zona'!I48-1,"-")</f>
        <v>-0.13382983920848956</v>
      </c>
    </row>
    <row r="36" spans="2:6" ht="15" hidden="1" customHeight="1" outlineLevel="1">
      <c r="B36" s="66" t="s">
        <v>93</v>
      </c>
      <c r="C36" s="127">
        <f>IFERROR('Tablas evol IO zona'!C36/'Tablas evol IO zona'!C49-1,"-")</f>
        <v>-0.15998561927017807</v>
      </c>
      <c r="D36" s="169">
        <f>IFERROR('Tablas evol IO zona'!E36/'Tablas evol IO zona'!E49-1,"-")</f>
        <v>-0.18518488247492371</v>
      </c>
      <c r="E36" s="169">
        <f>IFERROR('Tablas evol IO zona'!G36/'Tablas evol IO zona'!G49-1,"-")</f>
        <v>-0.16144780441047446</v>
      </c>
      <c r="F36" s="169">
        <f>IFERROR('Tablas evol IO zona'!I36/'Tablas evol IO zona'!I49-1,"-")</f>
        <v>-0.1732634566793938</v>
      </c>
    </row>
    <row r="37" spans="2:6" ht="15" hidden="1" customHeight="1" outlineLevel="1">
      <c r="B37" s="66" t="s">
        <v>94</v>
      </c>
      <c r="C37" s="127">
        <f>IFERROR('Tablas evol IO zona'!C37/'Tablas evol IO zona'!C50-1,"-")</f>
        <v>-7.7102414654454554E-2</v>
      </c>
      <c r="D37" s="169">
        <f>IFERROR('Tablas evol IO zona'!E37/'Tablas evol IO zona'!E50-1,"-")</f>
        <v>-0.12626016778099058</v>
      </c>
      <c r="E37" s="169">
        <f>IFERROR('Tablas evol IO zona'!G37/'Tablas evol IO zona'!G50-1,"-")</f>
        <v>-0.1324695898637116</v>
      </c>
      <c r="F37" s="169">
        <f>IFERROR('Tablas evol IO zona'!I37/'Tablas evol IO zona'!I50-1,"-")</f>
        <v>-0.12847181637072957</v>
      </c>
    </row>
    <row r="38" spans="2:6" ht="15" hidden="1" customHeight="1" outlineLevel="1">
      <c r="B38" s="66" t="s">
        <v>95</v>
      </c>
      <c r="C38" s="127">
        <f>IFERROR('Tablas evol IO zona'!C38/'Tablas evol IO zona'!C51-1,"-")</f>
        <v>-0.15568501406187218</v>
      </c>
      <c r="D38" s="169">
        <f>IFERROR('Tablas evol IO zona'!E38/'Tablas evol IO zona'!E51-1,"-")</f>
        <v>-9.1391321763707012E-2</v>
      </c>
      <c r="E38" s="169">
        <f>IFERROR('Tablas evol IO zona'!G38/'Tablas evol IO zona'!G51-1,"-")</f>
        <v>-0.10679949884998796</v>
      </c>
      <c r="F38" s="169">
        <f>IFERROR('Tablas evol IO zona'!I38/'Tablas evol IO zona'!I51-1,"-")</f>
        <v>-9.7720527496153009E-2</v>
      </c>
    </row>
    <row r="39" spans="2:6" collapsed="1">
      <c r="B39" s="80">
        <v>2009</v>
      </c>
      <c r="C39" s="136">
        <f>IFERROR('Tablas evol IO zona'!C39/'Tablas evol IO zona'!C52-1,"-")</f>
        <v>-0.19169539818276027</v>
      </c>
      <c r="D39" s="136">
        <f>IFERROR('Tablas evol IO zona'!E39/'Tablas evol IO zona'!E52-1,"-")</f>
        <v>-0.12245605032118212</v>
      </c>
      <c r="E39" s="136">
        <f>IFERROR('Tablas evol IO zona'!G39/'Tablas evol IO zona'!G52-1,"-")</f>
        <v>-0.13338158388472598</v>
      </c>
      <c r="F39" s="136">
        <f>IFERROR('Tablas evol IO zona'!I39/'Tablas evol IO zona'!I52-1,"-")</f>
        <v>-0.12627383890505806</v>
      </c>
    </row>
    <row r="40" spans="2:6" ht="15" hidden="1" customHeight="1" outlineLevel="1">
      <c r="B40" s="66" t="s">
        <v>84</v>
      </c>
      <c r="C40" s="127">
        <f>IFERROR('Tablas evol IO zona'!C40/'Tablas evol IO zona'!C53-1,"-")</f>
        <v>-0.12692763938315543</v>
      </c>
      <c r="D40" s="169">
        <f>IFERROR('Tablas evol IO zona'!E40/'Tablas evol IO zona'!E53-1,"-")</f>
        <v>-6.0315973161212844E-2</v>
      </c>
      <c r="E40" s="169">
        <f>IFERROR('Tablas evol IO zona'!G40/'Tablas evol IO zona'!G53-1,"-")</f>
        <v>-9.7742533972117629E-2</v>
      </c>
      <c r="F40" s="169">
        <f>IFERROR('Tablas evol IO zona'!I40/'Tablas evol IO zona'!I53-1,"-")</f>
        <v>-7.7130545293367381E-2</v>
      </c>
    </row>
    <row r="41" spans="2:6" ht="15" hidden="1" customHeight="1" outlineLevel="1">
      <c r="B41" s="66" t="s">
        <v>85</v>
      </c>
      <c r="C41" s="127">
        <f>IFERROR('Tablas evol IO zona'!C41/'Tablas evol IO zona'!C54-1,"-")</f>
        <v>-6.4872834500552812E-2</v>
      </c>
      <c r="D41" s="169">
        <f>IFERROR('Tablas evol IO zona'!E41/'Tablas evol IO zona'!E54-1,"-")</f>
        <v>-8.1368039644258761E-2</v>
      </c>
      <c r="E41" s="169">
        <f>IFERROR('Tablas evol IO zona'!G41/'Tablas evol IO zona'!G54-1,"-")</f>
        <v>-6.3835057202440093E-2</v>
      </c>
      <c r="F41" s="169">
        <f>IFERROR('Tablas evol IO zona'!I41/'Tablas evol IO zona'!I54-1,"-")</f>
        <v>-7.1829271559538221E-2</v>
      </c>
    </row>
    <row r="42" spans="2:6" ht="15" hidden="1" customHeight="1" outlineLevel="1">
      <c r="B42" s="66" t="s">
        <v>86</v>
      </c>
      <c r="C42" s="127">
        <f>IFERROR('Tablas evol IO zona'!C42/'Tablas evol IO zona'!C55-1,"-")</f>
        <v>-5.7979225684608116E-2</v>
      </c>
      <c r="D42" s="169">
        <f>IFERROR('Tablas evol IO zona'!E42/'Tablas evol IO zona'!E55-1,"-")</f>
        <v>-4.1643478407860757E-2</v>
      </c>
      <c r="E42" s="169">
        <f>IFERROR('Tablas evol IO zona'!G42/'Tablas evol IO zona'!G55-1,"-")</f>
        <v>-6.2080409540705372E-2</v>
      </c>
      <c r="F42" s="169">
        <f>IFERROR('Tablas evol IO zona'!I42/'Tablas evol IO zona'!I55-1,"-")</f>
        <v>-4.9017781936257276E-2</v>
      </c>
    </row>
    <row r="43" spans="2:6" ht="15" hidden="1" customHeight="1" outlineLevel="1">
      <c r="B43" s="66" t="s">
        <v>87</v>
      </c>
      <c r="C43" s="127">
        <f>IFERROR('Tablas evol IO zona'!C43/'Tablas evol IO zona'!C56-1,"-")</f>
        <v>-0.11778690296088179</v>
      </c>
      <c r="D43" s="169">
        <f>IFERROR('Tablas evol IO zona'!E43/'Tablas evol IO zona'!E56-1,"-")</f>
        <v>-4.9336467780131121E-2</v>
      </c>
      <c r="E43" s="169">
        <f>IFERROR('Tablas evol IO zona'!G43/'Tablas evol IO zona'!G56-1,"-")</f>
        <v>-4.5480021539517579E-2</v>
      </c>
      <c r="F43" s="169">
        <f>IFERROR('Tablas evol IO zona'!I43/'Tablas evol IO zona'!I56-1,"-")</f>
        <v>-4.5257818262839034E-2</v>
      </c>
    </row>
    <row r="44" spans="2:6" ht="15" hidden="1" customHeight="1" outlineLevel="1">
      <c r="B44" s="66" t="s">
        <v>88</v>
      </c>
      <c r="C44" s="127">
        <f>IFERROR('Tablas evol IO zona'!C44/'Tablas evol IO zona'!C57-1,"-")</f>
        <v>0.12226277372262762</v>
      </c>
      <c r="D44" s="169">
        <f>IFERROR('Tablas evol IO zona'!E44/'Tablas evol IO zona'!E57-1,"-")</f>
        <v>-3.5368085990637899E-2</v>
      </c>
      <c r="E44" s="169">
        <f>IFERROR('Tablas evol IO zona'!G44/'Tablas evol IO zona'!G57-1,"-")</f>
        <v>-9.1130295540874373E-3</v>
      </c>
      <c r="F44" s="169">
        <f>IFERROR('Tablas evol IO zona'!I44/'Tablas evol IO zona'!I57-1,"-")</f>
        <v>-2.1725537089390734E-2</v>
      </c>
    </row>
    <row r="45" spans="2:6" ht="15" hidden="1" customHeight="1" outlineLevel="1">
      <c r="B45" s="66" t="s">
        <v>89</v>
      </c>
      <c r="C45" s="127">
        <f>IFERROR('Tablas evol IO zona'!C45/'Tablas evol IO zona'!C58-1,"-")</f>
        <v>-3.9677862895305394E-2</v>
      </c>
      <c r="D45" s="169">
        <f>IFERROR('Tablas evol IO zona'!E45/'Tablas evol IO zona'!E58-1,"-")</f>
        <v>2.7130630586603699E-2</v>
      </c>
      <c r="E45" s="169">
        <f>IFERROR('Tablas evol IO zona'!G45/'Tablas evol IO zona'!G58-1,"-")</f>
        <v>2.4315708643786627E-2</v>
      </c>
      <c r="F45" s="169">
        <f>IFERROR('Tablas evol IO zona'!I45/'Tablas evol IO zona'!I58-1,"-")</f>
        <v>2.7911086986943445E-2</v>
      </c>
    </row>
    <row r="46" spans="2:6" ht="15" hidden="1" customHeight="1" outlineLevel="1">
      <c r="B46" s="66" t="s">
        <v>90</v>
      </c>
      <c r="C46" s="127">
        <f>IFERROR('Tablas evol IO zona'!C46/'Tablas evol IO zona'!C59-1,"-")</f>
        <v>-0.12705223880597016</v>
      </c>
      <c r="D46" s="169">
        <f>IFERROR('Tablas evol IO zona'!E46/'Tablas evol IO zona'!E59-1,"-")</f>
        <v>3.8896391984761358E-2</v>
      </c>
      <c r="E46" s="169">
        <f>IFERROR('Tablas evol IO zona'!G46/'Tablas evol IO zona'!G59-1,"-")</f>
        <v>6.0714924637628398E-2</v>
      </c>
      <c r="F46" s="169">
        <f>IFERROR('Tablas evol IO zona'!I46/'Tablas evol IO zona'!I59-1,"-")</f>
        <v>5.0001488404924466E-2</v>
      </c>
    </row>
    <row r="47" spans="2:6" ht="15" hidden="1" customHeight="1" outlineLevel="1">
      <c r="B47" s="66" t="s">
        <v>91</v>
      </c>
      <c r="C47" s="127">
        <f>IFERROR('Tablas evol IO zona'!C47/'Tablas evol IO zona'!C60-1,"-")</f>
        <v>1.8563207722294361E-2</v>
      </c>
      <c r="D47" s="169">
        <f>IFERROR('Tablas evol IO zona'!E47/'Tablas evol IO zona'!E60-1,"-")</f>
        <v>0.12087633302721446</v>
      </c>
      <c r="E47" s="169">
        <f>IFERROR('Tablas evol IO zona'!G47/'Tablas evol IO zona'!G60-1,"-")</f>
        <v>5.1446538567741174E-2</v>
      </c>
      <c r="F47" s="169">
        <f>IFERROR('Tablas evol IO zona'!I47/'Tablas evol IO zona'!I60-1,"-")</f>
        <v>9.2375821819973281E-2</v>
      </c>
    </row>
    <row r="48" spans="2:6" ht="15" hidden="1" customHeight="1" outlineLevel="1">
      <c r="B48" s="66" t="s">
        <v>92</v>
      </c>
      <c r="C48" s="127">
        <f>IFERROR('Tablas evol IO zona'!C48/'Tablas evol IO zona'!C61-1,"-")</f>
        <v>-0.10401135960241403</v>
      </c>
      <c r="D48" s="169">
        <f>IFERROR('Tablas evol IO zona'!E48/'Tablas evol IO zona'!E61-1,"-")</f>
        <v>4.2338111588766658E-2</v>
      </c>
      <c r="E48" s="169">
        <f>IFERROR('Tablas evol IO zona'!G48/'Tablas evol IO zona'!G61-1,"-")</f>
        <v>-1.1537285241852047E-2</v>
      </c>
      <c r="F48" s="169">
        <f>IFERROR('Tablas evol IO zona'!I48/'Tablas evol IO zona'!I61-1,"-")</f>
        <v>1.989692699997514E-2</v>
      </c>
    </row>
    <row r="49" spans="2:6" ht="15" hidden="1" customHeight="1" outlineLevel="1">
      <c r="B49" s="66" t="s">
        <v>93</v>
      </c>
      <c r="C49" s="127">
        <f>IFERROR('Tablas evol IO zona'!C49/'Tablas evol IO zona'!C62-1,"-")</f>
        <v>-8.45812078328122E-2</v>
      </c>
      <c r="D49" s="169">
        <f>IFERROR('Tablas evol IO zona'!E49/'Tablas evol IO zona'!E62-1,"-")</f>
        <v>2.6376049317652583E-2</v>
      </c>
      <c r="E49" s="169">
        <f>IFERROR('Tablas evol IO zona'!G49/'Tablas evol IO zona'!G62-1,"-")</f>
        <v>2.7211645529771511E-2</v>
      </c>
      <c r="F49" s="169">
        <f>IFERROR('Tablas evol IO zona'!I49/'Tablas evol IO zona'!I62-1,"-")</f>
        <v>2.7754726081888892E-2</v>
      </c>
    </row>
    <row r="50" spans="2:6" ht="15" hidden="1" customHeight="1" outlineLevel="1">
      <c r="B50" s="66" t="s">
        <v>94</v>
      </c>
      <c r="C50" s="127">
        <f>IFERROR('Tablas evol IO zona'!C50/'Tablas evol IO zona'!C63-1,"-")</f>
        <v>9.8810612991765856E-2</v>
      </c>
      <c r="D50" s="169">
        <f>IFERROR('Tablas evol IO zona'!E50/'Tablas evol IO zona'!E63-1,"-")</f>
        <v>1.6918640067783874E-2</v>
      </c>
      <c r="E50" s="169">
        <f>IFERROR('Tablas evol IO zona'!G50/'Tablas evol IO zona'!G63-1,"-")</f>
        <v>2.0794621297386184E-2</v>
      </c>
      <c r="F50" s="169">
        <f>IFERROR('Tablas evol IO zona'!I50/'Tablas evol IO zona'!I63-1,"-")</f>
        <v>1.9612984767295005E-2</v>
      </c>
    </row>
    <row r="51" spans="2:6" ht="15" hidden="1" customHeight="1" outlineLevel="1">
      <c r="B51" s="66" t="s">
        <v>95</v>
      </c>
      <c r="C51" s="127">
        <f>IFERROR('Tablas evol IO zona'!C51/'Tablas evol IO zona'!C64-1,"-")</f>
        <v>4.4262638976295454E-2</v>
      </c>
      <c r="D51" s="169">
        <f>IFERROR('Tablas evol IO zona'!E51/'Tablas evol IO zona'!E64-1,"-")</f>
        <v>3.0235681433448125E-3</v>
      </c>
      <c r="E51" s="169">
        <f>IFERROR('Tablas evol IO zona'!G51/'Tablas evol IO zona'!G64-1,"-")</f>
        <v>1.9875757805446703E-2</v>
      </c>
      <c r="F51" s="169">
        <f>IFERROR('Tablas evol IO zona'!I51/'Tablas evol IO zona'!I64-1,"-")</f>
        <v>1.1932664685926131E-2</v>
      </c>
    </row>
    <row r="52" spans="2:6" collapsed="1">
      <c r="B52" s="80">
        <v>2008</v>
      </c>
      <c r="C52" s="136">
        <f>IFERROR('Tablas evol IO zona'!C52/'Tablas evol IO zona'!C65-1,"-")</f>
        <v>-4.1529867590950564E-2</v>
      </c>
      <c r="D52" s="136">
        <f>IFERROR('Tablas evol IO zona'!E52/'Tablas evol IO zona'!E65-1,"-")</f>
        <v>-1.9928606098897905E-3</v>
      </c>
      <c r="E52" s="136">
        <f>IFERROR('Tablas evol IO zona'!G52/'Tablas evol IO zona'!G65-1,"-")</f>
        <v>-8.6104971440255085E-3</v>
      </c>
      <c r="F52" s="136">
        <f>IFERROR('Tablas evol IO zona'!I52/'Tablas evol IO zona'!I65-1,"-")</f>
        <v>-3.5023520967877309E-3</v>
      </c>
    </row>
    <row r="53" spans="2:6" ht="15" hidden="1" customHeight="1" outlineLevel="1">
      <c r="B53" s="66" t="s">
        <v>84</v>
      </c>
      <c r="C53" s="127">
        <f>IFERROR('Tablas evol IO zona'!C53/'Tablas evol IO zona'!C66-1,"-")</f>
        <v>-9.9358974358974339E-2</v>
      </c>
      <c r="D53" s="169">
        <f>IFERROR('Tablas evol IO zona'!E53/'Tablas evol IO zona'!E66-1,"-")</f>
        <v>-1.2759417065445255E-2</v>
      </c>
      <c r="E53" s="169">
        <f>IFERROR('Tablas evol IO zona'!G53/'Tablas evol IO zona'!G66-1,"-")</f>
        <v>2.2854591170963223E-2</v>
      </c>
      <c r="F53" s="169">
        <f>IFERROR('Tablas evol IO zona'!I53/'Tablas evol IO zona'!I66-1,"-")</f>
        <v>5.1172792302491832E-3</v>
      </c>
    </row>
    <row r="54" spans="2:6" ht="15" hidden="1" customHeight="1" outlineLevel="1">
      <c r="B54" s="66" t="s">
        <v>85</v>
      </c>
      <c r="C54" s="127">
        <f>IFERROR('Tablas evol IO zona'!C54/'Tablas evol IO zona'!C67-1,"-")</f>
        <v>-6.5449534963830547E-2</v>
      </c>
      <c r="D54" s="169">
        <f>IFERROR('Tablas evol IO zona'!E54/'Tablas evol IO zona'!E67-1,"-")</f>
        <v>1.4892867142954236E-2</v>
      </c>
      <c r="E54" s="169">
        <f>IFERROR('Tablas evol IO zona'!G54/'Tablas evol IO zona'!G67-1,"-")</f>
        <v>6.8071697860010438E-3</v>
      </c>
      <c r="F54" s="169">
        <f>IFERROR('Tablas evol IO zona'!I54/'Tablas evol IO zona'!I67-1,"-")</f>
        <v>1.2115844891495975E-2</v>
      </c>
    </row>
    <row r="55" spans="2:6" ht="15" hidden="1" customHeight="1" outlineLevel="1">
      <c r="B55" s="66" t="s">
        <v>86</v>
      </c>
      <c r="C55" s="127">
        <f>IFERROR('Tablas evol IO zona'!C55/'Tablas evol IO zona'!C68-1,"-")</f>
        <v>6.3893911995177799E-2</v>
      </c>
      <c r="D55" s="169">
        <f>IFERROR('Tablas evol IO zona'!E55/'Tablas evol IO zona'!E68-1,"-")</f>
        <v>-6.5320015462092651E-2</v>
      </c>
      <c r="E55" s="169">
        <f>IFERROR('Tablas evol IO zona'!G55/'Tablas evol IO zona'!G68-1,"-")</f>
        <v>-8.0034199743010848E-2</v>
      </c>
      <c r="F55" s="169">
        <f>IFERROR('Tablas evol IO zona'!I55/'Tablas evol IO zona'!I68-1,"-")</f>
        <v>-7.0934011952755394E-2</v>
      </c>
    </row>
    <row r="56" spans="2:6" ht="15" hidden="1" customHeight="1" outlineLevel="1">
      <c r="B56" s="66" t="s">
        <v>87</v>
      </c>
      <c r="C56" s="127">
        <f>IFERROR('Tablas evol IO zona'!C56/'Tablas evol IO zona'!C69-1,"-")</f>
        <v>-4.2028985507246208E-2</v>
      </c>
      <c r="D56" s="169">
        <f>IFERROR('Tablas evol IO zona'!E56/'Tablas evol IO zona'!E69-1,"-")</f>
        <v>-6.1958876115664308E-2</v>
      </c>
      <c r="E56" s="169">
        <f>IFERROR('Tablas evol IO zona'!G56/'Tablas evol IO zona'!G69-1,"-")</f>
        <v>-0.11001242145335932</v>
      </c>
      <c r="F56" s="169">
        <f>IFERROR('Tablas evol IO zona'!I56/'Tablas evol IO zona'!I69-1,"-")</f>
        <v>-8.1787987863093048E-2</v>
      </c>
    </row>
    <row r="57" spans="2:6" ht="15" hidden="1" customHeight="1" outlineLevel="1">
      <c r="B57" s="66" t="s">
        <v>88</v>
      </c>
      <c r="C57" s="127">
        <f>IFERROR('Tablas evol IO zona'!C57/'Tablas evol IO zona'!C70-1,"-")</f>
        <v>-0.18634001484780982</v>
      </c>
      <c r="D57" s="169">
        <f>IFERROR('Tablas evol IO zona'!E57/'Tablas evol IO zona'!E70-1,"-")</f>
        <v>-4.9180490591834047E-2</v>
      </c>
      <c r="E57" s="169">
        <f>IFERROR('Tablas evol IO zona'!G57/'Tablas evol IO zona'!G70-1,"-")</f>
        <v>-0.10494243483596644</v>
      </c>
      <c r="F57" s="169">
        <f>IFERROR('Tablas evol IO zona'!I57/'Tablas evol IO zona'!I70-1,"-")</f>
        <v>-7.486000149323413E-2</v>
      </c>
    </row>
    <row r="58" spans="2:6" ht="15" hidden="1" customHeight="1" outlineLevel="1">
      <c r="B58" s="66" t="s">
        <v>89</v>
      </c>
      <c r="C58" s="127">
        <f>IFERROR('Tablas evol IO zona'!C58/'Tablas evol IO zona'!C71-1,"-")</f>
        <v>0.14020156774916015</v>
      </c>
      <c r="D58" s="169">
        <f>IFERROR('Tablas evol IO zona'!E58/'Tablas evol IO zona'!E71-1,"-")</f>
        <v>-7.7529898212994941E-2</v>
      </c>
      <c r="E58" s="169">
        <f>IFERROR('Tablas evol IO zona'!G58/'Tablas evol IO zona'!G71-1,"-")</f>
        <v>-0.10856922991970563</v>
      </c>
      <c r="F58" s="169">
        <f>IFERROR('Tablas evol IO zona'!I58/'Tablas evol IO zona'!I71-1,"-")</f>
        <v>-9.0719090399179803E-2</v>
      </c>
    </row>
    <row r="59" spans="2:6" ht="15" hidden="1" customHeight="1" outlineLevel="1">
      <c r="B59" s="66" t="s">
        <v>90</v>
      </c>
      <c r="C59" s="127">
        <f>IFERROR('Tablas evol IO zona'!C59/'Tablas evol IO zona'!C72-1,"-")</f>
        <v>0.20179372197309409</v>
      </c>
      <c r="D59" s="169">
        <f>IFERROR('Tablas evol IO zona'!E59/'Tablas evol IO zona'!E72-1,"-")</f>
        <v>-7.7589670126598342E-2</v>
      </c>
      <c r="E59" s="169">
        <f>IFERROR('Tablas evol IO zona'!G59/'Tablas evol IO zona'!G72-1,"-")</f>
        <v>-8.7333390097681818E-2</v>
      </c>
      <c r="F59" s="169">
        <f>IFERROR('Tablas evol IO zona'!I59/'Tablas evol IO zona'!I72-1,"-")</f>
        <v>-8.1411747683396096E-2</v>
      </c>
    </row>
    <row r="60" spans="2:6" ht="15" hidden="1" customHeight="1" outlineLevel="1">
      <c r="B60" s="66" t="s">
        <v>91</v>
      </c>
      <c r="C60" s="127">
        <f>IFERROR('Tablas evol IO zona'!C60/'Tablas evol IO zona'!C73-1,"-")</f>
        <v>0.27021928790379635</v>
      </c>
      <c r="D60" s="169">
        <f>IFERROR('Tablas evol IO zona'!E60/'Tablas evol IO zona'!E73-1,"-")</f>
        <v>-0.11339864201582606</v>
      </c>
      <c r="E60" s="169">
        <f>IFERROR('Tablas evol IO zona'!G60/'Tablas evol IO zona'!G73-1,"-")</f>
        <v>-7.1795887953440385E-2</v>
      </c>
      <c r="F60" s="169">
        <f>IFERROR('Tablas evol IO zona'!I60/'Tablas evol IO zona'!I73-1,"-")</f>
        <v>-9.5136023733904174E-2</v>
      </c>
    </row>
    <row r="61" spans="2:6" ht="15" hidden="1" customHeight="1" outlineLevel="1">
      <c r="B61" s="66" t="s">
        <v>92</v>
      </c>
      <c r="C61" s="127">
        <f>IFERROR('Tablas evol IO zona'!C61/'Tablas evol IO zona'!C74-1,"-")</f>
        <v>0.19415006358626541</v>
      </c>
      <c r="D61" s="169">
        <f>IFERROR('Tablas evol IO zona'!E61/'Tablas evol IO zona'!E74-1,"-")</f>
        <v>-6.3330440317017289E-2</v>
      </c>
      <c r="E61" s="169">
        <f>IFERROR('Tablas evol IO zona'!G61/'Tablas evol IO zona'!G74-1,"-")</f>
        <v>-0.10122017137004513</v>
      </c>
      <c r="F61" s="169">
        <f>IFERROR('Tablas evol IO zona'!I61/'Tablas evol IO zona'!I74-1,"-")</f>
        <v>-8.0337278871136064E-2</v>
      </c>
    </row>
    <row r="62" spans="2:6" ht="15" hidden="1" customHeight="1" outlineLevel="1">
      <c r="B62" s="66" t="s">
        <v>93</v>
      </c>
      <c r="C62" s="127">
        <f>IFERROR('Tablas evol IO zona'!C62/'Tablas evol IO zona'!C75-1,"-")</f>
        <v>0.12976389663506227</v>
      </c>
      <c r="D62" s="169">
        <f>IFERROR('Tablas evol IO zona'!E62/'Tablas evol IO zona'!E75-1,"-")</f>
        <v>-1.8179552732657811E-3</v>
      </c>
      <c r="E62" s="169">
        <f>IFERROR('Tablas evol IO zona'!G62/'Tablas evol IO zona'!G75-1,"-")</f>
        <v>-5.2454357014952713E-3</v>
      </c>
      <c r="F62" s="169">
        <f>IFERROR('Tablas evol IO zona'!I62/'Tablas evol IO zona'!I75-1,"-")</f>
        <v>-3.1740398771837874E-3</v>
      </c>
    </row>
    <row r="63" spans="2:6" ht="15" hidden="1" customHeight="1" outlineLevel="1">
      <c r="B63" s="66" t="s">
        <v>94</v>
      </c>
      <c r="C63" s="127">
        <f>IFERROR('Tablas evol IO zona'!C63/'Tablas evol IO zona'!C76-1,"-")</f>
        <v>-6.8677573278800308E-2</v>
      </c>
      <c r="D63" s="169">
        <f>IFERROR('Tablas evol IO zona'!E63/'Tablas evol IO zona'!E76-1,"-")</f>
        <v>2.9355350128563718E-3</v>
      </c>
      <c r="E63" s="169">
        <f>IFERROR('Tablas evol IO zona'!G63/'Tablas evol IO zona'!G76-1,"-")</f>
        <v>-2.7174367393778431E-2</v>
      </c>
      <c r="F63" s="169">
        <f>IFERROR('Tablas evol IO zona'!I63/'Tablas evol IO zona'!I76-1,"-")</f>
        <v>-1.1654096319740681E-2</v>
      </c>
    </row>
    <row r="64" spans="2:6" ht="15" hidden="1" customHeight="1" outlineLevel="1">
      <c r="B64" s="66" t="s">
        <v>95</v>
      </c>
      <c r="C64" s="127">
        <f>IFERROR('Tablas evol IO zona'!C64/'Tablas evol IO zona'!C77-1,"-")</f>
        <v>0.14895155459146792</v>
      </c>
      <c r="D64" s="169">
        <f>IFERROR('Tablas evol IO zona'!E64/'Tablas evol IO zona'!E77-1,"-")</f>
        <v>1.0119877698535396E-2</v>
      </c>
      <c r="E64" s="169">
        <f>IFERROR('Tablas evol IO zona'!G64/'Tablas evol IO zona'!G77-1,"-")</f>
        <v>-2.5133105556031543E-2</v>
      </c>
      <c r="F64" s="169">
        <f>IFERROR('Tablas evol IO zona'!I64/'Tablas evol IO zona'!I77-1,"-")</f>
        <v>-6.6156871770760572E-3</v>
      </c>
    </row>
    <row r="65" spans="2:6" collapsed="1">
      <c r="B65" s="80">
        <v>2007</v>
      </c>
      <c r="C65" s="136">
        <f>IFERROR('Tablas evol IO zona'!C65/'Tablas evol IO zona'!C78-1,"-")</f>
        <v>5.062093020086289E-2</v>
      </c>
      <c r="D65" s="136">
        <f>IFERROR('Tablas evol IO zona'!E65/'Tablas evol IO zona'!E78-1,"-")</f>
        <v>-4.097905965887827E-2</v>
      </c>
      <c r="E65" s="136">
        <f>IFERROR('Tablas evol IO zona'!G65/'Tablas evol IO zona'!G78-1,"-")</f>
        <v>-5.7281679505599481E-2</v>
      </c>
      <c r="F65" s="136">
        <f>IFERROR('Tablas evol IO zona'!I65/'Tablas evol IO zona'!I78-1,"-")</f>
        <v>-4.782533547071699E-2</v>
      </c>
    </row>
    <row r="66" spans="2:6" ht="15" customHeight="1">
      <c r="B66" s="140" t="s">
        <v>126</v>
      </c>
      <c r="C66" s="140"/>
      <c r="D66" s="140"/>
      <c r="E66" s="140"/>
      <c r="F66" s="140"/>
    </row>
  </sheetData>
  <mergeCells count="4">
    <mergeCell ref="B5:F5"/>
    <mergeCell ref="B6:B7"/>
    <mergeCell ref="D6:F6"/>
    <mergeCell ref="B66:F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91</v>
      </c>
      <c r="C7" s="286">
        <v>30.322580645161292</v>
      </c>
      <c r="D7" s="169">
        <f t="shared" ref="D7:J11" si="0">C7/C20-1</f>
        <v>-0.14037494284407859</v>
      </c>
      <c r="E7" s="286">
        <v>46.070642289652532</v>
      </c>
      <c r="F7" s="169">
        <f t="shared" si="0"/>
        <v>0.16017837772688925</v>
      </c>
      <c r="G7" s="286">
        <v>44.632925472747495</v>
      </c>
      <c r="H7" s="169">
        <f t="shared" si="0"/>
        <v>2.4642492339121524E-2</v>
      </c>
      <c r="I7" s="286">
        <v>46.489563567362431</v>
      </c>
      <c r="J7" s="169">
        <f t="shared" si="0"/>
        <v>1.1617647058823533</v>
      </c>
      <c r="K7" s="290">
        <v>44.130755339065892</v>
      </c>
      <c r="L7" s="127">
        <f t="shared" ref="L7:L11" si="1">K7/K20-1</f>
        <v>0.35313862870897883</v>
      </c>
    </row>
    <row r="8" spans="2:12">
      <c r="B8" s="66" t="s">
        <v>92</v>
      </c>
      <c r="C8" s="286">
        <v>26</v>
      </c>
      <c r="D8" s="169">
        <f t="shared" si="0"/>
        <v>-0.28440366972477071</v>
      </c>
      <c r="E8" s="286">
        <v>47.368941641938676</v>
      </c>
      <c r="F8" s="169">
        <f t="shared" si="0"/>
        <v>0.13416222616933116</v>
      </c>
      <c r="G8" s="286">
        <v>46.787356321839077</v>
      </c>
      <c r="H8" s="169">
        <f t="shared" si="0"/>
        <v>-0.10272236305521887</v>
      </c>
      <c r="I8" s="286">
        <v>50.338066260987155</v>
      </c>
      <c r="J8" s="169">
        <f t="shared" si="0"/>
        <v>1.0194206408826991</v>
      </c>
      <c r="K8" s="290">
        <v>45.752439650744734</v>
      </c>
      <c r="L8" s="127">
        <f t="shared" si="1"/>
        <v>0.24752205682901796</v>
      </c>
    </row>
    <row r="9" spans="2:12">
      <c r="B9" s="66" t="s">
        <v>93</v>
      </c>
      <c r="C9" s="286">
        <v>40.758064516129032</v>
      </c>
      <c r="D9" s="169">
        <f t="shared" si="0"/>
        <v>-3.5864173979397118E-2</v>
      </c>
      <c r="E9" s="286">
        <v>59.605628410069876</v>
      </c>
      <c r="F9" s="169">
        <f t="shared" si="0"/>
        <v>0.44628962954360696</v>
      </c>
      <c r="G9" s="286">
        <v>63.537263626251388</v>
      </c>
      <c r="H9" s="169">
        <f t="shared" si="0"/>
        <v>0.34701096568800849</v>
      </c>
      <c r="I9" s="286">
        <v>51.783026892625792</v>
      </c>
      <c r="J9" s="169">
        <f t="shared" si="0"/>
        <v>0.92588839734342954</v>
      </c>
      <c r="K9" s="290">
        <v>56.860016236724817</v>
      </c>
      <c r="L9" s="127">
        <f t="shared" si="1"/>
        <v>0.55057154412771014</v>
      </c>
    </row>
    <row r="10" spans="2:12">
      <c r="B10" s="66" t="s">
        <v>94</v>
      </c>
      <c r="C10" s="286">
        <v>52.02</v>
      </c>
      <c r="D10" s="169">
        <f t="shared" si="0"/>
        <v>-0.28944133315120879</v>
      </c>
      <c r="E10" s="286">
        <v>59</v>
      </c>
      <c r="F10" s="169">
        <f t="shared" si="0"/>
        <v>-4.6079223928860213E-2</v>
      </c>
      <c r="G10" s="286">
        <v>62.74</v>
      </c>
      <c r="H10" s="169">
        <f t="shared" si="0"/>
        <v>6.4472344757380506E-2</v>
      </c>
      <c r="I10" s="286">
        <v>54.45</v>
      </c>
      <c r="J10" s="169">
        <f t="shared" si="0"/>
        <v>0.72391772560844303</v>
      </c>
      <c r="K10" s="290">
        <v>58.25</v>
      </c>
      <c r="L10" s="127">
        <f t="shared" si="1"/>
        <v>0.17938854019032191</v>
      </c>
    </row>
    <row r="11" spans="2:12">
      <c r="B11" s="66" t="s">
        <v>95</v>
      </c>
      <c r="C11" s="286">
        <v>43.65</v>
      </c>
      <c r="D11" s="169">
        <f t="shared" si="0"/>
        <v>6.0495626822157478E-2</v>
      </c>
      <c r="E11" s="286">
        <v>40.06</v>
      </c>
      <c r="F11" s="169">
        <f t="shared" si="0"/>
        <v>-1.8137254901960609E-2</v>
      </c>
      <c r="G11" s="286">
        <v>61.17</v>
      </c>
      <c r="H11" s="169">
        <f t="shared" si="0"/>
        <v>0.30121250797702626</v>
      </c>
      <c r="I11" s="286">
        <v>43.78</v>
      </c>
      <c r="J11" s="169">
        <f t="shared" si="0"/>
        <v>0.56339989029072979</v>
      </c>
      <c r="K11" s="290">
        <v>47.66</v>
      </c>
      <c r="L11" s="127">
        <f t="shared" si="1"/>
        <v>0.29159891598915988</v>
      </c>
    </row>
    <row r="12" spans="2:12" ht="30" customHeight="1">
      <c r="B12" s="72" t="str">
        <f>actualizaciones!$A$2</f>
        <v xml:space="preserve">acumulado mayo 2011 </v>
      </c>
      <c r="C12" s="287">
        <v>38.364238410596023</v>
      </c>
      <c r="D12" s="130">
        <v>-0.15058651026392977</v>
      </c>
      <c r="E12" s="287">
        <v>50.27118910527247</v>
      </c>
      <c r="F12" s="130">
        <v>0.123202564158855</v>
      </c>
      <c r="G12" s="287">
        <v>55.694222425211237</v>
      </c>
      <c r="H12" s="130">
        <v>0.12360922346870606</v>
      </c>
      <c r="I12" s="287">
        <v>49.260508039708235</v>
      </c>
      <c r="J12" s="130">
        <v>0.85936282578163081</v>
      </c>
      <c r="K12" s="287">
        <v>50.40765722099205</v>
      </c>
      <c r="L12" s="130">
        <v>0.31800928211538704</v>
      </c>
    </row>
    <row r="13" spans="2:12" outlineLevel="1">
      <c r="B13" s="66" t="s">
        <v>84</v>
      </c>
      <c r="C13" s="286">
        <v>42.31</v>
      </c>
      <c r="D13" s="169">
        <f>C13/C26-1</f>
        <v>-4.852375770765327E-2</v>
      </c>
      <c r="E13" s="286">
        <v>48.33</v>
      </c>
      <c r="F13" s="169">
        <f>E13/E26-1</f>
        <v>7.6908691747330504E-3</v>
      </c>
      <c r="G13" s="286">
        <v>46.2</v>
      </c>
      <c r="H13" s="169">
        <f>G13/G26-1</f>
        <v>-5.9683042789223428E-2</v>
      </c>
      <c r="I13" s="286">
        <v>49.36</v>
      </c>
      <c r="J13" s="169">
        <f>I13/I26-1</f>
        <v>0.11080475663716816</v>
      </c>
      <c r="K13" s="290">
        <v>47.34</v>
      </c>
      <c r="L13" s="127">
        <f t="shared" ref="L13:L63" si="2">K13/K26-1</f>
        <v>1.8605211220756424E-2</v>
      </c>
    </row>
    <row r="14" spans="2:12" outlineLevel="1">
      <c r="B14" s="66" t="s">
        <v>85</v>
      </c>
      <c r="C14" s="286">
        <v>40.22</v>
      </c>
      <c r="D14" s="169">
        <f t="shared" ref="D14:J37" si="3">C14/C27-1</f>
        <v>-8.6255206361226855E-2</v>
      </c>
      <c r="E14" s="286">
        <v>49.88</v>
      </c>
      <c r="F14" s="169">
        <f t="shared" si="3"/>
        <v>0.12088641920426757</v>
      </c>
      <c r="G14" s="286">
        <v>50.38</v>
      </c>
      <c r="H14" s="169">
        <f t="shared" si="3"/>
        <v>7.0083007812500098E-2</v>
      </c>
      <c r="I14" s="286">
        <v>61.89</v>
      </c>
      <c r="J14" s="169">
        <f t="shared" si="3"/>
        <v>1.4762288835259749</v>
      </c>
      <c r="K14" s="290">
        <v>52.08</v>
      </c>
      <c r="L14" s="127">
        <f t="shared" si="2"/>
        <v>0.41216055443257282</v>
      </c>
    </row>
    <row r="15" spans="2:12" outlineLevel="1">
      <c r="B15" s="66" t="s">
        <v>86</v>
      </c>
      <c r="C15" s="286">
        <v>32.92</v>
      </c>
      <c r="D15" s="169">
        <f t="shared" si="3"/>
        <v>-0.2318253669552125</v>
      </c>
      <c r="E15" s="286">
        <v>48.46</v>
      </c>
      <c r="F15" s="169">
        <f t="shared" si="3"/>
        <v>0.17899771774569162</v>
      </c>
      <c r="G15" s="286">
        <v>50.04</v>
      </c>
      <c r="H15" s="169">
        <f t="shared" si="3"/>
        <v>4.5820295245844411E-2</v>
      </c>
      <c r="I15" s="286">
        <v>44.72</v>
      </c>
      <c r="J15" s="169">
        <f t="shared" si="3"/>
        <v>0.59574216180662121</v>
      </c>
      <c r="K15" s="290">
        <v>46.39</v>
      </c>
      <c r="L15" s="127">
        <f t="shared" si="2"/>
        <v>0.24300219537452539</v>
      </c>
    </row>
    <row r="16" spans="2:12" outlineLevel="1">
      <c r="B16" s="66" t="s">
        <v>87</v>
      </c>
      <c r="C16" s="286">
        <v>35.083333333333336</v>
      </c>
      <c r="D16" s="169">
        <f t="shared" si="3"/>
        <v>-0.19404242285014162</v>
      </c>
      <c r="E16" s="286">
        <v>37.660731948565775</v>
      </c>
      <c r="F16" s="169">
        <f t="shared" si="3"/>
        <v>0.10864680449119146</v>
      </c>
      <c r="G16" s="286">
        <v>43.310344827586206</v>
      </c>
      <c r="H16" s="169">
        <f t="shared" si="3"/>
        <v>-7.4960597445830723E-2</v>
      </c>
      <c r="I16" s="286">
        <v>36.051386071670045</v>
      </c>
      <c r="J16" s="169">
        <f t="shared" si="3"/>
        <v>0.37918224588001759</v>
      </c>
      <c r="K16" s="290">
        <v>38.671460366375619</v>
      </c>
      <c r="L16" s="127">
        <f t="shared" si="2"/>
        <v>0.12319083259876917</v>
      </c>
    </row>
    <row r="17" spans="2:12" outlineLevel="1">
      <c r="B17" s="66" t="s">
        <v>88</v>
      </c>
      <c r="C17" s="286">
        <v>30.951612903225808</v>
      </c>
      <c r="D17" s="169">
        <f t="shared" si="3"/>
        <v>-0.23538505673849286</v>
      </c>
      <c r="E17" s="286">
        <v>27.596439169139465</v>
      </c>
      <c r="F17" s="169">
        <f t="shared" si="3"/>
        <v>-3.8116445829924572E-2</v>
      </c>
      <c r="G17" s="286">
        <v>34.160177975528363</v>
      </c>
      <c r="H17" s="169">
        <f t="shared" si="3"/>
        <v>5.4001171722566133E-2</v>
      </c>
      <c r="I17" s="286">
        <v>57.53</v>
      </c>
      <c r="J17" s="169">
        <f t="shared" si="3"/>
        <v>1.6557956318252729</v>
      </c>
      <c r="K17" s="290">
        <v>37.479999999999997</v>
      </c>
      <c r="L17" s="127">
        <f t="shared" si="2"/>
        <v>0.36043557168784024</v>
      </c>
    </row>
    <row r="18" spans="2:12" outlineLevel="1">
      <c r="B18" s="66" t="s">
        <v>89</v>
      </c>
      <c r="C18" s="286">
        <v>36</v>
      </c>
      <c r="D18" s="169">
        <f t="shared" si="3"/>
        <v>-9.9549774887443654E-2</v>
      </c>
      <c r="E18" s="286">
        <v>34.708528764238537</v>
      </c>
      <c r="F18" s="169">
        <f t="shared" si="3"/>
        <v>-0.18620096684083143</v>
      </c>
      <c r="G18" s="286">
        <v>37.302558398220242</v>
      </c>
      <c r="H18" s="169">
        <f t="shared" si="3"/>
        <v>-0.15067034612431152</v>
      </c>
      <c r="I18" s="286">
        <v>44.12</v>
      </c>
      <c r="J18" s="169">
        <f t="shared" si="3"/>
        <v>0.80121158911325696</v>
      </c>
      <c r="K18" s="290">
        <v>38</v>
      </c>
      <c r="L18" s="127">
        <f t="shared" si="2"/>
        <v>8.2004555808656177E-2</v>
      </c>
    </row>
    <row r="19" spans="2:12" outlineLevel="1">
      <c r="B19" s="66" t="s">
        <v>90</v>
      </c>
      <c r="C19" s="286">
        <v>38.68333333333333</v>
      </c>
      <c r="D19" s="169">
        <f t="shared" si="3"/>
        <v>-2.7920664206642187E-2</v>
      </c>
      <c r="E19" s="286">
        <v>44.37190900098912</v>
      </c>
      <c r="F19" s="169">
        <f t="shared" si="3"/>
        <v>5.4784857747472326E-2</v>
      </c>
      <c r="G19" s="286">
        <v>49.126436781609193</v>
      </c>
      <c r="H19" s="169">
        <f t="shared" si="3"/>
        <v>0.1660073659800847</v>
      </c>
      <c r="I19" s="286">
        <v>19.96</v>
      </c>
      <c r="J19" s="169">
        <f t="shared" si="3"/>
        <v>-0.34197802197802196</v>
      </c>
      <c r="K19" s="290">
        <v>34.78</v>
      </c>
      <c r="L19" s="127">
        <f t="shared" si="2"/>
        <v>-6.0264251654686407E-2</v>
      </c>
    </row>
    <row r="20" spans="2:12" outlineLevel="1">
      <c r="B20" s="66" t="s">
        <v>91</v>
      </c>
      <c r="C20" s="286">
        <v>35.274193548387096</v>
      </c>
      <c r="D20" s="169">
        <f t="shared" si="3"/>
        <v>-4.2242912072031014E-2</v>
      </c>
      <c r="E20" s="286">
        <v>39.709964583133917</v>
      </c>
      <c r="F20" s="169">
        <f t="shared" si="3"/>
        <v>-0.1766542694768003</v>
      </c>
      <c r="G20" s="286">
        <v>43.559510567296996</v>
      </c>
      <c r="H20" s="169">
        <f t="shared" si="3"/>
        <v>-7.5365939985204911E-2</v>
      </c>
      <c r="I20" s="286">
        <v>21.50537634408602</v>
      </c>
      <c r="J20" s="169">
        <f t="shared" si="3"/>
        <v>-0.22230863237418075</v>
      </c>
      <c r="K20" s="290">
        <v>32.613624652169435</v>
      </c>
      <c r="L20" s="127">
        <f t="shared" si="2"/>
        <v>-0.15112897834020211</v>
      </c>
    </row>
    <row r="21" spans="2:12" outlineLevel="1">
      <c r="B21" s="66" t="s">
        <v>92</v>
      </c>
      <c r="C21" s="286">
        <v>36.333333333333336</v>
      </c>
      <c r="D21" s="169">
        <f t="shared" si="3"/>
        <v>-0.11403722669267646</v>
      </c>
      <c r="E21" s="286">
        <v>41.765578635014833</v>
      </c>
      <c r="F21" s="169">
        <f t="shared" si="3"/>
        <v>-0.16183867880764935</v>
      </c>
      <c r="G21" s="286">
        <v>52.143678160919542</v>
      </c>
      <c r="H21" s="169">
        <f t="shared" si="3"/>
        <v>0.14752812854136321</v>
      </c>
      <c r="I21" s="286">
        <v>24.926984126984127</v>
      </c>
      <c r="J21" s="169">
        <f t="shared" si="3"/>
        <v>-0.1335246082542485</v>
      </c>
      <c r="K21" s="290">
        <v>36.674653887113948</v>
      </c>
      <c r="L21" s="127">
        <f t="shared" si="2"/>
        <v>-6.6802700073436361E-2</v>
      </c>
    </row>
    <row r="22" spans="2:12" outlineLevel="1">
      <c r="B22" s="66" t="s">
        <v>93</v>
      </c>
      <c r="C22" s="286">
        <v>42.274193548387096</v>
      </c>
      <c r="D22" s="169">
        <f t="shared" si="3"/>
        <v>-4.5082594344091009E-2</v>
      </c>
      <c r="E22" s="286">
        <v>41.212788360294823</v>
      </c>
      <c r="F22" s="169">
        <f t="shared" si="3"/>
        <v>-0.39879229233705582</v>
      </c>
      <c r="G22" s="286">
        <v>47.169076751946605</v>
      </c>
      <c r="H22" s="169">
        <f t="shared" si="3"/>
        <v>-9.185450997407385E-2</v>
      </c>
      <c r="I22" s="286">
        <v>26.887864823348693</v>
      </c>
      <c r="J22" s="169">
        <f t="shared" si="3"/>
        <v>-0.11497623622206499</v>
      </c>
      <c r="K22" s="290">
        <v>36.670359682572403</v>
      </c>
      <c r="L22" s="127">
        <f t="shared" si="2"/>
        <v>-0.21527156681848048</v>
      </c>
    </row>
    <row r="23" spans="2:12" outlineLevel="1">
      <c r="B23" s="66" t="s">
        <v>94</v>
      </c>
      <c r="C23" s="286">
        <v>73.209999999999994</v>
      </c>
      <c r="D23" s="169">
        <f t="shared" si="3"/>
        <v>0.36815548495608286</v>
      </c>
      <c r="E23" s="286">
        <v>61.85</v>
      </c>
      <c r="F23" s="169">
        <f t="shared" si="3"/>
        <v>-3.2838154808444098E-2</v>
      </c>
      <c r="G23" s="286">
        <v>58.94</v>
      </c>
      <c r="H23" s="169">
        <f t="shared" si="3"/>
        <v>3.1140657802659177E-2</v>
      </c>
      <c r="I23" s="286">
        <v>31.585034013605441</v>
      </c>
      <c r="J23" s="169">
        <f t="shared" si="3"/>
        <v>-0.36051236140761667</v>
      </c>
      <c r="K23" s="290">
        <v>49.39</v>
      </c>
      <c r="L23" s="127">
        <f t="shared" si="2"/>
        <v>-0.10880548538433776</v>
      </c>
    </row>
    <row r="24" spans="2:12" outlineLevel="1">
      <c r="B24" s="66" t="s">
        <v>95</v>
      </c>
      <c r="C24" s="286">
        <v>41.16</v>
      </c>
      <c r="D24" s="169">
        <f t="shared" si="3"/>
        <v>4.7594807839144826E-2</v>
      </c>
      <c r="E24" s="286">
        <v>40.799999999999997</v>
      </c>
      <c r="F24" s="169">
        <f t="shared" si="3"/>
        <v>-0.25547445255474455</v>
      </c>
      <c r="G24" s="286">
        <v>47.01</v>
      </c>
      <c r="H24" s="169">
        <f t="shared" si="3"/>
        <v>0.18264150943396218</v>
      </c>
      <c r="I24" s="286">
        <v>28.003072196620582</v>
      </c>
      <c r="J24" s="169">
        <f t="shared" si="3"/>
        <v>-0.21537402083154</v>
      </c>
      <c r="K24" s="290">
        <v>36.9</v>
      </c>
      <c r="L24" s="127">
        <f t="shared" si="2"/>
        <v>-0.12205567451820132</v>
      </c>
    </row>
    <row r="25" spans="2:12" ht="15" customHeight="1">
      <c r="B25" s="77">
        <v>2010</v>
      </c>
      <c r="C25" s="288">
        <v>40.128767123287673</v>
      </c>
      <c r="D25" s="133">
        <f t="shared" si="3"/>
        <v>-5.3793507831343179E-2</v>
      </c>
      <c r="E25" s="288">
        <v>42.870615015649769</v>
      </c>
      <c r="F25" s="133">
        <f t="shared" si="3"/>
        <v>-8.98845377194043E-2</v>
      </c>
      <c r="G25" s="288">
        <v>46.487954652810579</v>
      </c>
      <c r="H25" s="133">
        <f>G25/G38-1</f>
        <v>1.4849187935034758E-2</v>
      </c>
      <c r="I25" s="288">
        <v>33.013370755301644</v>
      </c>
      <c r="J25" s="133">
        <f t="shared" si="3"/>
        <v>6.8955774823791005E-2</v>
      </c>
      <c r="K25" s="288">
        <v>40.157146518918708</v>
      </c>
      <c r="L25" s="133">
        <f t="shared" si="2"/>
        <v>1.2990317321541989E-2</v>
      </c>
    </row>
    <row r="26" spans="2:12" hidden="1" outlineLevel="1">
      <c r="B26" s="66" t="s">
        <v>84</v>
      </c>
      <c r="C26" s="286">
        <v>44.467741935483872</v>
      </c>
      <c r="D26" s="169">
        <f t="shared" si="3"/>
        <v>-0.13081036091704701</v>
      </c>
      <c r="E26" s="286">
        <v>47.961137168565138</v>
      </c>
      <c r="F26" s="169">
        <f t="shared" si="3"/>
        <v>-0.17705667178165518</v>
      </c>
      <c r="G26" s="286">
        <v>49.132369299221359</v>
      </c>
      <c r="H26" s="169">
        <f t="shared" si="3"/>
        <v>0.20688698843579845</v>
      </c>
      <c r="I26" s="286">
        <v>44.436251920122885</v>
      </c>
      <c r="J26" s="169">
        <f t="shared" si="3"/>
        <v>0.37008619873069981</v>
      </c>
      <c r="K26" s="290">
        <v>46.475316912295163</v>
      </c>
      <c r="L26" s="127">
        <f t="shared" si="2"/>
        <v>5.2430183702336208E-2</v>
      </c>
    </row>
    <row r="27" spans="2:12" hidden="1" outlineLevel="1">
      <c r="B27" s="66" t="s">
        <v>85</v>
      </c>
      <c r="C27" s="286">
        <v>44.016666666666666</v>
      </c>
      <c r="D27" s="169">
        <f t="shared" si="3"/>
        <v>-0.17909983836876786</v>
      </c>
      <c r="E27" s="286">
        <v>44.500494559841741</v>
      </c>
      <c r="F27" s="169">
        <f t="shared" si="3"/>
        <v>-0.29610100348241475</v>
      </c>
      <c r="G27" s="286">
        <v>47.080459770114942</v>
      </c>
      <c r="H27" s="169">
        <f t="shared" si="3"/>
        <v>-0.13803625466651515</v>
      </c>
      <c r="I27" s="286">
        <v>24.993650793650794</v>
      </c>
      <c r="J27" s="169">
        <f t="shared" si="3"/>
        <v>-0.33268350567892946</v>
      </c>
      <c r="K27" s="290">
        <v>36.879659211927581</v>
      </c>
      <c r="L27" s="127">
        <f t="shared" si="2"/>
        <v>-0.27316398872826997</v>
      </c>
    </row>
    <row r="28" spans="2:12" hidden="1" outlineLevel="1">
      <c r="B28" s="66" t="s">
        <v>86</v>
      </c>
      <c r="C28" s="286">
        <v>42.854838709677416</v>
      </c>
      <c r="D28" s="169">
        <f t="shared" si="3"/>
        <v>-0.23623527517951493</v>
      </c>
      <c r="E28" s="286">
        <v>41.10270891164928</v>
      </c>
      <c r="F28" s="169">
        <f t="shared" si="3"/>
        <v>-0.35077066953641955</v>
      </c>
      <c r="G28" s="286">
        <v>47.847608453837594</v>
      </c>
      <c r="H28" s="169">
        <f t="shared" si="3"/>
        <v>-0.1694565448040688</v>
      </c>
      <c r="I28" s="286">
        <v>28.02457757296467</v>
      </c>
      <c r="J28" s="169">
        <f t="shared" si="3"/>
        <v>-0.14483922377425695</v>
      </c>
      <c r="K28" s="290">
        <v>37.320931670617334</v>
      </c>
      <c r="L28" s="127">
        <f t="shared" si="2"/>
        <v>-0.25178565215282012</v>
      </c>
    </row>
    <row r="29" spans="2:12" hidden="1" outlineLevel="1">
      <c r="B29" s="66" t="s">
        <v>87</v>
      </c>
      <c r="C29" s="286">
        <v>43.53</v>
      </c>
      <c r="D29" s="169">
        <f t="shared" si="3"/>
        <v>-7.9898541534559331E-2</v>
      </c>
      <c r="E29" s="286">
        <v>33.97</v>
      </c>
      <c r="F29" s="169">
        <f t="shared" si="3"/>
        <v>-0.24072418417523478</v>
      </c>
      <c r="G29" s="286">
        <v>46.82</v>
      </c>
      <c r="H29" s="169">
        <f t="shared" si="3"/>
        <v>-8.6439024390243868E-2</v>
      </c>
      <c r="I29" s="286">
        <v>26.139682539682539</v>
      </c>
      <c r="J29" s="169">
        <f t="shared" si="3"/>
        <v>-0.12987424706752493</v>
      </c>
      <c r="K29" s="290">
        <v>34.43</v>
      </c>
      <c r="L29" s="127">
        <f t="shared" si="2"/>
        <v>-0.15654091131798142</v>
      </c>
    </row>
    <row r="30" spans="2:12" hidden="1" outlineLevel="1">
      <c r="B30" s="66" t="s">
        <v>88</v>
      </c>
      <c r="C30" s="286">
        <v>40.479999999999997</v>
      </c>
      <c r="D30" s="169">
        <f t="shared" si="3"/>
        <v>-0.19298245614035092</v>
      </c>
      <c r="E30" s="286">
        <v>28.69</v>
      </c>
      <c r="F30" s="169">
        <f t="shared" si="3"/>
        <v>-0.22228246137164542</v>
      </c>
      <c r="G30" s="286">
        <v>32.409999999999997</v>
      </c>
      <c r="H30" s="169">
        <f t="shared" si="3"/>
        <v>-0.30510291595197259</v>
      </c>
      <c r="I30" s="286">
        <v>21.662058371735792</v>
      </c>
      <c r="J30" s="169">
        <f t="shared" si="3"/>
        <v>-0.22380008806693075</v>
      </c>
      <c r="K30" s="290">
        <v>27.55</v>
      </c>
      <c r="L30" s="127">
        <f t="shared" si="2"/>
        <v>-0.25338753387533874</v>
      </c>
    </row>
    <row r="31" spans="2:12" hidden="1" outlineLevel="1">
      <c r="B31" s="66" t="s">
        <v>89</v>
      </c>
      <c r="C31" s="286">
        <v>39.979999999999997</v>
      </c>
      <c r="D31" s="169">
        <f t="shared" si="3"/>
        <v>-0.31104601068412896</v>
      </c>
      <c r="E31" s="286">
        <v>42.65</v>
      </c>
      <c r="F31" s="169">
        <f t="shared" si="3"/>
        <v>-0.29480820105820105</v>
      </c>
      <c r="G31" s="286">
        <v>43.92</v>
      </c>
      <c r="H31" s="169">
        <f t="shared" si="3"/>
        <v>-5.3652230122818279E-2</v>
      </c>
      <c r="I31" s="286">
        <v>24.49462365591398</v>
      </c>
      <c r="J31" s="169">
        <f t="shared" si="3"/>
        <v>-0.35779299234796613</v>
      </c>
      <c r="K31" s="290">
        <v>35.119999999999997</v>
      </c>
      <c r="L31" s="127">
        <f t="shared" si="2"/>
        <v>-0.28165268971159751</v>
      </c>
    </row>
    <row r="32" spans="2:12" hidden="1" outlineLevel="1">
      <c r="B32" s="66" t="s">
        <v>90</v>
      </c>
      <c r="C32" s="286">
        <v>39.794419970631424</v>
      </c>
      <c r="D32" s="169">
        <f t="shared" si="3"/>
        <v>-0.19930744525892508</v>
      </c>
      <c r="E32" s="286">
        <v>42.067260138476755</v>
      </c>
      <c r="F32" s="169">
        <f t="shared" si="3"/>
        <v>-0.22025467769273865</v>
      </c>
      <c r="G32" s="286">
        <v>42.132183908045974</v>
      </c>
      <c r="H32" s="169">
        <f t="shared" si="3"/>
        <v>-0.22792406252435449</v>
      </c>
      <c r="I32" s="286">
        <v>30.333333333333332</v>
      </c>
      <c r="J32" s="169">
        <f t="shared" si="3"/>
        <v>-0.15164698570540824</v>
      </c>
      <c r="K32" s="290">
        <v>37.010404319768206</v>
      </c>
      <c r="L32" s="127">
        <f t="shared" si="2"/>
        <v>-0.20901038000067951</v>
      </c>
    </row>
    <row r="33" spans="2:12" hidden="1" outlineLevel="1">
      <c r="B33" s="66" t="s">
        <v>91</v>
      </c>
      <c r="C33" s="286">
        <v>36.83</v>
      </c>
      <c r="D33" s="169">
        <f t="shared" si="3"/>
        <v>-0.25111834078893858</v>
      </c>
      <c r="E33" s="286">
        <v>48.23</v>
      </c>
      <c r="F33" s="169">
        <f t="shared" si="3"/>
        <v>-0.21856772521062873</v>
      </c>
      <c r="G33" s="286">
        <v>47.11</v>
      </c>
      <c r="H33" s="169">
        <f t="shared" si="3"/>
        <v>-5.9117235869782347E-2</v>
      </c>
      <c r="I33" s="286">
        <v>27.652841781874042</v>
      </c>
      <c r="J33" s="169">
        <f t="shared" si="3"/>
        <v>-0.48198664825046045</v>
      </c>
      <c r="K33" s="290">
        <v>38.42</v>
      </c>
      <c r="L33" s="127">
        <f t="shared" si="2"/>
        <v>-0.29979952615272454</v>
      </c>
    </row>
    <row r="34" spans="2:12" hidden="1" outlineLevel="1">
      <c r="B34" s="66" t="s">
        <v>92</v>
      </c>
      <c r="C34" s="286">
        <v>41.01</v>
      </c>
      <c r="D34" s="169">
        <f t="shared" si="3"/>
        <v>-0.21960038058991438</v>
      </c>
      <c r="E34" s="286">
        <v>49.83</v>
      </c>
      <c r="F34" s="169">
        <f t="shared" si="3"/>
        <v>-0.1739058355437666</v>
      </c>
      <c r="G34" s="286">
        <v>45.44</v>
      </c>
      <c r="H34" s="169">
        <f t="shared" si="3"/>
        <v>-0.14473931865236223</v>
      </c>
      <c r="I34" s="286">
        <v>28.768253968253969</v>
      </c>
      <c r="J34" s="169">
        <f t="shared" si="3"/>
        <v>-0.28583812751201854</v>
      </c>
      <c r="K34" s="290">
        <v>39.299999999999997</v>
      </c>
      <c r="L34" s="127">
        <f t="shared" si="2"/>
        <v>-0.22147385103011097</v>
      </c>
    </row>
    <row r="35" spans="2:12" hidden="1" outlineLevel="1">
      <c r="B35" s="66" t="s">
        <v>93</v>
      </c>
      <c r="C35" s="286">
        <v>44.27</v>
      </c>
      <c r="D35" s="169">
        <f t="shared" si="3"/>
        <v>-0.22564281966066113</v>
      </c>
      <c r="E35" s="286">
        <v>68.55</v>
      </c>
      <c r="F35" s="169">
        <f t="shared" si="3"/>
        <v>0.19175938803894277</v>
      </c>
      <c r="G35" s="286">
        <v>51.94</v>
      </c>
      <c r="H35" s="169">
        <f t="shared" si="3"/>
        <v>-2.87963140717995E-3</v>
      </c>
      <c r="I35" s="286">
        <v>30.38095238095238</v>
      </c>
      <c r="J35" s="169">
        <f t="shared" si="3"/>
        <v>-0.45352564102564097</v>
      </c>
      <c r="K35" s="290">
        <v>46.73</v>
      </c>
      <c r="L35" s="127">
        <f t="shared" si="2"/>
        <v>-0.15998561927017807</v>
      </c>
    </row>
    <row r="36" spans="2:12" hidden="1" outlineLevel="1">
      <c r="B36" s="66" t="s">
        <v>94</v>
      </c>
      <c r="C36" s="286">
        <v>53.51</v>
      </c>
      <c r="D36" s="169">
        <f t="shared" si="3"/>
        <v>-0.24623186364276661</v>
      </c>
      <c r="E36" s="286">
        <v>63.95</v>
      </c>
      <c r="F36" s="169">
        <f t="shared" si="3"/>
        <v>-0.14926167353997599</v>
      </c>
      <c r="G36" s="286">
        <v>57.16</v>
      </c>
      <c r="H36" s="169">
        <f t="shared" si="3"/>
        <v>-8.1914551879216257E-2</v>
      </c>
      <c r="I36" s="286">
        <v>49.391156462585037</v>
      </c>
      <c r="J36" s="169">
        <f t="shared" si="3"/>
        <v>0.14100653538101349</v>
      </c>
      <c r="K36" s="290">
        <v>55.42</v>
      </c>
      <c r="L36" s="127">
        <f t="shared" si="2"/>
        <v>-7.7102414654454554E-2</v>
      </c>
    </row>
    <row r="37" spans="2:12" hidden="1" outlineLevel="1">
      <c r="B37" s="66" t="s">
        <v>95</v>
      </c>
      <c r="C37" s="286">
        <v>39.29</v>
      </c>
      <c r="D37" s="169">
        <f t="shared" si="3"/>
        <v>-0.28407434402332365</v>
      </c>
      <c r="E37" s="286">
        <v>54.8</v>
      </c>
      <c r="F37" s="169">
        <f t="shared" si="3"/>
        <v>-0.17469879518072295</v>
      </c>
      <c r="G37" s="286">
        <v>39.75</v>
      </c>
      <c r="H37" s="169">
        <f t="shared" si="3"/>
        <v>-6.8213783403656691E-2</v>
      </c>
      <c r="I37" s="286">
        <v>35.689708141321042</v>
      </c>
      <c r="J37" s="169">
        <f t="shared" si="3"/>
        <v>-7.3604465709728895E-2</v>
      </c>
      <c r="K37" s="290">
        <v>42.03</v>
      </c>
      <c r="L37" s="127">
        <f t="shared" si="2"/>
        <v>-0.15568501406187218</v>
      </c>
    </row>
    <row r="38" spans="2:12" collapsed="1">
      <c r="B38" s="80">
        <v>2009</v>
      </c>
      <c r="C38" s="289">
        <v>42.410158306264201</v>
      </c>
      <c r="D38" s="136">
        <f>C38/C51-1</f>
        <v>-0.21731241191373052</v>
      </c>
      <c r="E38" s="289">
        <v>47.104589244339664</v>
      </c>
      <c r="F38" s="136">
        <f>E38/E51-1</f>
        <v>-0.19397343542525003</v>
      </c>
      <c r="G38" s="289">
        <v>45.807746811525746</v>
      </c>
      <c r="H38" s="136">
        <f>G38/G51-1</f>
        <v>-0.10031471247553403</v>
      </c>
      <c r="I38" s="289">
        <v>30.88375733855186</v>
      </c>
      <c r="J38" s="136">
        <f>I38/I51-1</f>
        <v>-0.20413682481573137</v>
      </c>
      <c r="K38" s="289">
        <v>39.642181995479113</v>
      </c>
      <c r="L38" s="136">
        <f>K38/K51-1</f>
        <v>-0.19169539818276027</v>
      </c>
    </row>
    <row r="39" spans="2:12" hidden="1" outlineLevel="1">
      <c r="B39" s="66" t="s">
        <v>84</v>
      </c>
      <c r="C39" s="286">
        <v>51.16</v>
      </c>
      <c r="D39" s="169">
        <f t="shared" ref="D39:J54" si="4">C39/C52-1</f>
        <v>-3.4534817890168101E-2</v>
      </c>
      <c r="E39" s="286">
        <v>58.28</v>
      </c>
      <c r="F39" s="169">
        <f t="shared" si="4"/>
        <v>-7.7556188667299741E-2</v>
      </c>
      <c r="G39" s="286">
        <v>40.71</v>
      </c>
      <c r="H39" s="169">
        <f t="shared" si="4"/>
        <v>-0.27303571428571427</v>
      </c>
      <c r="I39" s="286">
        <v>32.433179723502306</v>
      </c>
      <c r="J39" s="169">
        <f t="shared" si="4"/>
        <v>-6.3779134772512069E-2</v>
      </c>
      <c r="K39" s="290">
        <v>44.16</v>
      </c>
      <c r="L39" s="127">
        <f t="shared" si="2"/>
        <v>-0.12692763938315543</v>
      </c>
    </row>
    <row r="40" spans="2:12" hidden="1" outlineLevel="1">
      <c r="B40" s="66" t="s">
        <v>85</v>
      </c>
      <c r="C40" s="286">
        <v>53.62</v>
      </c>
      <c r="D40" s="169">
        <f t="shared" si="4"/>
        <v>-2.7566195139644645E-2</v>
      </c>
      <c r="E40" s="286">
        <v>63.22</v>
      </c>
      <c r="F40" s="169">
        <f t="shared" si="4"/>
        <v>-9.9045176001140156E-2</v>
      </c>
      <c r="G40" s="286">
        <v>54.62</v>
      </c>
      <c r="H40" s="169">
        <f t="shared" si="4"/>
        <v>-0.10649435628987414</v>
      </c>
      <c r="I40" s="286">
        <v>37.453968253968299</v>
      </c>
      <c r="J40" s="169">
        <f t="shared" si="4"/>
        <v>7.7633811689207244E-2</v>
      </c>
      <c r="K40" s="290">
        <v>50.74</v>
      </c>
      <c r="L40" s="127">
        <f t="shared" si="2"/>
        <v>-6.4872834500552812E-2</v>
      </c>
    </row>
    <row r="41" spans="2:12" hidden="1" outlineLevel="1">
      <c r="B41" s="66" t="s">
        <v>86</v>
      </c>
      <c r="C41" s="286">
        <v>56.11</v>
      </c>
      <c r="D41" s="169">
        <f t="shared" si="4"/>
        <v>1.7407071622846715E-2</v>
      </c>
      <c r="E41" s="286">
        <v>63.31</v>
      </c>
      <c r="F41" s="169">
        <f t="shared" si="4"/>
        <v>-1.4936984596234493E-2</v>
      </c>
      <c r="G41" s="286">
        <v>57.61</v>
      </c>
      <c r="H41" s="169">
        <f t="shared" si="4"/>
        <v>1.3905788284374054E-3</v>
      </c>
      <c r="I41" s="286">
        <v>32.77112135176651</v>
      </c>
      <c r="J41" s="169">
        <f t="shared" si="4"/>
        <v>-0.15546034305507572</v>
      </c>
      <c r="K41" s="290">
        <v>49.88</v>
      </c>
      <c r="L41" s="127">
        <f t="shared" si="2"/>
        <v>-5.7979225684608116E-2</v>
      </c>
    </row>
    <row r="42" spans="2:12" hidden="1" outlineLevel="1">
      <c r="B42" s="66" t="s">
        <v>87</v>
      </c>
      <c r="C42" s="286">
        <v>47.31</v>
      </c>
      <c r="D42" s="169">
        <f t="shared" si="4"/>
        <v>6.0762331838565053E-2</v>
      </c>
      <c r="E42" s="286">
        <v>44.74</v>
      </c>
      <c r="F42" s="169">
        <f t="shared" si="4"/>
        <v>-0.20419779437922447</v>
      </c>
      <c r="G42" s="286">
        <v>51.25</v>
      </c>
      <c r="H42" s="169">
        <f t="shared" si="4"/>
        <v>5.4934275063762694E-3</v>
      </c>
      <c r="I42" s="286">
        <v>30.041269841269798</v>
      </c>
      <c r="J42" s="169">
        <f t="shared" si="4"/>
        <v>-0.12871241547978918</v>
      </c>
      <c r="K42" s="290">
        <v>40.82</v>
      </c>
      <c r="L42" s="127">
        <f t="shared" si="2"/>
        <v>-0.11778690296088179</v>
      </c>
    </row>
    <row r="43" spans="2:12" hidden="1" outlineLevel="1">
      <c r="B43" s="66" t="s">
        <v>88</v>
      </c>
      <c r="C43" s="286">
        <v>50.16</v>
      </c>
      <c r="D43" s="169">
        <f t="shared" si="4"/>
        <v>0.20722021660649825</v>
      </c>
      <c r="E43" s="286">
        <v>36.89</v>
      </c>
      <c r="F43" s="169">
        <f t="shared" si="4"/>
        <v>4.5634920634920695E-2</v>
      </c>
      <c r="G43" s="286">
        <v>46.64</v>
      </c>
      <c r="H43" s="169">
        <f t="shared" si="4"/>
        <v>3.1402034498009712E-2</v>
      </c>
      <c r="I43" s="286">
        <v>27.907834101382488</v>
      </c>
      <c r="J43" s="169">
        <f t="shared" si="4"/>
        <v>0.37404171047162671</v>
      </c>
      <c r="K43" s="290">
        <v>36.9</v>
      </c>
      <c r="L43" s="127">
        <f t="shared" si="2"/>
        <v>0.12226277372262762</v>
      </c>
    </row>
    <row r="44" spans="2:12" hidden="1" outlineLevel="1">
      <c r="B44" s="66" t="s">
        <v>89</v>
      </c>
      <c r="C44" s="286">
        <v>58.03</v>
      </c>
      <c r="D44" s="169">
        <f t="shared" si="4"/>
        <v>-3.9478201167181259E-3</v>
      </c>
      <c r="E44" s="286">
        <v>60.48</v>
      </c>
      <c r="F44" s="169">
        <f t="shared" si="4"/>
        <v>0.40455178820250803</v>
      </c>
      <c r="G44" s="286">
        <v>46.41</v>
      </c>
      <c r="H44" s="169">
        <f t="shared" si="4"/>
        <v>-3.8931455787947877E-2</v>
      </c>
      <c r="I44" s="286">
        <v>38.141321044546849</v>
      </c>
      <c r="J44" s="169">
        <f t="shared" si="4"/>
        <v>-0.33912574606425117</v>
      </c>
      <c r="K44" s="290">
        <v>48.89</v>
      </c>
      <c r="L44" s="127">
        <f t="shared" si="2"/>
        <v>-3.9677862895305394E-2</v>
      </c>
    </row>
    <row r="45" spans="2:12" hidden="1" outlineLevel="1">
      <c r="B45" s="66" t="s">
        <v>90</v>
      </c>
      <c r="C45" s="286">
        <v>49.7</v>
      </c>
      <c r="D45" s="169">
        <f t="shared" si="4"/>
        <v>-0.16160593792172739</v>
      </c>
      <c r="E45" s="286">
        <v>53.95</v>
      </c>
      <c r="F45" s="169">
        <f t="shared" si="4"/>
        <v>0.6533864541832668</v>
      </c>
      <c r="G45" s="286">
        <v>54.57</v>
      </c>
      <c r="H45" s="169">
        <f t="shared" si="4"/>
        <v>0.16852248394004277</v>
      </c>
      <c r="I45" s="286">
        <v>35.755555555555603</v>
      </c>
      <c r="J45" s="169">
        <f t="shared" si="4"/>
        <v>-0.52834817851925087</v>
      </c>
      <c r="K45" s="290">
        <v>46.79</v>
      </c>
      <c r="L45" s="127">
        <f t="shared" si="2"/>
        <v>-0.12705223880597016</v>
      </c>
    </row>
    <row r="46" spans="2:12" hidden="1" outlineLevel="1">
      <c r="B46" s="66" t="s">
        <v>91</v>
      </c>
      <c r="C46" s="286">
        <v>49.18</v>
      </c>
      <c r="D46" s="169">
        <f t="shared" si="4"/>
        <v>-0.13155571251986586</v>
      </c>
      <c r="E46" s="286">
        <v>61.72</v>
      </c>
      <c r="F46" s="169">
        <f t="shared" si="4"/>
        <v>0.32077894286325703</v>
      </c>
      <c r="G46" s="286">
        <v>50.07</v>
      </c>
      <c r="H46" s="169">
        <f t="shared" si="4"/>
        <v>1.6649746192893389E-2</v>
      </c>
      <c r="I46" s="286">
        <v>53.382488479262676</v>
      </c>
      <c r="J46" s="169">
        <f t="shared" si="4"/>
        <v>-0.14678287230011355</v>
      </c>
      <c r="K46" s="290">
        <v>54.87</v>
      </c>
      <c r="L46" s="127">
        <f t="shared" si="2"/>
        <v>1.8563207722294361E-2</v>
      </c>
    </row>
    <row r="47" spans="2:12" hidden="1" outlineLevel="1">
      <c r="B47" s="66" t="s">
        <v>92</v>
      </c>
      <c r="C47" s="286">
        <v>52.55</v>
      </c>
      <c r="D47" s="169">
        <f t="shared" si="4"/>
        <v>-0.1648124602670058</v>
      </c>
      <c r="E47" s="286">
        <v>60.32</v>
      </c>
      <c r="F47" s="169">
        <f t="shared" si="4"/>
        <v>0.17035312378734968</v>
      </c>
      <c r="G47" s="286">
        <v>53.13</v>
      </c>
      <c r="H47" s="169">
        <f t="shared" si="4"/>
        <v>-6.5928270042194037E-2</v>
      </c>
      <c r="I47" s="286">
        <v>40.282539682539699</v>
      </c>
      <c r="J47" s="169">
        <f t="shared" si="4"/>
        <v>-0.31345778133453917</v>
      </c>
      <c r="K47" s="290">
        <v>50.48</v>
      </c>
      <c r="L47" s="127">
        <f t="shared" si="2"/>
        <v>-0.10401135960241403</v>
      </c>
    </row>
    <row r="48" spans="2:12" hidden="1" outlineLevel="1">
      <c r="B48" s="66" t="s">
        <v>93</v>
      </c>
      <c r="C48" s="286">
        <v>57.17</v>
      </c>
      <c r="D48" s="169">
        <f t="shared" si="4"/>
        <v>-0.20575159766601836</v>
      </c>
      <c r="E48" s="286">
        <v>57.52</v>
      </c>
      <c r="F48" s="169">
        <f t="shared" si="4"/>
        <v>-5.5035321176277185E-2</v>
      </c>
      <c r="G48" s="286">
        <v>52.09</v>
      </c>
      <c r="H48" s="169">
        <f t="shared" si="4"/>
        <v>-0.11861252115059218</v>
      </c>
      <c r="I48" s="286">
        <v>55.594470046082947</v>
      </c>
      <c r="J48" s="169">
        <f t="shared" si="4"/>
        <v>-5.1407670849591747E-2</v>
      </c>
      <c r="K48" s="290">
        <v>55.63</v>
      </c>
      <c r="L48" s="127">
        <f t="shared" si="2"/>
        <v>-8.45812078328122E-2</v>
      </c>
    </row>
    <row r="49" spans="2:12" hidden="1" outlineLevel="1">
      <c r="B49" s="66" t="s">
        <v>94</v>
      </c>
      <c r="C49" s="286">
        <v>70.989999999999995</v>
      </c>
      <c r="D49" s="169">
        <f t="shared" si="4"/>
        <v>-8.3526981667957689E-2</v>
      </c>
      <c r="E49" s="286">
        <v>75.17</v>
      </c>
      <c r="F49" s="169">
        <f t="shared" si="4"/>
        <v>0.33162090345438444</v>
      </c>
      <c r="G49" s="286">
        <v>62.26</v>
      </c>
      <c r="H49" s="169">
        <f t="shared" si="4"/>
        <v>0.18771461274322765</v>
      </c>
      <c r="I49" s="286">
        <v>43.287356321839098</v>
      </c>
      <c r="J49" s="169">
        <f t="shared" si="4"/>
        <v>-9.8645865971844882E-2</v>
      </c>
      <c r="K49" s="290">
        <v>60.05</v>
      </c>
      <c r="L49" s="127">
        <f t="shared" si="2"/>
        <v>9.8810612991765856E-2</v>
      </c>
    </row>
    <row r="50" spans="2:12" hidden="1" outlineLevel="1">
      <c r="B50" s="66" t="s">
        <v>95</v>
      </c>
      <c r="C50" s="286">
        <v>54.88</v>
      </c>
      <c r="D50" s="169">
        <f t="shared" si="4"/>
        <v>-0.13397506706643514</v>
      </c>
      <c r="E50" s="286">
        <v>66.400000000000006</v>
      </c>
      <c r="F50" s="169">
        <f t="shared" si="4"/>
        <v>0.54670393664104378</v>
      </c>
      <c r="G50" s="286">
        <v>42.66</v>
      </c>
      <c r="H50" s="169">
        <f t="shared" si="4"/>
        <v>2.0818377602297211E-2</v>
      </c>
      <c r="I50" s="286">
        <v>38.525345622119815</v>
      </c>
      <c r="J50" s="169">
        <f t="shared" si="4"/>
        <v>-0.24934749971128312</v>
      </c>
      <c r="K50" s="290">
        <v>49.78</v>
      </c>
      <c r="L50" s="127">
        <f t="shared" si="2"/>
        <v>4.4262638976295454E-2</v>
      </c>
    </row>
    <row r="51" spans="2:12" collapsed="1">
      <c r="B51" s="80">
        <v>2008</v>
      </c>
      <c r="C51" s="289">
        <v>54.185295578738199</v>
      </c>
      <c r="D51" s="136">
        <f t="shared" si="4"/>
        <v>-6.4055645751993406E-2</v>
      </c>
      <c r="E51" s="289">
        <v>58.440492304607211</v>
      </c>
      <c r="F51" s="136">
        <f t="shared" si="4"/>
        <v>0.12599596168740312</v>
      </c>
      <c r="G51" s="289">
        <v>50.915300546448087</v>
      </c>
      <c r="H51" s="136">
        <f t="shared" si="4"/>
        <v>-2.2671816120479416E-2</v>
      </c>
      <c r="I51" s="289">
        <v>38.805360395524332</v>
      </c>
      <c r="J51" s="136">
        <f t="shared" si="4"/>
        <v>-0.1911034546133622</v>
      </c>
      <c r="K51" s="289">
        <v>49.043617846978854</v>
      </c>
      <c r="L51" s="136">
        <f>K51/K64-1</f>
        <v>-4.1529867590950564E-2</v>
      </c>
    </row>
    <row r="52" spans="2:12" hidden="1" outlineLevel="1">
      <c r="B52" s="66" t="s">
        <v>84</v>
      </c>
      <c r="C52" s="286">
        <v>52.99</v>
      </c>
      <c r="D52" s="169">
        <f t="shared" si="4"/>
        <v>-0.17563783447417547</v>
      </c>
      <c r="E52" s="286">
        <v>63.18</v>
      </c>
      <c r="F52" s="169">
        <f t="shared" si="4"/>
        <v>6.3815457147667898E-2</v>
      </c>
      <c r="G52" s="286">
        <v>56</v>
      </c>
      <c r="H52" s="169">
        <f t="shared" si="4"/>
        <v>0.23212321232123201</v>
      </c>
      <c r="I52" s="286">
        <v>34.642658509454947</v>
      </c>
      <c r="J52" s="169">
        <f t="shared" si="4"/>
        <v>-0.39629474479185067</v>
      </c>
      <c r="K52" s="290">
        <v>50.58</v>
      </c>
      <c r="L52" s="127">
        <f t="shared" si="2"/>
        <v>-9.9358974358974339E-2</v>
      </c>
    </row>
    <row r="53" spans="2:12" hidden="1" outlineLevel="1">
      <c r="B53" s="66" t="s">
        <v>85</v>
      </c>
      <c r="C53" s="286">
        <v>55.14</v>
      </c>
      <c r="D53" s="169">
        <f t="shared" si="4"/>
        <v>-0.17787386312807507</v>
      </c>
      <c r="E53" s="286">
        <v>70.17</v>
      </c>
      <c r="F53" s="169">
        <f t="shared" si="4"/>
        <v>0.15089388223716593</v>
      </c>
      <c r="G53" s="286">
        <v>61.13</v>
      </c>
      <c r="H53" s="169">
        <f t="shared" si="4"/>
        <v>0.189531037166764</v>
      </c>
      <c r="I53" s="286">
        <v>34.755747126436802</v>
      </c>
      <c r="J53" s="169">
        <f t="shared" si="4"/>
        <v>-0.38912818708385188</v>
      </c>
      <c r="K53" s="290">
        <v>54.26</v>
      </c>
      <c r="L53" s="127">
        <f t="shared" si="2"/>
        <v>-6.5449534963830547E-2</v>
      </c>
    </row>
    <row r="54" spans="2:12" hidden="1" outlineLevel="1">
      <c r="B54" s="66" t="s">
        <v>86</v>
      </c>
      <c r="C54" s="286">
        <v>55.15</v>
      </c>
      <c r="D54" s="169">
        <f t="shared" si="4"/>
        <v>-0.1246031746031746</v>
      </c>
      <c r="E54" s="286">
        <v>64.27</v>
      </c>
      <c r="F54" s="169">
        <f t="shared" si="4"/>
        <v>0.22279299847792977</v>
      </c>
      <c r="G54" s="286">
        <v>57.53</v>
      </c>
      <c r="H54" s="169">
        <f t="shared" si="4"/>
        <v>0.61873944850872253</v>
      </c>
      <c r="I54" s="286">
        <v>38.803531701890989</v>
      </c>
      <c r="J54" s="169">
        <f t="shared" si="4"/>
        <v>-0.255808933483328</v>
      </c>
      <c r="K54" s="290">
        <v>52.95</v>
      </c>
      <c r="L54" s="127">
        <f t="shared" si="2"/>
        <v>6.3893911995177799E-2</v>
      </c>
    </row>
    <row r="55" spans="2:12" hidden="1" outlineLevel="1">
      <c r="B55" s="66" t="s">
        <v>87</v>
      </c>
      <c r="C55" s="286">
        <v>44.6</v>
      </c>
      <c r="D55" s="169">
        <f t="shared" ref="D55:J65" si="5">C55/C68-1</f>
        <v>-0.38363736871199561</v>
      </c>
      <c r="E55" s="286">
        <v>56.22</v>
      </c>
      <c r="F55" s="169">
        <f t="shared" si="5"/>
        <v>7.2286858668701104E-2</v>
      </c>
      <c r="G55" s="286">
        <v>50.97</v>
      </c>
      <c r="H55" s="169">
        <f t="shared" si="5"/>
        <v>0.35847547974413629</v>
      </c>
      <c r="I55" s="286">
        <v>34.4791666666667</v>
      </c>
      <c r="J55" s="169">
        <f t="shared" si="5"/>
        <v>-0.22240603094029354</v>
      </c>
      <c r="K55" s="290">
        <v>46.27</v>
      </c>
      <c r="L55" s="127">
        <f t="shared" si="2"/>
        <v>-4.2028985507246208E-2</v>
      </c>
    </row>
    <row r="56" spans="2:12" hidden="1" outlineLevel="1">
      <c r="B56" s="66" t="s">
        <v>88</v>
      </c>
      <c r="C56" s="286">
        <v>41.55</v>
      </c>
      <c r="D56" s="169">
        <f t="shared" si="5"/>
        <v>-0.37845923709798057</v>
      </c>
      <c r="E56" s="286">
        <v>35.28</v>
      </c>
      <c r="F56" s="169">
        <f t="shared" si="5"/>
        <v>-0.19433660653117146</v>
      </c>
      <c r="G56" s="286">
        <v>45.22</v>
      </c>
      <c r="H56" s="169">
        <f t="shared" si="5"/>
        <v>0.41978021978021962</v>
      </c>
      <c r="I56" s="286">
        <v>20.310761957730811</v>
      </c>
      <c r="J56" s="169">
        <f t="shared" si="5"/>
        <v>-0.42197366121868718</v>
      </c>
      <c r="K56" s="290">
        <v>32.880000000000003</v>
      </c>
      <c r="L56" s="127">
        <f t="shared" si="2"/>
        <v>-0.18634001484780982</v>
      </c>
    </row>
    <row r="57" spans="2:12" hidden="1" outlineLevel="1">
      <c r="B57" s="66" t="s">
        <v>89</v>
      </c>
      <c r="C57" s="286">
        <v>58.26</v>
      </c>
      <c r="D57" s="169">
        <f t="shared" si="5"/>
        <v>0.30015621513055102</v>
      </c>
      <c r="E57" s="286">
        <v>43.06</v>
      </c>
      <c r="F57" s="169">
        <f t="shared" si="5"/>
        <v>-0.12692619626926194</v>
      </c>
      <c r="G57" s="286">
        <v>48.29</v>
      </c>
      <c r="H57" s="169">
        <f t="shared" si="5"/>
        <v>0.21392659627953736</v>
      </c>
      <c r="I57" s="286">
        <v>57.713431590656285</v>
      </c>
      <c r="J57" s="169">
        <f t="shared" si="5"/>
        <v>0.33571703760626681</v>
      </c>
      <c r="K57" s="290">
        <v>50.91</v>
      </c>
      <c r="L57" s="127">
        <f t="shared" si="2"/>
        <v>0.14020156774916015</v>
      </c>
    </row>
    <row r="58" spans="2:12" hidden="1" outlineLevel="1">
      <c r="B58" s="66" t="s">
        <v>90</v>
      </c>
      <c r="C58" s="286">
        <v>59.28</v>
      </c>
      <c r="D58" s="169">
        <f t="shared" si="5"/>
        <v>0.35280693747147418</v>
      </c>
      <c r="E58" s="286">
        <v>32.630000000000003</v>
      </c>
      <c r="F58" s="169">
        <f t="shared" si="5"/>
        <v>-0.3747844414638819</v>
      </c>
      <c r="G58" s="286">
        <v>46.7</v>
      </c>
      <c r="H58" s="169">
        <f t="shared" si="5"/>
        <v>-6.0173073052928072E-2</v>
      </c>
      <c r="I58" s="286">
        <v>75.809217577706306</v>
      </c>
      <c r="J58" s="169">
        <f t="shared" si="5"/>
        <v>1.1884282178217815</v>
      </c>
      <c r="K58" s="290">
        <v>53.6</v>
      </c>
      <c r="L58" s="127">
        <f t="shared" si="2"/>
        <v>0.20179372197309409</v>
      </c>
    </row>
    <row r="59" spans="2:12" hidden="1" outlineLevel="1">
      <c r="B59" s="66" t="s">
        <v>91</v>
      </c>
      <c r="C59" s="286">
        <v>56.63</v>
      </c>
      <c r="D59" s="169">
        <f t="shared" si="5"/>
        <v>0.55448805929179246</v>
      </c>
      <c r="E59" s="286">
        <v>46.73</v>
      </c>
      <c r="F59" s="169">
        <f t="shared" si="5"/>
        <v>4.2817383857829405E-4</v>
      </c>
      <c r="G59" s="286">
        <v>49.25</v>
      </c>
      <c r="H59" s="169">
        <f t="shared" si="5"/>
        <v>-2.898264984227128E-2</v>
      </c>
      <c r="I59" s="286">
        <v>62.566123846074056</v>
      </c>
      <c r="J59" s="169">
        <f t="shared" si="5"/>
        <v>0.78743579612801251</v>
      </c>
      <c r="K59" s="290">
        <v>53.87</v>
      </c>
      <c r="L59" s="127">
        <f t="shared" si="2"/>
        <v>0.27021928790379635</v>
      </c>
    </row>
    <row r="60" spans="2:12" hidden="1" outlineLevel="1">
      <c r="B60" s="66" t="s">
        <v>92</v>
      </c>
      <c r="C60" s="286">
        <v>62.92</v>
      </c>
      <c r="D60" s="169">
        <f t="shared" si="5"/>
        <v>0.9773727215587682</v>
      </c>
      <c r="E60" s="286">
        <v>51.54</v>
      </c>
      <c r="F60" s="169">
        <f t="shared" si="5"/>
        <v>4.969450101832984E-2</v>
      </c>
      <c r="G60" s="286">
        <v>56.88</v>
      </c>
      <c r="H60" s="169">
        <f t="shared" si="5"/>
        <v>0.1579804560260587</v>
      </c>
      <c r="I60" s="286">
        <v>58.674526616648798</v>
      </c>
      <c r="J60" s="169">
        <f t="shared" si="5"/>
        <v>0.21086780210867784</v>
      </c>
      <c r="K60" s="290">
        <v>56.34</v>
      </c>
      <c r="L60" s="127">
        <f t="shared" si="2"/>
        <v>0.19415006358626541</v>
      </c>
    </row>
    <row r="61" spans="2:12" hidden="1" outlineLevel="1">
      <c r="B61" s="66" t="s">
        <v>93</v>
      </c>
      <c r="C61" s="286">
        <v>71.98</v>
      </c>
      <c r="D61" s="169">
        <f t="shared" si="5"/>
        <v>0.48259526261586005</v>
      </c>
      <c r="E61" s="286">
        <v>60.87</v>
      </c>
      <c r="F61" s="169">
        <f t="shared" si="5"/>
        <v>3.0995934959349603E-2</v>
      </c>
      <c r="G61" s="286">
        <v>59.1</v>
      </c>
      <c r="H61" s="169">
        <f t="shared" si="5"/>
        <v>0.10220067139127198</v>
      </c>
      <c r="I61" s="286">
        <v>58.607336721640216</v>
      </c>
      <c r="J61" s="169">
        <f t="shared" si="5"/>
        <v>0.1620621100980324</v>
      </c>
      <c r="K61" s="290">
        <v>60.77</v>
      </c>
      <c r="L61" s="127">
        <f t="shared" si="2"/>
        <v>0.12976389663506227</v>
      </c>
    </row>
    <row r="62" spans="2:12" hidden="1" outlineLevel="1">
      <c r="B62" s="66" t="s">
        <v>94</v>
      </c>
      <c r="C62" s="286">
        <v>77.459999999999994</v>
      </c>
      <c r="D62" s="169">
        <f t="shared" si="5"/>
        <v>0.65265628333688919</v>
      </c>
      <c r="E62" s="286">
        <v>56.45</v>
      </c>
      <c r="F62" s="169">
        <f t="shared" si="5"/>
        <v>-0.12181082762912254</v>
      </c>
      <c r="G62" s="286">
        <v>52.42</v>
      </c>
      <c r="H62" s="169">
        <f t="shared" si="5"/>
        <v>-0.14262348707883543</v>
      </c>
      <c r="I62" s="286">
        <v>48.024804777216403</v>
      </c>
      <c r="J62" s="169">
        <f t="shared" si="5"/>
        <v>-0.13013936074325638</v>
      </c>
      <c r="K62" s="290">
        <v>54.65</v>
      </c>
      <c r="L62" s="127">
        <f t="shared" si="2"/>
        <v>-6.8677573278800308E-2</v>
      </c>
    </row>
    <row r="63" spans="2:12" hidden="1" outlineLevel="1">
      <c r="B63" s="66" t="s">
        <v>95</v>
      </c>
      <c r="C63" s="286">
        <v>63.37</v>
      </c>
      <c r="D63" s="169">
        <f t="shared" si="5"/>
        <v>0.89901108780341632</v>
      </c>
      <c r="E63" s="286">
        <v>42.93</v>
      </c>
      <c r="F63" s="169">
        <f t="shared" si="5"/>
        <v>-0.1398517331196153</v>
      </c>
      <c r="G63" s="286">
        <v>41.79</v>
      </c>
      <c r="H63" s="169">
        <f t="shared" si="5"/>
        <v>-9.5258714007360856E-2</v>
      </c>
      <c r="I63" s="286">
        <v>51.322476921481176</v>
      </c>
      <c r="J63" s="169">
        <f t="shared" si="5"/>
        <v>0.5541828080829232</v>
      </c>
      <c r="K63" s="290">
        <v>47.67</v>
      </c>
      <c r="L63" s="127">
        <f t="shared" si="2"/>
        <v>0.14895155459146792</v>
      </c>
    </row>
    <row r="64" spans="2:12" collapsed="1">
      <c r="B64" s="80">
        <v>2007</v>
      </c>
      <c r="C64" s="289">
        <v>57.89371486969852</v>
      </c>
      <c r="D64" s="136">
        <f t="shared" si="5"/>
        <v>0.12154929629284306</v>
      </c>
      <c r="E64" s="289">
        <v>51.901156214653767</v>
      </c>
      <c r="F64" s="136">
        <f t="shared" si="5"/>
        <v>-2.4644997490626652E-2</v>
      </c>
      <c r="G64" s="289">
        <v>52.096421024449484</v>
      </c>
      <c r="H64" s="136">
        <f t="shared" si="5"/>
        <v>0.13582249350342135</v>
      </c>
      <c r="I64" s="289">
        <v>47.973205741626792</v>
      </c>
      <c r="J64" s="136">
        <f t="shared" si="5"/>
        <v>5.6606303876799435E-2</v>
      </c>
      <c r="K64" s="289">
        <v>51.168644894245226</v>
      </c>
      <c r="L64" s="136">
        <f>K64/K77-1</f>
        <v>5.062093020086289E-2</v>
      </c>
    </row>
    <row r="65" spans="2:12" hidden="1" outlineLevel="1">
      <c r="B65" s="66" t="s">
        <v>84</v>
      </c>
      <c r="C65" s="286">
        <v>64.28</v>
      </c>
      <c r="D65" s="169"/>
      <c r="E65" s="286">
        <v>59.39</v>
      </c>
      <c r="F65" s="169"/>
      <c r="G65" s="286">
        <v>45.45</v>
      </c>
      <c r="H65" s="169"/>
      <c r="I65" s="286">
        <v>57.383397296269408</v>
      </c>
      <c r="J65" s="169"/>
      <c r="K65" s="290">
        <v>56.16</v>
      </c>
      <c r="L65" s="127"/>
    </row>
    <row r="66" spans="2:12" hidden="1" outlineLevel="1">
      <c r="B66" s="66" t="s">
        <v>85</v>
      </c>
      <c r="C66" s="286">
        <v>67.069999999999993</v>
      </c>
      <c r="D66" s="169"/>
      <c r="E66" s="286">
        <v>60.97</v>
      </c>
      <c r="F66" s="169"/>
      <c r="G66" s="286">
        <v>51.39</v>
      </c>
      <c r="H66" s="169"/>
      <c r="I66" s="286">
        <v>56.8953197570561</v>
      </c>
      <c r="J66" s="169"/>
      <c r="K66" s="290">
        <v>58.06</v>
      </c>
      <c r="L66" s="127"/>
    </row>
    <row r="67" spans="2:12" hidden="1" outlineLevel="1">
      <c r="B67" s="66" t="s">
        <v>86</v>
      </c>
      <c r="C67" s="286">
        <v>63</v>
      </c>
      <c r="D67" s="169"/>
      <c r="E67" s="286">
        <v>52.56</v>
      </c>
      <c r="F67" s="169"/>
      <c r="G67" s="286">
        <v>35.54</v>
      </c>
      <c r="H67" s="169"/>
      <c r="I67" s="286">
        <v>52.14189399439892</v>
      </c>
      <c r="J67" s="169"/>
      <c r="K67" s="290">
        <v>49.77</v>
      </c>
      <c r="L67" s="127"/>
    </row>
    <row r="68" spans="2:12" hidden="1" outlineLevel="1">
      <c r="B68" s="66" t="s">
        <v>87</v>
      </c>
      <c r="C68" s="286">
        <v>72.36</v>
      </c>
      <c r="D68" s="169"/>
      <c r="E68" s="286">
        <v>52.43</v>
      </c>
      <c r="F68" s="169"/>
      <c r="G68" s="286">
        <v>37.520000000000003</v>
      </c>
      <c r="H68" s="169"/>
      <c r="I68" s="286">
        <v>44.340836012861701</v>
      </c>
      <c r="J68" s="169"/>
      <c r="K68" s="290">
        <v>48.3</v>
      </c>
      <c r="L68" s="127"/>
    </row>
    <row r="69" spans="2:12" hidden="1" outlineLevel="1">
      <c r="B69" s="66" t="s">
        <v>88</v>
      </c>
      <c r="C69" s="286">
        <v>66.849999999999994</v>
      </c>
      <c r="D69" s="169"/>
      <c r="E69" s="286">
        <v>43.79</v>
      </c>
      <c r="F69" s="169"/>
      <c r="G69" s="286">
        <v>31.85</v>
      </c>
      <c r="H69" s="169"/>
      <c r="I69" s="286">
        <v>35.138125367354704</v>
      </c>
      <c r="J69" s="169"/>
      <c r="K69" s="290">
        <v>40.409999999999997</v>
      </c>
      <c r="L69" s="127"/>
    </row>
    <row r="70" spans="2:12" hidden="1" outlineLevel="1">
      <c r="B70" s="66" t="s">
        <v>89</v>
      </c>
      <c r="C70" s="286">
        <v>44.81</v>
      </c>
      <c r="D70" s="169"/>
      <c r="E70" s="286">
        <v>49.32</v>
      </c>
      <c r="F70" s="169"/>
      <c r="G70" s="286">
        <v>39.78</v>
      </c>
      <c r="H70" s="169"/>
      <c r="I70" s="286">
        <v>43.207827680392768</v>
      </c>
      <c r="J70" s="169"/>
      <c r="K70" s="290">
        <v>44.65</v>
      </c>
      <c r="L70" s="127"/>
    </row>
    <row r="71" spans="2:12" hidden="1" outlineLevel="1">
      <c r="B71" s="66" t="s">
        <v>90</v>
      </c>
      <c r="C71" s="286">
        <v>43.82</v>
      </c>
      <c r="D71" s="169"/>
      <c r="E71" s="286">
        <v>52.19</v>
      </c>
      <c r="F71" s="169"/>
      <c r="G71" s="286">
        <v>49.69</v>
      </c>
      <c r="H71" s="169"/>
      <c r="I71" s="286">
        <v>34.640943193997856</v>
      </c>
      <c r="J71" s="169"/>
      <c r="K71" s="290">
        <v>44.6</v>
      </c>
      <c r="L71" s="127"/>
    </row>
    <row r="72" spans="2:12" hidden="1" outlineLevel="1">
      <c r="B72" s="66" t="s">
        <v>91</v>
      </c>
      <c r="C72" s="286">
        <v>36.43</v>
      </c>
      <c r="D72" s="169"/>
      <c r="E72" s="286">
        <v>46.71</v>
      </c>
      <c r="F72" s="169"/>
      <c r="G72" s="286">
        <v>50.72</v>
      </c>
      <c r="H72" s="169"/>
      <c r="I72" s="286">
        <v>35.00328458320368</v>
      </c>
      <c r="J72" s="169"/>
      <c r="K72" s="290">
        <v>42.41</v>
      </c>
      <c r="L72" s="127"/>
    </row>
    <row r="73" spans="2:12" hidden="1" outlineLevel="1">
      <c r="B73" s="66" t="s">
        <v>92</v>
      </c>
      <c r="C73" s="286">
        <v>31.82</v>
      </c>
      <c r="D73" s="169"/>
      <c r="E73" s="286">
        <v>49.1</v>
      </c>
      <c r="F73" s="169"/>
      <c r="G73" s="286">
        <v>49.12</v>
      </c>
      <c r="H73" s="169"/>
      <c r="I73" s="286">
        <v>48.456591639871384</v>
      </c>
      <c r="J73" s="169"/>
      <c r="K73" s="290">
        <v>47.18</v>
      </c>
      <c r="L73" s="127"/>
    </row>
    <row r="74" spans="2:12" hidden="1" outlineLevel="1">
      <c r="B74" s="66" t="s">
        <v>93</v>
      </c>
      <c r="C74" s="286">
        <v>48.55</v>
      </c>
      <c r="D74" s="169"/>
      <c r="E74" s="286">
        <v>59.04</v>
      </c>
      <c r="F74" s="169"/>
      <c r="G74" s="286">
        <v>53.62</v>
      </c>
      <c r="H74" s="169"/>
      <c r="I74" s="286">
        <v>50.433910728485984</v>
      </c>
      <c r="J74" s="169"/>
      <c r="K74" s="290">
        <v>53.79</v>
      </c>
      <c r="L74" s="127"/>
    </row>
    <row r="75" spans="2:12" hidden="1" outlineLevel="1">
      <c r="B75" s="66" t="s">
        <v>94</v>
      </c>
      <c r="C75" s="286">
        <v>46.87</v>
      </c>
      <c r="D75" s="169"/>
      <c r="E75" s="286">
        <v>64.28</v>
      </c>
      <c r="F75" s="169"/>
      <c r="G75" s="286">
        <v>61.14</v>
      </c>
      <c r="H75" s="169"/>
      <c r="I75" s="286">
        <v>55.209768794977798</v>
      </c>
      <c r="J75" s="169"/>
      <c r="K75" s="290">
        <v>58.68</v>
      </c>
      <c r="L75" s="127"/>
    </row>
    <row r="76" spans="2:12" hidden="1" outlineLevel="1">
      <c r="B76" s="66" t="s">
        <v>95</v>
      </c>
      <c r="C76" s="286">
        <v>33.369999999999997</v>
      </c>
      <c r="D76" s="169"/>
      <c r="E76" s="286">
        <v>49.91</v>
      </c>
      <c r="F76" s="169"/>
      <c r="G76" s="286">
        <v>46.19</v>
      </c>
      <c r="H76" s="169"/>
      <c r="I76" s="286">
        <v>33.022162292984824</v>
      </c>
      <c r="J76" s="169"/>
      <c r="K76" s="290">
        <v>41.49</v>
      </c>
      <c r="L76" s="127"/>
    </row>
    <row r="77" spans="2:12" collapsed="1">
      <c r="B77" s="80">
        <v>2006</v>
      </c>
      <c r="C77" s="289">
        <v>51.619411702240626</v>
      </c>
      <c r="D77" s="136"/>
      <c r="E77" s="289">
        <v>53.212580118134973</v>
      </c>
      <c r="F77" s="136"/>
      <c r="G77" s="289">
        <v>45.866692482695193</v>
      </c>
      <c r="H77" s="136"/>
      <c r="I77" s="289">
        <v>45.403103848243255</v>
      </c>
      <c r="J77" s="136"/>
      <c r="K77" s="289">
        <v>48.703241505442456</v>
      </c>
      <c r="L77" s="136"/>
    </row>
    <row r="78" spans="2:12" ht="15" customHeight="1">
      <c r="B78" s="140" t="s">
        <v>77</v>
      </c>
      <c r="C78" s="140"/>
      <c r="D78" s="140"/>
      <c r="E78" s="140"/>
      <c r="F78" s="140"/>
      <c r="G78" s="140"/>
      <c r="H78" s="140"/>
      <c r="I78" s="140"/>
      <c r="J78" s="140"/>
      <c r="K78" s="140"/>
      <c r="L78" s="140"/>
    </row>
    <row r="80" spans="2:12" ht="30" customHeight="1"/>
    <row r="82" ht="30" customHeight="1"/>
  </sheetData>
  <mergeCells count="2">
    <mergeCell ref="B5:L5"/>
    <mergeCell ref="B78:L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65"/>
  <sheetViews>
    <sheetView showGridLines="0" showRowColHeaders="0" topLeftCell="A22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272</v>
      </c>
      <c r="C5" s="119"/>
      <c r="D5" s="119"/>
      <c r="E5" s="119"/>
      <c r="F5" s="119"/>
      <c r="G5" s="119"/>
    </row>
    <row r="6" spans="2:7">
      <c r="B6" s="168"/>
      <c r="C6" s="143" t="s">
        <v>273</v>
      </c>
      <c r="D6" s="143" t="s">
        <v>166</v>
      </c>
      <c r="E6" s="143" t="s">
        <v>167</v>
      </c>
      <c r="F6" s="143" t="s">
        <v>274</v>
      </c>
      <c r="G6" s="273" t="s">
        <v>79</v>
      </c>
    </row>
    <row r="7" spans="2:7">
      <c r="B7" s="66" t="s">
        <v>91</v>
      </c>
      <c r="C7" s="169">
        <f>IFERROR('tablas evol IO CAT '!C7/'tablas evol IO CAT '!C20-1,"-")</f>
        <v>-0.14037494284407859</v>
      </c>
      <c r="D7" s="169">
        <f>IFERROR('tablas evol IO CAT '!E7/'tablas evol IO CAT '!E20-1,"-")</f>
        <v>0.16017837772688925</v>
      </c>
      <c r="E7" s="169">
        <f>IFERROR('tablas evol IO CAT '!G7/'tablas evol IO CAT '!G20-1,"-")</f>
        <v>2.4642492339121524E-2</v>
      </c>
      <c r="F7" s="169">
        <f>IFERROR('tablas evol IO CAT '!I7/'tablas evol IO CAT '!I20-1,"-")</f>
        <v>1.1617647058823533</v>
      </c>
      <c r="G7" s="136">
        <f>IFERROR('tablas evol IO CAT '!K7/'tablas evol IO CAT '!K20-1,"-")</f>
        <v>0.35313862870897883</v>
      </c>
    </row>
    <row r="8" spans="2:7">
      <c r="B8" s="66" t="s">
        <v>92</v>
      </c>
      <c r="C8" s="169">
        <f>IFERROR('tablas evol IO CAT '!C8/'tablas evol IO CAT '!C21-1,"-")</f>
        <v>-0.28440366972477071</v>
      </c>
      <c r="D8" s="169">
        <f>IFERROR('tablas evol IO CAT '!E8/'tablas evol IO CAT '!E21-1,"-")</f>
        <v>0.13416222616933116</v>
      </c>
      <c r="E8" s="169">
        <f>IFERROR('tablas evol IO CAT '!G8/'tablas evol IO CAT '!G21-1,"-")</f>
        <v>-0.10272236305521887</v>
      </c>
      <c r="F8" s="169">
        <f>IFERROR('tablas evol IO CAT '!I8/'tablas evol IO CAT '!I21-1,"-")</f>
        <v>1.0194206408826991</v>
      </c>
      <c r="G8" s="136">
        <f>IFERROR('tablas evol IO CAT '!K8/'tablas evol IO CAT '!K21-1,"-")</f>
        <v>0.24752205682901796</v>
      </c>
    </row>
    <row r="9" spans="2:7">
      <c r="B9" s="66" t="s">
        <v>93</v>
      </c>
      <c r="C9" s="169">
        <f>IFERROR('tablas evol IO CAT '!C9/'tablas evol IO CAT '!C22-1,"-")</f>
        <v>-3.5864173979397118E-2</v>
      </c>
      <c r="D9" s="169">
        <f>IFERROR('tablas evol IO CAT '!E9/'tablas evol IO CAT '!E22-1,"-")</f>
        <v>0.44628962954360696</v>
      </c>
      <c r="E9" s="169">
        <f>IFERROR('tablas evol IO CAT '!G9/'tablas evol IO CAT '!G22-1,"-")</f>
        <v>0.34701096568800849</v>
      </c>
      <c r="F9" s="169">
        <f>IFERROR('tablas evol IO CAT '!I9/'tablas evol IO CAT '!I22-1,"-")</f>
        <v>0.92588839734342954</v>
      </c>
      <c r="G9" s="136">
        <f>IFERROR('tablas evol IO CAT '!K9/'tablas evol IO CAT '!K22-1,"-")</f>
        <v>0.55057154412771014</v>
      </c>
    </row>
    <row r="10" spans="2:7">
      <c r="B10" s="66" t="s">
        <v>94</v>
      </c>
      <c r="C10" s="169">
        <f>IFERROR('tablas evol IO CAT '!C10/'tablas evol IO CAT '!C23-1,"-")</f>
        <v>-0.28944133315120879</v>
      </c>
      <c r="D10" s="169">
        <f>IFERROR('tablas evol IO CAT '!E10/'tablas evol IO CAT '!E23-1,"-")</f>
        <v>-4.6079223928860213E-2</v>
      </c>
      <c r="E10" s="169">
        <f>IFERROR('tablas evol IO CAT '!G10/'tablas evol IO CAT '!G23-1,"-")</f>
        <v>6.4472344757380506E-2</v>
      </c>
      <c r="F10" s="169">
        <f>IFERROR('tablas evol IO CAT '!I10/'tablas evol IO CAT '!I23-1,"-")</f>
        <v>0.72391772560844303</v>
      </c>
      <c r="G10" s="136">
        <f>IFERROR('tablas evol IO CAT '!K10/'tablas evol IO CAT '!K23-1,"-")</f>
        <v>0.17938854019032191</v>
      </c>
    </row>
    <row r="11" spans="2:7">
      <c r="B11" s="66" t="s">
        <v>95</v>
      </c>
      <c r="C11" s="169">
        <f>IFERROR('tablas evol IO CAT '!C11/'tablas evol IO CAT '!C24-1,"-")</f>
        <v>6.0495626822157478E-2</v>
      </c>
      <c r="D11" s="169">
        <f>IFERROR('tablas evol IO CAT '!E11/'tablas evol IO CAT '!E24-1,"-")</f>
        <v>-1.8137254901960609E-2</v>
      </c>
      <c r="E11" s="169">
        <f>IFERROR('tablas evol IO CAT '!G11/'tablas evol IO CAT '!G24-1,"-")</f>
        <v>0.30121250797702626</v>
      </c>
      <c r="F11" s="169">
        <f>IFERROR('tablas evol IO CAT '!I11/'tablas evol IO CAT '!I24-1,"-")</f>
        <v>0.56339989029072979</v>
      </c>
      <c r="G11" s="136">
        <f>IFERROR('tablas evol IO CAT '!K11/'tablas evol IO CAT '!K24-1,"-")</f>
        <v>0.29159891598915988</v>
      </c>
    </row>
    <row r="12" spans="2:7" ht="30" customHeight="1">
      <c r="B12" s="72" t="str">
        <f>actualizaciones!$A$2</f>
        <v xml:space="preserve">acumulado mayo 2011 </v>
      </c>
      <c r="C12" s="130">
        <v>-0.15058651026392977</v>
      </c>
      <c r="D12" s="130">
        <v>0.123202564158855</v>
      </c>
      <c r="E12" s="130">
        <v>0.12360922346870606</v>
      </c>
      <c r="F12" s="130">
        <v>0.85936282578163081</v>
      </c>
      <c r="G12" s="130">
        <v>0.31800928211538704</v>
      </c>
    </row>
    <row r="13" spans="2:7" outlineLevel="1">
      <c r="B13" s="66" t="s">
        <v>84</v>
      </c>
      <c r="C13" s="169">
        <f>IFERROR('tablas evol IO CAT '!C13/'tablas evol IO CAT '!C26-1,"-")</f>
        <v>-4.852375770765327E-2</v>
      </c>
      <c r="D13" s="169">
        <f>IFERROR('tablas evol IO CAT '!E13/'tablas evol IO CAT '!E26-1,"-")</f>
        <v>7.6908691747330504E-3</v>
      </c>
      <c r="E13" s="169">
        <f>IFERROR('tablas evol IO CAT '!G13/'tablas evol IO CAT '!G26-1,"-")</f>
        <v>-5.9683042789223428E-2</v>
      </c>
      <c r="F13" s="169">
        <f>IFERROR('tablas evol IO CAT '!I13/'tablas evol IO CAT '!I26-1,"-")</f>
        <v>0.11080475663716816</v>
      </c>
      <c r="G13" s="136">
        <f>IFERROR('tablas evol IO CAT '!K13/'tablas evol IO CAT '!K26-1,"-")</f>
        <v>1.8605211220756424E-2</v>
      </c>
    </row>
    <row r="14" spans="2:7" outlineLevel="1">
      <c r="B14" s="66" t="s">
        <v>85</v>
      </c>
      <c r="C14" s="169">
        <f>IFERROR('tablas evol IO CAT '!C14/'tablas evol IO CAT '!C27-1,"-")</f>
        <v>-8.6255206361226855E-2</v>
      </c>
      <c r="D14" s="169">
        <f>IFERROR('tablas evol IO CAT '!E14/'tablas evol IO CAT '!E27-1,"-")</f>
        <v>0.12088641920426757</v>
      </c>
      <c r="E14" s="169">
        <f>IFERROR('tablas evol IO CAT '!G14/'tablas evol IO CAT '!G27-1,"-")</f>
        <v>7.0083007812500098E-2</v>
      </c>
      <c r="F14" s="169">
        <f>IFERROR('tablas evol IO CAT '!I14/'tablas evol IO CAT '!I27-1,"-")</f>
        <v>1.4762288835259749</v>
      </c>
      <c r="G14" s="136">
        <f>IFERROR('tablas evol IO CAT '!K14/'tablas evol IO CAT '!K27-1,"-")</f>
        <v>0.41216055443257282</v>
      </c>
    </row>
    <row r="15" spans="2:7" outlineLevel="1">
      <c r="B15" s="66" t="s">
        <v>86</v>
      </c>
      <c r="C15" s="169">
        <f>IFERROR('tablas evol IO CAT '!C15/'tablas evol IO CAT '!C28-1,"-")</f>
        <v>-0.2318253669552125</v>
      </c>
      <c r="D15" s="169">
        <f>IFERROR('tablas evol IO CAT '!E15/'tablas evol IO CAT '!E28-1,"-")</f>
        <v>0.17899771774569162</v>
      </c>
      <c r="E15" s="169">
        <f>IFERROR('tablas evol IO CAT '!G15/'tablas evol IO CAT '!G28-1,"-")</f>
        <v>4.5820295245844411E-2</v>
      </c>
      <c r="F15" s="169">
        <f>IFERROR('tablas evol IO CAT '!I15/'tablas evol IO CAT '!I28-1,"-")</f>
        <v>0.59574216180662121</v>
      </c>
      <c r="G15" s="136">
        <f>IFERROR('tablas evol IO CAT '!K15/'tablas evol IO CAT '!K28-1,"-")</f>
        <v>0.24300219537452539</v>
      </c>
    </row>
    <row r="16" spans="2:7" outlineLevel="1">
      <c r="B16" s="66" t="s">
        <v>87</v>
      </c>
      <c r="C16" s="169">
        <f>IFERROR('tablas evol IO CAT '!C16/'tablas evol IO CAT '!C29-1,"-")</f>
        <v>-0.19404242285014162</v>
      </c>
      <c r="D16" s="169">
        <f>IFERROR('tablas evol IO CAT '!E16/'tablas evol IO CAT '!E29-1,"-")</f>
        <v>0.10864680449119146</v>
      </c>
      <c r="E16" s="169">
        <f>IFERROR('tablas evol IO CAT '!G16/'tablas evol IO CAT '!G29-1,"-")</f>
        <v>-7.4960597445830723E-2</v>
      </c>
      <c r="F16" s="169">
        <f>IFERROR('tablas evol IO CAT '!I16/'tablas evol IO CAT '!I29-1,"-")</f>
        <v>0.37918224588001759</v>
      </c>
      <c r="G16" s="136">
        <f>IFERROR('tablas evol IO CAT '!K16/'tablas evol IO CAT '!K29-1,"-")</f>
        <v>0.12319083259876917</v>
      </c>
    </row>
    <row r="17" spans="2:7" outlineLevel="1">
      <c r="B17" s="66" t="s">
        <v>88</v>
      </c>
      <c r="C17" s="169">
        <f>IFERROR('tablas evol IO CAT '!C17/'tablas evol IO CAT '!C30-1,"-")</f>
        <v>-0.23538505673849286</v>
      </c>
      <c r="D17" s="169">
        <f>IFERROR('tablas evol IO CAT '!E17/'tablas evol IO CAT '!E30-1,"-")</f>
        <v>-3.8116445829924572E-2</v>
      </c>
      <c r="E17" s="169">
        <f>IFERROR('tablas evol IO CAT '!G17/'tablas evol IO CAT '!G30-1,"-")</f>
        <v>5.4001171722566133E-2</v>
      </c>
      <c r="F17" s="169">
        <f>IFERROR('tablas evol IO CAT '!I17/'tablas evol IO CAT '!I30-1,"-")</f>
        <v>1.6557956318252729</v>
      </c>
      <c r="G17" s="136">
        <f>IFERROR('tablas evol IO CAT '!K17/'tablas evol IO CAT '!K30-1,"-")</f>
        <v>0.36043557168784024</v>
      </c>
    </row>
    <row r="18" spans="2:7" outlineLevel="1">
      <c r="B18" s="66" t="s">
        <v>89</v>
      </c>
      <c r="C18" s="169">
        <f>IFERROR('tablas evol IO CAT '!C18/'tablas evol IO CAT '!C31-1,"-")</f>
        <v>-9.9549774887443654E-2</v>
      </c>
      <c r="D18" s="169">
        <f>IFERROR('tablas evol IO CAT '!E18/'tablas evol IO CAT '!E31-1,"-")</f>
        <v>-0.18620096684083143</v>
      </c>
      <c r="E18" s="169">
        <f>IFERROR('tablas evol IO CAT '!G18/'tablas evol IO CAT '!G31-1,"-")</f>
        <v>-0.15067034612431152</v>
      </c>
      <c r="F18" s="169">
        <f>IFERROR('tablas evol IO CAT '!I18/'tablas evol IO CAT '!I31-1,"-")</f>
        <v>0.80121158911325696</v>
      </c>
      <c r="G18" s="136">
        <f>IFERROR('tablas evol IO CAT '!K18/'tablas evol IO CAT '!K31-1,"-")</f>
        <v>8.2004555808656177E-2</v>
      </c>
    </row>
    <row r="19" spans="2:7" outlineLevel="1">
      <c r="B19" s="66" t="s">
        <v>90</v>
      </c>
      <c r="C19" s="169">
        <f>IFERROR('tablas evol IO CAT '!C19/'tablas evol IO CAT '!C32-1,"-")</f>
        <v>-2.7920664206642187E-2</v>
      </c>
      <c r="D19" s="169">
        <f>IFERROR('tablas evol IO CAT '!E19/'tablas evol IO CAT '!E32-1,"-")</f>
        <v>5.4784857747472326E-2</v>
      </c>
      <c r="E19" s="169">
        <f>IFERROR('tablas evol IO CAT '!G19/'tablas evol IO CAT '!G32-1,"-")</f>
        <v>0.1660073659800847</v>
      </c>
      <c r="F19" s="169">
        <f>IFERROR('tablas evol IO CAT '!I19/'tablas evol IO CAT '!I32-1,"-")</f>
        <v>-0.34197802197802196</v>
      </c>
      <c r="G19" s="136">
        <f>IFERROR('tablas evol IO CAT '!K19/'tablas evol IO CAT '!K32-1,"-")</f>
        <v>-6.0264251654686407E-2</v>
      </c>
    </row>
    <row r="20" spans="2:7" outlineLevel="1">
      <c r="B20" s="66" t="s">
        <v>91</v>
      </c>
      <c r="C20" s="169">
        <f>IFERROR('tablas evol IO CAT '!C20/'tablas evol IO CAT '!C33-1,"-")</f>
        <v>-4.2242912072031014E-2</v>
      </c>
      <c r="D20" s="169">
        <f>IFERROR('tablas evol IO CAT '!E20/'tablas evol IO CAT '!E33-1,"-")</f>
        <v>-0.1766542694768003</v>
      </c>
      <c r="E20" s="169">
        <f>IFERROR('tablas evol IO CAT '!G20/'tablas evol IO CAT '!G33-1,"-")</f>
        <v>-7.5365939985204911E-2</v>
      </c>
      <c r="F20" s="169">
        <f>IFERROR('tablas evol IO CAT '!I20/'tablas evol IO CAT '!I33-1,"-")</f>
        <v>-0.22230863237418075</v>
      </c>
      <c r="G20" s="136">
        <f>IFERROR('tablas evol IO CAT '!K20/'tablas evol IO CAT '!K33-1,"-")</f>
        <v>-0.15112897834020211</v>
      </c>
    </row>
    <row r="21" spans="2:7" outlineLevel="1">
      <c r="B21" s="66" t="s">
        <v>92</v>
      </c>
      <c r="C21" s="169">
        <f>IFERROR('tablas evol IO CAT '!C21/'tablas evol IO CAT '!C34-1,"-")</f>
        <v>-0.11403722669267646</v>
      </c>
      <c r="D21" s="169">
        <f>IFERROR('tablas evol IO CAT '!E21/'tablas evol IO CAT '!E34-1,"-")</f>
        <v>-0.16183867880764935</v>
      </c>
      <c r="E21" s="169">
        <f>IFERROR('tablas evol IO CAT '!G21/'tablas evol IO CAT '!G34-1,"-")</f>
        <v>0.14752812854136321</v>
      </c>
      <c r="F21" s="169">
        <f>IFERROR('tablas evol IO CAT '!I21/'tablas evol IO CAT '!I34-1,"-")</f>
        <v>-0.1335246082542485</v>
      </c>
      <c r="G21" s="136">
        <f>IFERROR('tablas evol IO CAT '!K21/'tablas evol IO CAT '!K34-1,"-")</f>
        <v>-6.6802700073436361E-2</v>
      </c>
    </row>
    <row r="22" spans="2:7" outlineLevel="1">
      <c r="B22" s="66" t="s">
        <v>93</v>
      </c>
      <c r="C22" s="169">
        <f>IFERROR('tablas evol IO CAT '!C22/'tablas evol IO CAT '!C35-1,"-")</f>
        <v>-4.5082594344091009E-2</v>
      </c>
      <c r="D22" s="169">
        <f>IFERROR('tablas evol IO CAT '!E22/'tablas evol IO CAT '!E35-1,"-")</f>
        <v>-0.39879229233705582</v>
      </c>
      <c r="E22" s="169">
        <f>IFERROR('tablas evol IO CAT '!G22/'tablas evol IO CAT '!G35-1,"-")</f>
        <v>-9.185450997407385E-2</v>
      </c>
      <c r="F22" s="169">
        <f>IFERROR('tablas evol IO CAT '!I22/'tablas evol IO CAT '!I35-1,"-")</f>
        <v>-0.11497623622206499</v>
      </c>
      <c r="G22" s="136">
        <f>IFERROR('tablas evol IO CAT '!K22/'tablas evol IO CAT '!K35-1,"-")</f>
        <v>-0.21527156681848048</v>
      </c>
    </row>
    <row r="23" spans="2:7" outlineLevel="1">
      <c r="B23" s="66" t="s">
        <v>94</v>
      </c>
      <c r="C23" s="169">
        <f>IFERROR('tablas evol IO CAT '!C23/'tablas evol IO CAT '!C36-1,"-")</f>
        <v>0.36815548495608286</v>
      </c>
      <c r="D23" s="169">
        <f>IFERROR('tablas evol IO CAT '!E23/'tablas evol IO CAT '!E36-1,"-")</f>
        <v>-3.2838154808444098E-2</v>
      </c>
      <c r="E23" s="169">
        <f>IFERROR('tablas evol IO CAT '!G23/'tablas evol IO CAT '!G36-1,"-")</f>
        <v>3.1140657802659177E-2</v>
      </c>
      <c r="F23" s="169">
        <f>IFERROR('tablas evol IO CAT '!I23/'tablas evol IO CAT '!I36-1,"-")</f>
        <v>-0.36051236140761667</v>
      </c>
      <c r="G23" s="136">
        <f>IFERROR('tablas evol IO CAT '!K23/'tablas evol IO CAT '!K36-1,"-")</f>
        <v>-0.10880548538433776</v>
      </c>
    </row>
    <row r="24" spans="2:7" outlineLevel="1">
      <c r="B24" s="66" t="s">
        <v>95</v>
      </c>
      <c r="C24" s="169">
        <f>IFERROR('tablas evol IO CAT '!C24/'tablas evol IO CAT '!C37-1,"-")</f>
        <v>4.7594807839144826E-2</v>
      </c>
      <c r="D24" s="169">
        <f>IFERROR('tablas evol IO CAT '!E24/'tablas evol IO CAT '!E37-1,"-")</f>
        <v>-0.25547445255474455</v>
      </c>
      <c r="E24" s="169">
        <f>IFERROR('tablas evol IO CAT '!G24/'tablas evol IO CAT '!G37-1,"-")</f>
        <v>0.18264150943396218</v>
      </c>
      <c r="F24" s="169">
        <f>IFERROR('tablas evol IO CAT '!I24/'tablas evol IO CAT '!I37-1,"-")</f>
        <v>-0.21537402083154</v>
      </c>
      <c r="G24" s="136">
        <f>IFERROR('tablas evol IO CAT '!K24/'tablas evol IO CAT '!K37-1,"-")</f>
        <v>-0.12205567451820132</v>
      </c>
    </row>
    <row r="25" spans="2:7" ht="15" customHeight="1">
      <c r="B25" s="77">
        <v>2010</v>
      </c>
      <c r="C25" s="133">
        <f>IFERROR('tablas evol IO CAT '!C25/'tablas evol IO CAT '!C38-1,"-")</f>
        <v>-5.3793507831343179E-2</v>
      </c>
      <c r="D25" s="133">
        <f>IFERROR('tablas evol IO CAT '!E25/'tablas evol IO CAT '!E38-1,"-")</f>
        <v>-8.98845377194043E-2</v>
      </c>
      <c r="E25" s="133">
        <f>IFERROR('tablas evol IO CAT '!G25/'tablas evol IO CAT '!G38-1,"-")</f>
        <v>1.4849187935034758E-2</v>
      </c>
      <c r="F25" s="133">
        <f>IFERROR('tablas evol IO CAT '!I25/'tablas evol IO CAT '!I38-1,"-")</f>
        <v>6.8955774823791005E-2</v>
      </c>
      <c r="G25" s="133">
        <f>IFERROR('tablas evol IO CAT '!K25/'tablas evol IO CAT '!K38-1,"-")</f>
        <v>1.2990317321541989E-2</v>
      </c>
    </row>
    <row r="26" spans="2:7" ht="15" hidden="1" customHeight="1" outlineLevel="1">
      <c r="B26" s="66" t="s">
        <v>84</v>
      </c>
      <c r="C26" s="169">
        <f>IFERROR('tablas evol IO CAT '!C26/'tablas evol IO CAT '!C39-1,"-")</f>
        <v>-0.13081036091704701</v>
      </c>
      <c r="D26" s="169">
        <f>IFERROR('tablas evol IO CAT '!E26/'tablas evol IO CAT '!E39-1,"-")</f>
        <v>-0.17705667178165518</v>
      </c>
      <c r="E26" s="169">
        <f>IFERROR('tablas evol IO CAT '!G26/'tablas evol IO CAT '!G39-1,"-")</f>
        <v>0.20688698843579845</v>
      </c>
      <c r="F26" s="169">
        <f>IFERROR('tablas evol IO CAT '!I26/'tablas evol IO CAT '!I39-1,"-")</f>
        <v>0.37008619873069981</v>
      </c>
      <c r="G26" s="136">
        <f>IFERROR('tablas evol IO CAT '!K26/'tablas evol IO CAT '!K39-1,"-")</f>
        <v>5.2430183702336208E-2</v>
      </c>
    </row>
    <row r="27" spans="2:7" ht="15" hidden="1" customHeight="1" outlineLevel="1">
      <c r="B27" s="66" t="s">
        <v>85</v>
      </c>
      <c r="C27" s="169">
        <f>IFERROR('tablas evol IO CAT '!C27/'tablas evol IO CAT '!C40-1,"-")</f>
        <v>-0.17909983836876786</v>
      </c>
      <c r="D27" s="169">
        <f>IFERROR('tablas evol IO CAT '!E27/'tablas evol IO CAT '!E40-1,"-")</f>
        <v>-0.29610100348241475</v>
      </c>
      <c r="E27" s="169">
        <f>IFERROR('tablas evol IO CAT '!G27/'tablas evol IO CAT '!G40-1,"-")</f>
        <v>-0.13803625466651515</v>
      </c>
      <c r="F27" s="169">
        <f>IFERROR('tablas evol IO CAT '!I27/'tablas evol IO CAT '!I40-1,"-")</f>
        <v>-0.33268350567892946</v>
      </c>
      <c r="G27" s="136">
        <f>IFERROR('tablas evol IO CAT '!K27/'tablas evol IO CAT '!K40-1,"-")</f>
        <v>-0.27316398872826997</v>
      </c>
    </row>
    <row r="28" spans="2:7" ht="15" hidden="1" customHeight="1" outlineLevel="1">
      <c r="B28" s="66" t="s">
        <v>86</v>
      </c>
      <c r="C28" s="169">
        <f>IFERROR('tablas evol IO CAT '!C28/'tablas evol IO CAT '!C41-1,"-")</f>
        <v>-0.23623527517951493</v>
      </c>
      <c r="D28" s="169">
        <f>IFERROR('tablas evol IO CAT '!E28/'tablas evol IO CAT '!E41-1,"-")</f>
        <v>-0.35077066953641955</v>
      </c>
      <c r="E28" s="169">
        <f>IFERROR('tablas evol IO CAT '!G28/'tablas evol IO CAT '!G41-1,"-")</f>
        <v>-0.1694565448040688</v>
      </c>
      <c r="F28" s="169">
        <f>IFERROR('tablas evol IO CAT '!I28/'tablas evol IO CAT '!I41-1,"-")</f>
        <v>-0.14483922377425695</v>
      </c>
      <c r="G28" s="136">
        <f>IFERROR('tablas evol IO CAT '!K28/'tablas evol IO CAT '!K41-1,"-")</f>
        <v>-0.25178565215282012</v>
      </c>
    </row>
    <row r="29" spans="2:7" ht="15" hidden="1" customHeight="1" outlineLevel="1">
      <c r="B29" s="66" t="s">
        <v>87</v>
      </c>
      <c r="C29" s="169">
        <f>IFERROR('tablas evol IO CAT '!C29/'tablas evol IO CAT '!C42-1,"-")</f>
        <v>-7.9898541534559331E-2</v>
      </c>
      <c r="D29" s="169">
        <f>IFERROR('tablas evol IO CAT '!E29/'tablas evol IO CAT '!E42-1,"-")</f>
        <v>-0.24072418417523478</v>
      </c>
      <c r="E29" s="169">
        <f>IFERROR('tablas evol IO CAT '!G29/'tablas evol IO CAT '!G42-1,"-")</f>
        <v>-8.6439024390243868E-2</v>
      </c>
      <c r="F29" s="169">
        <f>IFERROR('tablas evol IO CAT '!I29/'tablas evol IO CAT '!I42-1,"-")</f>
        <v>-0.12987424706752493</v>
      </c>
      <c r="G29" s="136">
        <f>IFERROR('tablas evol IO CAT '!K29/'tablas evol IO CAT '!K42-1,"-")</f>
        <v>-0.15654091131798142</v>
      </c>
    </row>
    <row r="30" spans="2:7" ht="15" hidden="1" customHeight="1" outlineLevel="1">
      <c r="B30" s="66" t="s">
        <v>88</v>
      </c>
      <c r="C30" s="169">
        <f>IFERROR('tablas evol IO CAT '!C30/'tablas evol IO CAT '!C43-1,"-")</f>
        <v>-0.19298245614035092</v>
      </c>
      <c r="D30" s="169">
        <f>IFERROR('tablas evol IO CAT '!E30/'tablas evol IO CAT '!E43-1,"-")</f>
        <v>-0.22228246137164542</v>
      </c>
      <c r="E30" s="169">
        <f>IFERROR('tablas evol IO CAT '!G30/'tablas evol IO CAT '!G43-1,"-")</f>
        <v>-0.30510291595197259</v>
      </c>
      <c r="F30" s="169">
        <f>IFERROR('tablas evol IO CAT '!I30/'tablas evol IO CAT '!I43-1,"-")</f>
        <v>-0.22380008806693075</v>
      </c>
      <c r="G30" s="136">
        <f>IFERROR('tablas evol IO CAT '!K30/'tablas evol IO CAT '!K43-1,"-")</f>
        <v>-0.25338753387533874</v>
      </c>
    </row>
    <row r="31" spans="2:7" ht="15" hidden="1" customHeight="1" outlineLevel="1">
      <c r="B31" s="66" t="s">
        <v>89</v>
      </c>
      <c r="C31" s="169">
        <f>IFERROR('tablas evol IO CAT '!C31/'tablas evol IO CAT '!C44-1,"-")</f>
        <v>-0.31104601068412896</v>
      </c>
      <c r="D31" s="169">
        <f>IFERROR('tablas evol IO CAT '!E31/'tablas evol IO CAT '!E44-1,"-")</f>
        <v>-0.29480820105820105</v>
      </c>
      <c r="E31" s="169">
        <f>IFERROR('tablas evol IO CAT '!G31/'tablas evol IO CAT '!G44-1,"-")</f>
        <v>-5.3652230122818279E-2</v>
      </c>
      <c r="F31" s="169">
        <f>IFERROR('tablas evol IO CAT '!I31/'tablas evol IO CAT '!I44-1,"-")</f>
        <v>-0.35779299234796613</v>
      </c>
      <c r="G31" s="136">
        <f>IFERROR('tablas evol IO CAT '!K31/'tablas evol IO CAT '!K44-1,"-")</f>
        <v>-0.28165268971159751</v>
      </c>
    </row>
    <row r="32" spans="2:7" ht="15" hidden="1" customHeight="1" outlineLevel="1">
      <c r="B32" s="66" t="s">
        <v>90</v>
      </c>
      <c r="C32" s="169">
        <f>IFERROR('tablas evol IO CAT '!C32/'tablas evol IO CAT '!C45-1,"-")</f>
        <v>-0.19930744525892508</v>
      </c>
      <c r="D32" s="169">
        <f>IFERROR('tablas evol IO CAT '!E32/'tablas evol IO CAT '!E45-1,"-")</f>
        <v>-0.22025467769273865</v>
      </c>
      <c r="E32" s="169">
        <f>IFERROR('tablas evol IO CAT '!G32/'tablas evol IO CAT '!G45-1,"-")</f>
        <v>-0.22792406252435449</v>
      </c>
      <c r="F32" s="169">
        <f>IFERROR('tablas evol IO CAT '!I32/'tablas evol IO CAT '!I45-1,"-")</f>
        <v>-0.15164698570540824</v>
      </c>
      <c r="G32" s="136">
        <f>IFERROR('tablas evol IO CAT '!K32/'tablas evol IO CAT '!K45-1,"-")</f>
        <v>-0.20901038000067951</v>
      </c>
    </row>
    <row r="33" spans="2:7" ht="15" hidden="1" customHeight="1" outlineLevel="1">
      <c r="B33" s="66" t="s">
        <v>91</v>
      </c>
      <c r="C33" s="169">
        <f>IFERROR('tablas evol IO CAT '!C33/'tablas evol IO CAT '!C46-1,"-")</f>
        <v>-0.25111834078893858</v>
      </c>
      <c r="D33" s="169">
        <f>IFERROR('tablas evol IO CAT '!E33/'tablas evol IO CAT '!E46-1,"-")</f>
        <v>-0.21856772521062873</v>
      </c>
      <c r="E33" s="169">
        <f>IFERROR('tablas evol IO CAT '!G33/'tablas evol IO CAT '!G46-1,"-")</f>
        <v>-5.9117235869782347E-2</v>
      </c>
      <c r="F33" s="169">
        <f>IFERROR('tablas evol IO CAT '!I33/'tablas evol IO CAT '!I46-1,"-")</f>
        <v>-0.48198664825046045</v>
      </c>
      <c r="G33" s="136">
        <f>IFERROR('tablas evol IO CAT '!K33/'tablas evol IO CAT '!K46-1,"-")</f>
        <v>-0.29979952615272454</v>
      </c>
    </row>
    <row r="34" spans="2:7" ht="15" hidden="1" customHeight="1" outlineLevel="1">
      <c r="B34" s="66" t="s">
        <v>92</v>
      </c>
      <c r="C34" s="169">
        <f>IFERROR('tablas evol IO CAT '!C34/'tablas evol IO CAT '!C47-1,"-")</f>
        <v>-0.21960038058991438</v>
      </c>
      <c r="D34" s="169">
        <f>IFERROR('tablas evol IO CAT '!E34/'tablas evol IO CAT '!E47-1,"-")</f>
        <v>-0.1739058355437666</v>
      </c>
      <c r="E34" s="169">
        <f>IFERROR('tablas evol IO CAT '!G34/'tablas evol IO CAT '!G47-1,"-")</f>
        <v>-0.14473931865236223</v>
      </c>
      <c r="F34" s="169">
        <f>IFERROR('tablas evol IO CAT '!I34/'tablas evol IO CAT '!I47-1,"-")</f>
        <v>-0.28583812751201854</v>
      </c>
      <c r="G34" s="136">
        <f>IFERROR('tablas evol IO CAT '!K34/'tablas evol IO CAT '!K47-1,"-")</f>
        <v>-0.22147385103011097</v>
      </c>
    </row>
    <row r="35" spans="2:7" ht="15" hidden="1" customHeight="1" outlineLevel="1">
      <c r="B35" s="66" t="s">
        <v>93</v>
      </c>
      <c r="C35" s="169">
        <f>IFERROR('tablas evol IO CAT '!C35/'tablas evol IO CAT '!C48-1,"-")</f>
        <v>-0.22564281966066113</v>
      </c>
      <c r="D35" s="169">
        <f>IFERROR('tablas evol IO CAT '!E35/'tablas evol IO CAT '!E48-1,"-")</f>
        <v>0.19175938803894277</v>
      </c>
      <c r="E35" s="169">
        <f>IFERROR('tablas evol IO CAT '!G35/'tablas evol IO CAT '!G48-1,"-")</f>
        <v>-2.87963140717995E-3</v>
      </c>
      <c r="F35" s="169">
        <f>IFERROR('tablas evol IO CAT '!I35/'tablas evol IO CAT '!I48-1,"-")</f>
        <v>-0.45352564102564097</v>
      </c>
      <c r="G35" s="136">
        <f>IFERROR('tablas evol IO CAT '!K35/'tablas evol IO CAT '!K48-1,"-")</f>
        <v>-0.15998561927017807</v>
      </c>
    </row>
    <row r="36" spans="2:7" ht="15" hidden="1" customHeight="1" outlineLevel="1">
      <c r="B36" s="66" t="s">
        <v>94</v>
      </c>
      <c r="C36" s="169">
        <f>IFERROR('tablas evol IO CAT '!C36/'tablas evol IO CAT '!C49-1,"-")</f>
        <v>-0.24623186364276661</v>
      </c>
      <c r="D36" s="169">
        <f>IFERROR('tablas evol IO CAT '!E36/'tablas evol IO CAT '!E49-1,"-")</f>
        <v>-0.14926167353997599</v>
      </c>
      <c r="E36" s="169">
        <f>IFERROR('tablas evol IO CAT '!G36/'tablas evol IO CAT '!G49-1,"-")</f>
        <v>-8.1914551879216257E-2</v>
      </c>
      <c r="F36" s="169">
        <f>IFERROR('tablas evol IO CAT '!I36/'tablas evol IO CAT '!I49-1,"-")</f>
        <v>0.14100653538101349</v>
      </c>
      <c r="G36" s="136">
        <f>IFERROR('tablas evol IO CAT '!K36/'tablas evol IO CAT '!K49-1,"-")</f>
        <v>-7.7102414654454554E-2</v>
      </c>
    </row>
    <row r="37" spans="2:7" ht="15" hidden="1" customHeight="1" outlineLevel="1">
      <c r="B37" s="66" t="s">
        <v>95</v>
      </c>
      <c r="C37" s="169">
        <f>IFERROR('tablas evol IO CAT '!C37/'tablas evol IO CAT '!C50-1,"-")</f>
        <v>-0.28407434402332365</v>
      </c>
      <c r="D37" s="169">
        <f>IFERROR('tablas evol IO CAT '!E37/'tablas evol IO CAT '!E50-1,"-")</f>
        <v>-0.17469879518072295</v>
      </c>
      <c r="E37" s="169">
        <f>IFERROR('tablas evol IO CAT '!G37/'tablas evol IO CAT '!G50-1,"-")</f>
        <v>-6.8213783403656691E-2</v>
      </c>
      <c r="F37" s="169">
        <f>IFERROR('tablas evol IO CAT '!I37/'tablas evol IO CAT '!I50-1,"-")</f>
        <v>-7.3604465709728895E-2</v>
      </c>
      <c r="G37" s="136">
        <f>IFERROR('tablas evol IO CAT '!K37/'tablas evol IO CAT '!K50-1,"-")</f>
        <v>-0.15568501406187218</v>
      </c>
    </row>
    <row r="38" spans="2:7" collapsed="1">
      <c r="B38" s="80">
        <v>2009</v>
      </c>
      <c r="C38" s="136">
        <f>IFERROR('tablas evol IO CAT '!C38/'tablas evol IO CAT '!C51-1,"-")</f>
        <v>-0.21731241191373052</v>
      </c>
      <c r="D38" s="136">
        <f>IFERROR('tablas evol IO CAT '!E38/'tablas evol IO CAT '!E51-1,"-")</f>
        <v>-0.19397343542525003</v>
      </c>
      <c r="E38" s="136">
        <f>IFERROR('tablas evol IO CAT '!G38/'tablas evol IO CAT '!G51-1,"-")</f>
        <v>-0.10031471247553403</v>
      </c>
      <c r="F38" s="136">
        <f>IFERROR('tablas evol IO CAT '!I38/'tablas evol IO CAT '!I51-1,"-")</f>
        <v>-0.20413682481573137</v>
      </c>
      <c r="G38" s="136">
        <f>IFERROR('tablas evol IO CAT '!K38/'tablas evol IO CAT '!K51-1,"-")</f>
        <v>-0.19169539818276027</v>
      </c>
    </row>
    <row r="39" spans="2:7" ht="15" hidden="1" customHeight="1" outlineLevel="1">
      <c r="B39" s="66" t="s">
        <v>84</v>
      </c>
      <c r="C39" s="169">
        <f>IFERROR('tablas evol IO CAT '!C39/'tablas evol IO CAT '!C52-1,"-")</f>
        <v>-3.4534817890168101E-2</v>
      </c>
      <c r="D39" s="169">
        <f>IFERROR('tablas evol IO CAT '!E39/'tablas evol IO CAT '!E52-1,"-")</f>
        <v>-7.7556188667299741E-2</v>
      </c>
      <c r="E39" s="169">
        <f>IFERROR('tablas evol IO CAT '!G39/'tablas evol IO CAT '!G52-1,"-")</f>
        <v>-0.27303571428571427</v>
      </c>
      <c r="F39" s="169">
        <f>IFERROR('tablas evol IO CAT '!I39/'tablas evol IO CAT '!I52-1,"-")</f>
        <v>-6.3779134772512069E-2</v>
      </c>
      <c r="G39" s="136">
        <f>IFERROR('tablas evol IO CAT '!K39/'tablas evol IO CAT '!K52-1,"-")</f>
        <v>-0.12692763938315543</v>
      </c>
    </row>
    <row r="40" spans="2:7" ht="15" hidden="1" customHeight="1" outlineLevel="1">
      <c r="B40" s="66" t="s">
        <v>85</v>
      </c>
      <c r="C40" s="169">
        <f>IFERROR('tablas evol IO CAT '!C40/'tablas evol IO CAT '!C53-1,"-")</f>
        <v>-2.7566195139644645E-2</v>
      </c>
      <c r="D40" s="169">
        <f>IFERROR('tablas evol IO CAT '!E40/'tablas evol IO CAT '!E53-1,"-")</f>
        <v>-9.9045176001140156E-2</v>
      </c>
      <c r="E40" s="169">
        <f>IFERROR('tablas evol IO CAT '!G40/'tablas evol IO CAT '!G53-1,"-")</f>
        <v>-0.10649435628987414</v>
      </c>
      <c r="F40" s="169">
        <f>IFERROR('tablas evol IO CAT '!I40/'tablas evol IO CAT '!I53-1,"-")</f>
        <v>7.7633811689207244E-2</v>
      </c>
      <c r="G40" s="136">
        <f>IFERROR('tablas evol IO CAT '!K40/'tablas evol IO CAT '!K53-1,"-")</f>
        <v>-6.4872834500552812E-2</v>
      </c>
    </row>
    <row r="41" spans="2:7" ht="15" hidden="1" customHeight="1" outlineLevel="1">
      <c r="B41" s="66" t="s">
        <v>86</v>
      </c>
      <c r="C41" s="169">
        <f>IFERROR('tablas evol IO CAT '!C41/'tablas evol IO CAT '!C54-1,"-")</f>
        <v>1.7407071622846715E-2</v>
      </c>
      <c r="D41" s="169">
        <f>IFERROR('tablas evol IO CAT '!E41/'tablas evol IO CAT '!E54-1,"-")</f>
        <v>-1.4936984596234493E-2</v>
      </c>
      <c r="E41" s="169">
        <f>IFERROR('tablas evol IO CAT '!G41/'tablas evol IO CAT '!G54-1,"-")</f>
        <v>1.3905788284374054E-3</v>
      </c>
      <c r="F41" s="169">
        <f>IFERROR('tablas evol IO CAT '!I41/'tablas evol IO CAT '!I54-1,"-")</f>
        <v>-0.15546034305507572</v>
      </c>
      <c r="G41" s="136">
        <f>IFERROR('tablas evol IO CAT '!K41/'tablas evol IO CAT '!K54-1,"-")</f>
        <v>-5.7979225684608116E-2</v>
      </c>
    </row>
    <row r="42" spans="2:7" ht="15" hidden="1" customHeight="1" outlineLevel="1">
      <c r="B42" s="66" t="s">
        <v>87</v>
      </c>
      <c r="C42" s="169">
        <f>IFERROR('tablas evol IO CAT '!C42/'tablas evol IO CAT '!C55-1,"-")</f>
        <v>6.0762331838565053E-2</v>
      </c>
      <c r="D42" s="169">
        <f>IFERROR('tablas evol IO CAT '!E42/'tablas evol IO CAT '!E55-1,"-")</f>
        <v>-0.20419779437922447</v>
      </c>
      <c r="E42" s="169">
        <f>IFERROR('tablas evol IO CAT '!G42/'tablas evol IO CAT '!G55-1,"-")</f>
        <v>5.4934275063762694E-3</v>
      </c>
      <c r="F42" s="169">
        <f>IFERROR('tablas evol IO CAT '!I42/'tablas evol IO CAT '!I55-1,"-")</f>
        <v>-0.12871241547978918</v>
      </c>
      <c r="G42" s="136">
        <f>IFERROR('tablas evol IO CAT '!K42/'tablas evol IO CAT '!K55-1,"-")</f>
        <v>-0.11778690296088179</v>
      </c>
    </row>
    <row r="43" spans="2:7" ht="15" hidden="1" customHeight="1" outlineLevel="1">
      <c r="B43" s="66" t="s">
        <v>88</v>
      </c>
      <c r="C43" s="169">
        <f>IFERROR('tablas evol IO CAT '!C43/'tablas evol IO CAT '!C56-1,"-")</f>
        <v>0.20722021660649825</v>
      </c>
      <c r="D43" s="169">
        <f>IFERROR('tablas evol IO CAT '!E43/'tablas evol IO CAT '!E56-1,"-")</f>
        <v>4.5634920634920695E-2</v>
      </c>
      <c r="E43" s="169">
        <f>IFERROR('tablas evol IO CAT '!G43/'tablas evol IO CAT '!G56-1,"-")</f>
        <v>3.1402034498009712E-2</v>
      </c>
      <c r="F43" s="169">
        <f>IFERROR('tablas evol IO CAT '!I43/'tablas evol IO CAT '!I56-1,"-")</f>
        <v>0.37404171047162671</v>
      </c>
      <c r="G43" s="136">
        <f>IFERROR('tablas evol IO CAT '!K43/'tablas evol IO CAT '!K56-1,"-")</f>
        <v>0.12226277372262762</v>
      </c>
    </row>
    <row r="44" spans="2:7" ht="15" hidden="1" customHeight="1" outlineLevel="1">
      <c r="B44" s="66" t="s">
        <v>89</v>
      </c>
      <c r="C44" s="169">
        <f>IFERROR('tablas evol IO CAT '!C44/'tablas evol IO CAT '!C57-1,"-")</f>
        <v>-3.9478201167181259E-3</v>
      </c>
      <c r="D44" s="169">
        <f>IFERROR('tablas evol IO CAT '!E44/'tablas evol IO CAT '!E57-1,"-")</f>
        <v>0.40455178820250803</v>
      </c>
      <c r="E44" s="169">
        <f>IFERROR('tablas evol IO CAT '!G44/'tablas evol IO CAT '!G57-1,"-")</f>
        <v>-3.8931455787947877E-2</v>
      </c>
      <c r="F44" s="169">
        <f>IFERROR('tablas evol IO CAT '!I44/'tablas evol IO CAT '!I57-1,"-")</f>
        <v>-0.33912574606425117</v>
      </c>
      <c r="G44" s="136">
        <f>IFERROR('tablas evol IO CAT '!K44/'tablas evol IO CAT '!K57-1,"-")</f>
        <v>-3.9677862895305394E-2</v>
      </c>
    </row>
    <row r="45" spans="2:7" ht="15" hidden="1" customHeight="1" outlineLevel="1">
      <c r="B45" s="66" t="s">
        <v>90</v>
      </c>
      <c r="C45" s="169">
        <f>IFERROR('tablas evol IO CAT '!C45/'tablas evol IO CAT '!C58-1,"-")</f>
        <v>-0.16160593792172739</v>
      </c>
      <c r="D45" s="169">
        <f>IFERROR('tablas evol IO CAT '!E45/'tablas evol IO CAT '!E58-1,"-")</f>
        <v>0.6533864541832668</v>
      </c>
      <c r="E45" s="169">
        <f>IFERROR('tablas evol IO CAT '!G45/'tablas evol IO CAT '!G58-1,"-")</f>
        <v>0.16852248394004277</v>
      </c>
      <c r="F45" s="169">
        <f>IFERROR('tablas evol IO CAT '!I45/'tablas evol IO CAT '!I58-1,"-")</f>
        <v>-0.52834817851925087</v>
      </c>
      <c r="G45" s="136">
        <f>IFERROR('tablas evol IO CAT '!K45/'tablas evol IO CAT '!K58-1,"-")</f>
        <v>-0.12705223880597016</v>
      </c>
    </row>
    <row r="46" spans="2:7" ht="15" hidden="1" customHeight="1" outlineLevel="1">
      <c r="B46" s="66" t="s">
        <v>91</v>
      </c>
      <c r="C46" s="169">
        <f>IFERROR('tablas evol IO CAT '!C46/'tablas evol IO CAT '!C59-1,"-")</f>
        <v>-0.13155571251986586</v>
      </c>
      <c r="D46" s="169">
        <f>IFERROR('tablas evol IO CAT '!E46/'tablas evol IO CAT '!E59-1,"-")</f>
        <v>0.32077894286325703</v>
      </c>
      <c r="E46" s="169">
        <f>IFERROR('tablas evol IO CAT '!G46/'tablas evol IO CAT '!G59-1,"-")</f>
        <v>1.6649746192893389E-2</v>
      </c>
      <c r="F46" s="169">
        <f>IFERROR('tablas evol IO CAT '!I46/'tablas evol IO CAT '!I59-1,"-")</f>
        <v>-0.14678287230011355</v>
      </c>
      <c r="G46" s="136">
        <f>IFERROR('tablas evol IO CAT '!K46/'tablas evol IO CAT '!K59-1,"-")</f>
        <v>1.8563207722294361E-2</v>
      </c>
    </row>
    <row r="47" spans="2:7" ht="15" hidden="1" customHeight="1" outlineLevel="1">
      <c r="B47" s="66" t="s">
        <v>92</v>
      </c>
      <c r="C47" s="169">
        <f>IFERROR('tablas evol IO CAT '!C47/'tablas evol IO CAT '!C60-1,"-")</f>
        <v>-0.1648124602670058</v>
      </c>
      <c r="D47" s="169">
        <f>IFERROR('tablas evol IO CAT '!E47/'tablas evol IO CAT '!E60-1,"-")</f>
        <v>0.17035312378734968</v>
      </c>
      <c r="E47" s="169">
        <f>IFERROR('tablas evol IO CAT '!G47/'tablas evol IO CAT '!G60-1,"-")</f>
        <v>-6.5928270042194037E-2</v>
      </c>
      <c r="F47" s="169">
        <f>IFERROR('tablas evol IO CAT '!I47/'tablas evol IO CAT '!I60-1,"-")</f>
        <v>-0.31345778133453917</v>
      </c>
      <c r="G47" s="136">
        <f>IFERROR('tablas evol IO CAT '!K47/'tablas evol IO CAT '!K60-1,"-")</f>
        <v>-0.10401135960241403</v>
      </c>
    </row>
    <row r="48" spans="2:7" ht="15" hidden="1" customHeight="1" outlineLevel="1">
      <c r="B48" s="66" t="s">
        <v>93</v>
      </c>
      <c r="C48" s="169">
        <f>IFERROR('tablas evol IO CAT '!C48/'tablas evol IO CAT '!C61-1,"-")</f>
        <v>-0.20575159766601836</v>
      </c>
      <c r="D48" s="169">
        <f>IFERROR('tablas evol IO CAT '!E48/'tablas evol IO CAT '!E61-1,"-")</f>
        <v>-5.5035321176277185E-2</v>
      </c>
      <c r="E48" s="169">
        <f>IFERROR('tablas evol IO CAT '!G48/'tablas evol IO CAT '!G61-1,"-")</f>
        <v>-0.11861252115059218</v>
      </c>
      <c r="F48" s="169">
        <f>IFERROR('tablas evol IO CAT '!I48/'tablas evol IO CAT '!I61-1,"-")</f>
        <v>-5.1407670849591747E-2</v>
      </c>
      <c r="G48" s="136">
        <f>IFERROR('tablas evol IO CAT '!K48/'tablas evol IO CAT '!K61-1,"-")</f>
        <v>-8.45812078328122E-2</v>
      </c>
    </row>
    <row r="49" spans="2:7" ht="15" hidden="1" customHeight="1" outlineLevel="1">
      <c r="B49" s="66" t="s">
        <v>94</v>
      </c>
      <c r="C49" s="169">
        <f>IFERROR('tablas evol IO CAT '!C49/'tablas evol IO CAT '!C62-1,"-")</f>
        <v>-8.3526981667957689E-2</v>
      </c>
      <c r="D49" s="169">
        <f>IFERROR('tablas evol IO CAT '!E49/'tablas evol IO CAT '!E62-1,"-")</f>
        <v>0.33162090345438444</v>
      </c>
      <c r="E49" s="169">
        <f>IFERROR('tablas evol IO CAT '!G49/'tablas evol IO CAT '!G62-1,"-")</f>
        <v>0.18771461274322765</v>
      </c>
      <c r="F49" s="169">
        <f>IFERROR('tablas evol IO CAT '!I49/'tablas evol IO CAT '!I62-1,"-")</f>
        <v>-9.8645865971844882E-2</v>
      </c>
      <c r="G49" s="136">
        <f>IFERROR('tablas evol IO CAT '!K49/'tablas evol IO CAT '!K62-1,"-")</f>
        <v>9.8810612991765856E-2</v>
      </c>
    </row>
    <row r="50" spans="2:7" ht="15" hidden="1" customHeight="1" outlineLevel="1">
      <c r="B50" s="66" t="s">
        <v>95</v>
      </c>
      <c r="C50" s="169">
        <f>IFERROR('tablas evol IO CAT '!C50/'tablas evol IO CAT '!C63-1,"-")</f>
        <v>-0.13397506706643514</v>
      </c>
      <c r="D50" s="169">
        <f>IFERROR('tablas evol IO CAT '!E50/'tablas evol IO CAT '!E63-1,"-")</f>
        <v>0.54670393664104378</v>
      </c>
      <c r="E50" s="169">
        <f>IFERROR('tablas evol IO CAT '!G50/'tablas evol IO CAT '!G63-1,"-")</f>
        <v>2.0818377602297211E-2</v>
      </c>
      <c r="F50" s="169">
        <f>IFERROR('tablas evol IO CAT '!I50/'tablas evol IO CAT '!I63-1,"-")</f>
        <v>-0.24934749971128312</v>
      </c>
      <c r="G50" s="136">
        <f>IFERROR('tablas evol IO CAT '!K50/'tablas evol IO CAT '!K63-1,"-")</f>
        <v>4.4262638976295454E-2</v>
      </c>
    </row>
    <row r="51" spans="2:7" collapsed="1">
      <c r="B51" s="80">
        <v>2008</v>
      </c>
      <c r="C51" s="136">
        <f>IFERROR('tablas evol IO CAT '!C51/'tablas evol IO CAT '!C64-1,"-")</f>
        <v>-6.4055645751993406E-2</v>
      </c>
      <c r="D51" s="136">
        <f>IFERROR('tablas evol IO CAT '!E51/'tablas evol IO CAT '!E64-1,"-")</f>
        <v>0.12599596168740312</v>
      </c>
      <c r="E51" s="136">
        <f>IFERROR('tablas evol IO CAT '!G51/'tablas evol IO CAT '!G64-1,"-")</f>
        <v>-2.2671816120479416E-2</v>
      </c>
      <c r="F51" s="136">
        <f>IFERROR('tablas evol IO CAT '!I51/'tablas evol IO CAT '!I64-1,"-")</f>
        <v>-0.1911034546133622</v>
      </c>
      <c r="G51" s="136">
        <f>IFERROR('tablas evol IO CAT '!K51/'tablas evol IO CAT '!K64-1,"-")</f>
        <v>-4.1529867590950564E-2</v>
      </c>
    </row>
    <row r="52" spans="2:7" ht="15" hidden="1" customHeight="1" outlineLevel="1">
      <c r="B52" s="66" t="s">
        <v>84</v>
      </c>
      <c r="C52" s="169">
        <f>IFERROR('tablas evol IO CAT '!C52/'tablas evol IO CAT '!C65-1,"-")</f>
        <v>-0.17563783447417547</v>
      </c>
      <c r="D52" s="169">
        <f>IFERROR('tablas evol IO CAT '!E52/'tablas evol IO CAT '!E65-1,"-")</f>
        <v>6.3815457147667898E-2</v>
      </c>
      <c r="E52" s="169">
        <f>IFERROR('tablas evol IO CAT '!G52/'tablas evol IO CAT '!G65-1,"-")</f>
        <v>0.23212321232123201</v>
      </c>
      <c r="F52" s="169">
        <f>IFERROR('tablas evol IO CAT '!I52/'tablas evol IO CAT '!I65-1,"-")</f>
        <v>-0.39629474479185067</v>
      </c>
      <c r="G52" s="136">
        <f>IFERROR('tablas evol IO CAT '!K52/'tablas evol IO CAT '!K65-1,"-")</f>
        <v>-9.9358974358974339E-2</v>
      </c>
    </row>
    <row r="53" spans="2:7" ht="15" hidden="1" customHeight="1" outlineLevel="1">
      <c r="B53" s="66" t="s">
        <v>85</v>
      </c>
      <c r="C53" s="169">
        <f>IFERROR('tablas evol IO CAT '!C53/'tablas evol IO CAT '!C66-1,"-")</f>
        <v>-0.17787386312807507</v>
      </c>
      <c r="D53" s="169">
        <f>IFERROR('tablas evol IO CAT '!E53/'tablas evol IO CAT '!E66-1,"-")</f>
        <v>0.15089388223716593</v>
      </c>
      <c r="E53" s="169">
        <f>IFERROR('tablas evol IO CAT '!G53/'tablas evol IO CAT '!G66-1,"-")</f>
        <v>0.189531037166764</v>
      </c>
      <c r="F53" s="169">
        <f>IFERROR('tablas evol IO CAT '!I53/'tablas evol IO CAT '!I66-1,"-")</f>
        <v>-0.38912818708385188</v>
      </c>
      <c r="G53" s="136">
        <f>IFERROR('tablas evol IO CAT '!K53/'tablas evol IO CAT '!K66-1,"-")</f>
        <v>-6.5449534963830547E-2</v>
      </c>
    </row>
    <row r="54" spans="2:7" ht="15" hidden="1" customHeight="1" outlineLevel="1">
      <c r="B54" s="66" t="s">
        <v>86</v>
      </c>
      <c r="C54" s="169">
        <f>IFERROR('tablas evol IO CAT '!C54/'tablas evol IO CAT '!C67-1,"-")</f>
        <v>-0.1246031746031746</v>
      </c>
      <c r="D54" s="169">
        <f>IFERROR('tablas evol IO CAT '!E54/'tablas evol IO CAT '!E67-1,"-")</f>
        <v>0.22279299847792977</v>
      </c>
      <c r="E54" s="169">
        <f>IFERROR('tablas evol IO CAT '!G54/'tablas evol IO CAT '!G67-1,"-")</f>
        <v>0.61873944850872253</v>
      </c>
      <c r="F54" s="169">
        <f>IFERROR('tablas evol IO CAT '!I54/'tablas evol IO CAT '!I67-1,"-")</f>
        <v>-0.255808933483328</v>
      </c>
      <c r="G54" s="136">
        <f>IFERROR('tablas evol IO CAT '!K54/'tablas evol IO CAT '!K67-1,"-")</f>
        <v>6.3893911995177799E-2</v>
      </c>
    </row>
    <row r="55" spans="2:7" ht="15" hidden="1" customHeight="1" outlineLevel="1">
      <c r="B55" s="66" t="s">
        <v>87</v>
      </c>
      <c r="C55" s="169">
        <f>IFERROR('tablas evol IO CAT '!C55/'tablas evol IO CAT '!C68-1,"-")</f>
        <v>-0.38363736871199561</v>
      </c>
      <c r="D55" s="169">
        <f>IFERROR('tablas evol IO CAT '!E55/'tablas evol IO CAT '!E68-1,"-")</f>
        <v>7.2286858668701104E-2</v>
      </c>
      <c r="E55" s="169">
        <f>IFERROR('tablas evol IO CAT '!G55/'tablas evol IO CAT '!G68-1,"-")</f>
        <v>0.35847547974413629</v>
      </c>
      <c r="F55" s="169">
        <f>IFERROR('tablas evol IO CAT '!I55/'tablas evol IO CAT '!I68-1,"-")</f>
        <v>-0.22240603094029354</v>
      </c>
      <c r="G55" s="136">
        <f>IFERROR('tablas evol IO CAT '!K55/'tablas evol IO CAT '!K68-1,"-")</f>
        <v>-4.2028985507246208E-2</v>
      </c>
    </row>
    <row r="56" spans="2:7" ht="15" hidden="1" customHeight="1" outlineLevel="1">
      <c r="B56" s="66" t="s">
        <v>88</v>
      </c>
      <c r="C56" s="169">
        <f>IFERROR('tablas evol IO CAT '!C56/'tablas evol IO CAT '!C69-1,"-")</f>
        <v>-0.37845923709798057</v>
      </c>
      <c r="D56" s="169">
        <f>IFERROR('tablas evol IO CAT '!E56/'tablas evol IO CAT '!E69-1,"-")</f>
        <v>-0.19433660653117146</v>
      </c>
      <c r="E56" s="169">
        <f>IFERROR('tablas evol IO CAT '!G56/'tablas evol IO CAT '!G69-1,"-")</f>
        <v>0.41978021978021962</v>
      </c>
      <c r="F56" s="169">
        <f>IFERROR('tablas evol IO CAT '!I56/'tablas evol IO CAT '!I69-1,"-")</f>
        <v>-0.42197366121868718</v>
      </c>
      <c r="G56" s="136">
        <f>IFERROR('tablas evol IO CAT '!K56/'tablas evol IO CAT '!K69-1,"-")</f>
        <v>-0.18634001484780982</v>
      </c>
    </row>
    <row r="57" spans="2:7" ht="15" hidden="1" customHeight="1" outlineLevel="1">
      <c r="B57" s="66" t="s">
        <v>89</v>
      </c>
      <c r="C57" s="169">
        <f>IFERROR('tablas evol IO CAT '!C57/'tablas evol IO CAT '!C70-1,"-")</f>
        <v>0.30015621513055102</v>
      </c>
      <c r="D57" s="169">
        <f>IFERROR('tablas evol IO CAT '!E57/'tablas evol IO CAT '!E70-1,"-")</f>
        <v>-0.12692619626926194</v>
      </c>
      <c r="E57" s="169">
        <f>IFERROR('tablas evol IO CAT '!G57/'tablas evol IO CAT '!G70-1,"-")</f>
        <v>0.21392659627953736</v>
      </c>
      <c r="F57" s="169">
        <f>IFERROR('tablas evol IO CAT '!I57/'tablas evol IO CAT '!I70-1,"-")</f>
        <v>0.33571703760626681</v>
      </c>
      <c r="G57" s="136">
        <f>IFERROR('tablas evol IO CAT '!K57/'tablas evol IO CAT '!K70-1,"-")</f>
        <v>0.14020156774916015</v>
      </c>
    </row>
    <row r="58" spans="2:7" ht="15" hidden="1" customHeight="1" outlineLevel="1">
      <c r="B58" s="66" t="s">
        <v>90</v>
      </c>
      <c r="C58" s="169">
        <f>IFERROR('tablas evol IO CAT '!C58/'tablas evol IO CAT '!C71-1,"-")</f>
        <v>0.35280693747147418</v>
      </c>
      <c r="D58" s="169">
        <f>IFERROR('tablas evol IO CAT '!E58/'tablas evol IO CAT '!E71-1,"-")</f>
        <v>-0.3747844414638819</v>
      </c>
      <c r="E58" s="169">
        <f>IFERROR('tablas evol IO CAT '!G58/'tablas evol IO CAT '!G71-1,"-")</f>
        <v>-6.0173073052928072E-2</v>
      </c>
      <c r="F58" s="169">
        <f>IFERROR('tablas evol IO CAT '!I58/'tablas evol IO CAT '!I71-1,"-")</f>
        <v>1.1884282178217815</v>
      </c>
      <c r="G58" s="136">
        <f>IFERROR('tablas evol IO CAT '!K58/'tablas evol IO CAT '!K71-1,"-")</f>
        <v>0.20179372197309409</v>
      </c>
    </row>
    <row r="59" spans="2:7" ht="15" hidden="1" customHeight="1" outlineLevel="1">
      <c r="B59" s="66" t="s">
        <v>91</v>
      </c>
      <c r="C59" s="169">
        <f>IFERROR('tablas evol IO CAT '!C59/'tablas evol IO CAT '!C72-1,"-")</f>
        <v>0.55448805929179246</v>
      </c>
      <c r="D59" s="169">
        <f>IFERROR('tablas evol IO CAT '!E59/'tablas evol IO CAT '!E72-1,"-")</f>
        <v>4.2817383857829405E-4</v>
      </c>
      <c r="E59" s="169">
        <f>IFERROR('tablas evol IO CAT '!G59/'tablas evol IO CAT '!G72-1,"-")</f>
        <v>-2.898264984227128E-2</v>
      </c>
      <c r="F59" s="169">
        <f>IFERROR('tablas evol IO CAT '!I59/'tablas evol IO CAT '!I72-1,"-")</f>
        <v>0.78743579612801251</v>
      </c>
      <c r="G59" s="136">
        <f>IFERROR('tablas evol IO CAT '!K59/'tablas evol IO CAT '!K72-1,"-")</f>
        <v>0.27021928790379635</v>
      </c>
    </row>
    <row r="60" spans="2:7" ht="15" hidden="1" customHeight="1" outlineLevel="1">
      <c r="B60" s="66" t="s">
        <v>92</v>
      </c>
      <c r="C60" s="169">
        <f>IFERROR('tablas evol IO CAT '!C60/'tablas evol IO CAT '!C73-1,"-")</f>
        <v>0.9773727215587682</v>
      </c>
      <c r="D60" s="169">
        <f>IFERROR('tablas evol IO CAT '!E60/'tablas evol IO CAT '!E73-1,"-")</f>
        <v>4.969450101832984E-2</v>
      </c>
      <c r="E60" s="169">
        <f>IFERROR('tablas evol IO CAT '!G60/'tablas evol IO CAT '!G73-1,"-")</f>
        <v>0.1579804560260587</v>
      </c>
      <c r="F60" s="169">
        <f>IFERROR('tablas evol IO CAT '!I60/'tablas evol IO CAT '!I73-1,"-")</f>
        <v>0.21086780210867784</v>
      </c>
      <c r="G60" s="136">
        <f>IFERROR('tablas evol IO CAT '!K60/'tablas evol IO CAT '!K73-1,"-")</f>
        <v>0.19415006358626541</v>
      </c>
    </row>
    <row r="61" spans="2:7" ht="15" hidden="1" customHeight="1" outlineLevel="1">
      <c r="B61" s="66" t="s">
        <v>93</v>
      </c>
      <c r="C61" s="169">
        <f>IFERROR('tablas evol IO CAT '!C61/'tablas evol IO CAT '!C74-1,"-")</f>
        <v>0.48259526261586005</v>
      </c>
      <c r="D61" s="169">
        <f>IFERROR('tablas evol IO CAT '!E61/'tablas evol IO CAT '!E74-1,"-")</f>
        <v>3.0995934959349603E-2</v>
      </c>
      <c r="E61" s="169">
        <f>IFERROR('tablas evol IO CAT '!G61/'tablas evol IO CAT '!G74-1,"-")</f>
        <v>0.10220067139127198</v>
      </c>
      <c r="F61" s="169">
        <f>IFERROR('tablas evol IO CAT '!I61/'tablas evol IO CAT '!I74-1,"-")</f>
        <v>0.1620621100980324</v>
      </c>
      <c r="G61" s="136">
        <f>IFERROR('tablas evol IO CAT '!K61/'tablas evol IO CAT '!K74-1,"-")</f>
        <v>0.12976389663506227</v>
      </c>
    </row>
    <row r="62" spans="2:7" ht="15" hidden="1" customHeight="1" outlineLevel="1">
      <c r="B62" s="66" t="s">
        <v>94</v>
      </c>
      <c r="C62" s="169">
        <f>IFERROR('tablas evol IO CAT '!C62/'tablas evol IO CAT '!C75-1,"-")</f>
        <v>0.65265628333688919</v>
      </c>
      <c r="D62" s="169">
        <f>IFERROR('tablas evol IO CAT '!E62/'tablas evol IO CAT '!E75-1,"-")</f>
        <v>-0.12181082762912254</v>
      </c>
      <c r="E62" s="169">
        <f>IFERROR('tablas evol IO CAT '!G62/'tablas evol IO CAT '!G75-1,"-")</f>
        <v>-0.14262348707883543</v>
      </c>
      <c r="F62" s="169">
        <f>IFERROR('tablas evol IO CAT '!I62/'tablas evol IO CAT '!I75-1,"-")</f>
        <v>-0.13013936074325638</v>
      </c>
      <c r="G62" s="136">
        <f>IFERROR('tablas evol IO CAT '!K62/'tablas evol IO CAT '!K75-1,"-")</f>
        <v>-6.8677573278800308E-2</v>
      </c>
    </row>
    <row r="63" spans="2:7" ht="15" hidden="1" customHeight="1" outlineLevel="1">
      <c r="B63" s="66" t="s">
        <v>95</v>
      </c>
      <c r="C63" s="169">
        <f>IFERROR('tablas evol IO CAT '!C63/'tablas evol IO CAT '!C76-1,"-")</f>
        <v>0.89901108780341632</v>
      </c>
      <c r="D63" s="169">
        <f>IFERROR('tablas evol IO CAT '!E63/'tablas evol IO CAT '!E76-1,"-")</f>
        <v>-0.1398517331196153</v>
      </c>
      <c r="E63" s="169">
        <f>IFERROR('tablas evol IO CAT '!G63/'tablas evol IO CAT '!G76-1,"-")</f>
        <v>-9.5258714007360856E-2</v>
      </c>
      <c r="F63" s="169">
        <f>IFERROR('tablas evol IO CAT '!I63/'tablas evol IO CAT '!I76-1,"-")</f>
        <v>0.5541828080829232</v>
      </c>
      <c r="G63" s="136">
        <f>IFERROR('tablas evol IO CAT '!K63/'tablas evol IO CAT '!K76-1,"-")</f>
        <v>0.14895155459146792</v>
      </c>
    </row>
    <row r="64" spans="2:7" collapsed="1">
      <c r="B64" s="80">
        <v>2007</v>
      </c>
      <c r="C64" s="136">
        <f>IFERROR('tablas evol IO CAT '!C64/'tablas evol IO CAT '!C77-1,"-")</f>
        <v>0.12154929629284306</v>
      </c>
      <c r="D64" s="136">
        <f>IFERROR('tablas evol IO CAT '!E64/'tablas evol IO CAT '!E77-1,"-")</f>
        <v>-2.4644997490626652E-2</v>
      </c>
      <c r="E64" s="136">
        <f>IFERROR('tablas evol IO CAT '!G64/'tablas evol IO CAT '!G77-1,"-")</f>
        <v>0.13582249350342135</v>
      </c>
      <c r="F64" s="136">
        <f>IFERROR('tablas evol IO CAT '!I64/'tablas evol IO CAT '!I77-1,"-")</f>
        <v>5.6606303876799435E-2</v>
      </c>
      <c r="G64" s="136">
        <f>IFERROR('tablas evol IO CAT '!K64/'tablas evol IO CAT '!K77-1,"-")</f>
        <v>5.062093020086289E-2</v>
      </c>
    </row>
    <row r="65" spans="2:7" ht="15" customHeight="1">
      <c r="B65" s="173" t="s">
        <v>77</v>
      </c>
      <c r="C65" s="173"/>
      <c r="D65" s="173"/>
      <c r="E65" s="173"/>
      <c r="F65" s="173"/>
      <c r="G65" s="173"/>
    </row>
  </sheetData>
  <mergeCells count="2">
    <mergeCell ref="B5:G5"/>
    <mergeCell ref="B65:G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275</v>
      </c>
      <c r="C5" s="162"/>
      <c r="D5" s="162"/>
      <c r="E5" s="162"/>
    </row>
    <row r="6" spans="2:6" ht="30" customHeight="1">
      <c r="B6" s="45" t="s">
        <v>71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291" t="s">
        <v>276</v>
      </c>
    </row>
    <row r="7" spans="2:6" ht="15" customHeight="1">
      <c r="B7" s="49" t="s">
        <v>277</v>
      </c>
      <c r="C7" s="292">
        <v>38.245297590081037</v>
      </c>
      <c r="D7" s="292">
        <v>50.40765722099205</v>
      </c>
      <c r="E7" s="130">
        <f>D7/C7-1</f>
        <v>0.31800928211538704</v>
      </c>
      <c r="F7" s="293"/>
    </row>
    <row r="8" spans="2:6" ht="15" customHeight="1">
      <c r="B8" s="52" t="s">
        <v>278</v>
      </c>
      <c r="C8" s="294">
        <v>38.245297590081037</v>
      </c>
      <c r="D8" s="294">
        <v>50.40765722099205</v>
      </c>
      <c r="E8" s="200">
        <f>D8/C8-1</f>
        <v>0.31800928211538704</v>
      </c>
      <c r="F8" s="293"/>
    </row>
    <row r="9" spans="2:6" ht="15" customHeight="1">
      <c r="B9" s="52" t="s">
        <v>279</v>
      </c>
      <c r="C9" s="294" t="s">
        <v>64</v>
      </c>
      <c r="D9" s="294" t="s">
        <v>64</v>
      </c>
      <c r="E9" s="200" t="s">
        <v>64</v>
      </c>
      <c r="F9" s="293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4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280</v>
      </c>
      <c r="C5" s="162"/>
      <c r="D5" s="162"/>
      <c r="E5" s="162"/>
    </row>
    <row r="6" spans="2:6" ht="30" customHeight="1">
      <c r="B6" s="124" t="s">
        <v>281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291" t="s">
        <v>276</v>
      </c>
    </row>
    <row r="7" spans="2:6" ht="15" customHeight="1">
      <c r="B7" s="248" t="s">
        <v>45</v>
      </c>
      <c r="C7" s="295"/>
      <c r="D7" s="295"/>
      <c r="E7" s="295"/>
    </row>
    <row r="8" spans="2:6" ht="15" customHeight="1">
      <c r="B8" s="296" t="s">
        <v>81</v>
      </c>
      <c r="C8" s="297">
        <v>54.177104779124619</v>
      </c>
      <c r="D8" s="297">
        <v>61.739582341591429</v>
      </c>
      <c r="E8" s="298">
        <f>D8/C8-1</f>
        <v>0.13958807125811501</v>
      </c>
    </row>
    <row r="9" spans="2:6" ht="15" customHeight="1">
      <c r="B9" s="299" t="s">
        <v>157</v>
      </c>
      <c r="C9" s="300">
        <v>63.366596286979849</v>
      </c>
      <c r="D9" s="300">
        <v>74.155472454927192</v>
      </c>
      <c r="E9" s="301">
        <f>D9/C9-1</f>
        <v>0.17026125435372585</v>
      </c>
      <c r="F9" s="302"/>
    </row>
    <row r="10" spans="2:6" ht="15" customHeight="1">
      <c r="B10" s="299" t="s">
        <v>163</v>
      </c>
      <c r="C10" s="300">
        <v>45.54752249928066</v>
      </c>
      <c r="D10" s="300">
        <v>50.08018364483604</v>
      </c>
      <c r="E10" s="301">
        <f>D10/C10-1</f>
        <v>9.9514987793835941E-2</v>
      </c>
      <c r="F10" s="302"/>
    </row>
    <row r="11" spans="2:6" ht="15" customHeight="1">
      <c r="B11" s="248" t="s">
        <v>69</v>
      </c>
      <c r="C11" s="303"/>
      <c r="D11" s="303"/>
      <c r="E11" s="304"/>
      <c r="F11" s="302"/>
    </row>
    <row r="12" spans="2:6" ht="15" customHeight="1">
      <c r="B12" s="296" t="s">
        <v>81</v>
      </c>
      <c r="C12" s="292">
        <v>38.245297590081037</v>
      </c>
      <c r="D12" s="292">
        <v>50.40765722099205</v>
      </c>
      <c r="E12" s="298">
        <f>D12/C12-1</f>
        <v>0.31800928211538704</v>
      </c>
    </row>
    <row r="13" spans="2:6" ht="15" customHeight="1">
      <c r="B13" s="299" t="s">
        <v>157</v>
      </c>
      <c r="C13" s="294">
        <v>38.245297590081037</v>
      </c>
      <c r="D13" s="294">
        <v>50.40765722099205</v>
      </c>
      <c r="E13" s="301">
        <f>D13/C13-1</f>
        <v>0.31800928211538704</v>
      </c>
      <c r="F13" s="302"/>
    </row>
    <row r="14" spans="2:6" ht="15" customHeight="1">
      <c r="B14" s="299" t="s">
        <v>163</v>
      </c>
      <c r="C14" s="300" t="s">
        <v>64</v>
      </c>
      <c r="D14" s="300" t="s">
        <v>64</v>
      </c>
      <c r="E14" s="301" t="s">
        <v>64</v>
      </c>
      <c r="F14" s="302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5"/>
      <c r="C16" s="306"/>
      <c r="D16" s="306"/>
    </row>
    <row r="17" spans="2:12" ht="30" customHeight="1" thickBot="1">
      <c r="B17" s="274"/>
      <c r="C17" s="274"/>
      <c r="D17" s="274"/>
      <c r="E17" s="83" t="s">
        <v>96</v>
      </c>
      <c r="F17" s="274"/>
      <c r="G17" s="274"/>
      <c r="H17" s="274"/>
      <c r="I17" s="274"/>
      <c r="J17" s="274"/>
      <c r="K17" s="274"/>
      <c r="L17" s="27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3"/>
    </row>
    <row r="4" spans="21:2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4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" customHeight="1">
      <c r="B5" s="162" t="s">
        <v>282</v>
      </c>
      <c r="C5" s="162"/>
      <c r="D5" s="162"/>
      <c r="E5" s="162"/>
    </row>
    <row r="6" spans="2:6" ht="30" customHeight="1">
      <c r="B6" s="124" t="s">
        <v>153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291" t="s">
        <v>276</v>
      </c>
    </row>
    <row r="7" spans="2:6" ht="15" customHeight="1">
      <c r="B7" s="248" t="s">
        <v>154</v>
      </c>
      <c r="C7" s="295"/>
      <c r="D7" s="295"/>
      <c r="E7" s="295"/>
    </row>
    <row r="8" spans="2:6" ht="15" customHeight="1">
      <c r="B8" s="243" t="s">
        <v>277</v>
      </c>
      <c r="C8" s="297">
        <v>38.245297590081037</v>
      </c>
      <c r="D8" s="297">
        <v>50.40765722099205</v>
      </c>
      <c r="E8" s="308">
        <f>D8/C8-1</f>
        <v>0.31800928211538704</v>
      </c>
    </row>
    <row r="9" spans="2:6" ht="15" customHeight="1">
      <c r="B9" s="248" t="s">
        <v>156</v>
      </c>
      <c r="C9" s="303"/>
      <c r="D9" s="303"/>
      <c r="E9" s="304"/>
    </row>
    <row r="10" spans="2:6" ht="15" customHeight="1">
      <c r="B10" s="309" t="s">
        <v>157</v>
      </c>
      <c r="C10" s="310">
        <v>38.245297590081037</v>
      </c>
      <c r="D10" s="310">
        <v>50.40765722099205</v>
      </c>
      <c r="E10" s="311">
        <f>D10/C10-1</f>
        <v>0.31800928211538704</v>
      </c>
    </row>
    <row r="11" spans="2:6" ht="15" customHeight="1">
      <c r="B11" s="312" t="s">
        <v>260</v>
      </c>
      <c r="C11" s="300">
        <v>26.493219804478084</v>
      </c>
      <c r="D11" s="300">
        <v>49.260508039708235</v>
      </c>
      <c r="E11" s="301">
        <f>D11/C11-1</f>
        <v>0.85936282578163081</v>
      </c>
    </row>
    <row r="12" spans="2:6" ht="15" customHeight="1">
      <c r="B12" s="312" t="s">
        <v>159</v>
      </c>
      <c r="C12" s="300">
        <v>49.567252797442336</v>
      </c>
      <c r="D12" s="300">
        <v>55.694222425211237</v>
      </c>
      <c r="E12" s="301">
        <f>D12/C12-1</f>
        <v>0.12360922346870606</v>
      </c>
    </row>
    <row r="13" spans="2:6" ht="15" customHeight="1">
      <c r="B13" s="312" t="s">
        <v>160</v>
      </c>
      <c r="C13" s="300">
        <v>44.757010631398984</v>
      </c>
      <c r="D13" s="300">
        <v>50.27118910527247</v>
      </c>
      <c r="E13" s="301">
        <f>D13/C13-1</f>
        <v>0.123202564158855</v>
      </c>
    </row>
    <row r="14" spans="2:6" ht="15" customHeight="1">
      <c r="B14" s="312" t="s">
        <v>161</v>
      </c>
      <c r="C14" s="300">
        <v>45.165562913907287</v>
      </c>
      <c r="D14" s="300">
        <v>38.364238410596023</v>
      </c>
      <c r="E14" s="301">
        <f>D14/C14-1</f>
        <v>-0.15058651026392977</v>
      </c>
    </row>
    <row r="15" spans="2:6" ht="15" customHeight="1">
      <c r="B15" s="248" t="s">
        <v>162</v>
      </c>
      <c r="C15" s="303"/>
      <c r="D15" s="303"/>
      <c r="E15" s="304"/>
    </row>
    <row r="16" spans="2:6" ht="15" customHeight="1">
      <c r="B16" s="309" t="s">
        <v>163</v>
      </c>
      <c r="C16" s="310">
        <v>0</v>
      </c>
      <c r="D16" s="310">
        <v>0</v>
      </c>
      <c r="E16" s="311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8"/>
  <sheetViews>
    <sheetView showGridLines="0" showRowColHeaders="0" topLeftCell="A10" zoomScaleNormal="100" workbookViewId="0">
      <selection activeCell="B2" sqref="B2"/>
    </sheetView>
  </sheetViews>
  <sheetFormatPr baseColWidth="10" defaultRowHeight="12.75" outlineLevelRow="1"/>
  <cols>
    <col min="1" max="1" width="15.7109375" style="274" customWidth="1"/>
    <col min="2" max="2" width="13" style="274" customWidth="1"/>
    <col min="3" max="6" width="10.7109375" style="274" customWidth="1"/>
    <col min="7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283</v>
      </c>
      <c r="C5" s="162"/>
      <c r="D5" s="162"/>
      <c r="E5" s="162"/>
      <c r="F5" s="162"/>
    </row>
    <row r="6" spans="2:12" ht="45" customHeight="1" thickBot="1">
      <c r="B6" s="45"/>
      <c r="C6" s="259" t="s">
        <v>284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251</v>
      </c>
      <c r="C7" s="313">
        <v>44.130755339065892</v>
      </c>
      <c r="D7" s="54">
        <f t="shared" ref="D7:D10" si="0">IFERROR((C7-C8)/C8,"-")</f>
        <v>-3.5444761504700315E-2</v>
      </c>
      <c r="E7" s="55">
        <f t="shared" ref="E7:E11" si="1">C7/C20-1</f>
        <v>0.35313862870897883</v>
      </c>
      <c r="F7" s="279">
        <f>((SUM(C7:C11,C13:C19)/SUM(C20:C24,C26:C32))-1)</f>
        <v>0.22450083865011106</v>
      </c>
      <c r="G7" s="22"/>
      <c r="H7" s="22"/>
      <c r="I7" s="22"/>
      <c r="J7" s="22"/>
      <c r="K7" s="22"/>
      <c r="L7" s="22"/>
    </row>
    <row r="8" spans="2:12" ht="15" customHeight="1">
      <c r="B8" s="261" t="s">
        <v>252</v>
      </c>
      <c r="C8" s="313">
        <v>45.752439650744734</v>
      </c>
      <c r="D8" s="54">
        <f t="shared" si="0"/>
        <v>-0.19534951484600366</v>
      </c>
      <c r="E8" s="55">
        <f t="shared" si="1"/>
        <v>0.24752205682901796</v>
      </c>
      <c r="F8" s="279">
        <f>((SUM(C8:C11,C13:C20)/SUM(C21:C24,C26:C33))-1)</f>
        <v>0.18336713217646983</v>
      </c>
      <c r="G8" s="22"/>
      <c r="H8" s="22"/>
      <c r="I8" s="22"/>
      <c r="J8" s="22"/>
      <c r="K8" s="22"/>
      <c r="L8" s="22"/>
    </row>
    <row r="9" spans="2:12" ht="15" customHeight="1">
      <c r="B9" s="261" t="s">
        <v>253</v>
      </c>
      <c r="C9" s="313">
        <v>56.860016236724817</v>
      </c>
      <c r="D9" s="54">
        <f t="shared" si="0"/>
        <v>-2.3862382202149056E-2</v>
      </c>
      <c r="E9" s="55">
        <f t="shared" si="1"/>
        <v>0.55057154412771014</v>
      </c>
      <c r="F9" s="279">
        <f>((SUM(C9:C11,C13:C21)/SUM(C22:C24,C26:C34))-1)</f>
        <v>0.156615374432858</v>
      </c>
      <c r="G9" s="22"/>
      <c r="I9" s="22"/>
      <c r="J9" s="22"/>
      <c r="K9" s="22"/>
      <c r="L9" s="22"/>
    </row>
    <row r="10" spans="2:12" ht="15" customHeight="1">
      <c r="B10" s="261" t="s">
        <v>254</v>
      </c>
      <c r="C10" s="313">
        <v>58.25</v>
      </c>
      <c r="D10" s="54">
        <f t="shared" si="0"/>
        <v>0.22219890893831315</v>
      </c>
      <c r="E10" s="55">
        <f t="shared" si="1"/>
        <v>0.17938854019032191</v>
      </c>
      <c r="F10" s="279">
        <f>((SUM(C10:C11,C13:C22)/SUM(C23:C24,C26:C35))-1)</f>
        <v>8.8252340210382529E-2</v>
      </c>
    </row>
    <row r="11" spans="2:12" ht="15" customHeight="1">
      <c r="B11" s="261" t="s">
        <v>255</v>
      </c>
      <c r="C11" s="313">
        <v>47.66</v>
      </c>
      <c r="D11" s="54">
        <f>C11/C13-1</f>
        <v>6.759611322348924E-3</v>
      </c>
      <c r="E11" s="55">
        <f t="shared" si="1"/>
        <v>0.29159891598915988</v>
      </c>
      <c r="F11" s="279">
        <f>((SUM(C11,C13:C23)/SUM(C24,C26:C36))-1)</f>
        <v>5.554752592784018E-2</v>
      </c>
    </row>
    <row r="12" spans="2:12" ht="30" customHeight="1">
      <c r="B12" s="72" t="str">
        <f>actualizaciones!$A$2</f>
        <v xml:space="preserve">acumulado mayo 2011 </v>
      </c>
      <c r="C12" s="314">
        <v>50.40765722099205</v>
      </c>
      <c r="D12" s="315"/>
      <c r="E12" s="316">
        <v>0.31800928211538704</v>
      </c>
      <c r="F12" s="263" t="s">
        <v>64</v>
      </c>
    </row>
    <row r="13" spans="2:12" ht="15" hidden="1" customHeight="1" outlineLevel="1">
      <c r="B13" s="261" t="s">
        <v>244</v>
      </c>
      <c r="C13" s="313">
        <v>47.34</v>
      </c>
      <c r="D13" s="54">
        <f t="shared" ref="D13:D23" si="2">IFERROR((C13-C14)/C14,"-")</f>
        <v>-9.1013824884792538E-2</v>
      </c>
      <c r="E13" s="55">
        <f>C13/C26-1</f>
        <v>1.8605211220756424E-2</v>
      </c>
      <c r="F13" s="279">
        <f>((SUM(C13:C24)/SUM(C26:C37))-1)</f>
        <v>2.161544439552876E-2</v>
      </c>
    </row>
    <row r="14" spans="2:12" ht="15" hidden="1" customHeight="1" outlineLevel="1">
      <c r="B14" s="261" t="s">
        <v>245</v>
      </c>
      <c r="C14" s="313">
        <v>52.08</v>
      </c>
      <c r="D14" s="54">
        <f t="shared" si="2"/>
        <v>0.12265574477258025</v>
      </c>
      <c r="E14" s="55">
        <f t="shared" ref="E14:E63" si="3">C14/C27-1</f>
        <v>0.41216055443257282</v>
      </c>
      <c r="F14" s="279">
        <f>((SUM(C14:C24,C26)/SUM(C27:C37,C39))-1)</f>
        <v>2.4778960807248174E-2</v>
      </c>
    </row>
    <row r="15" spans="2:12" ht="15" hidden="1" customHeight="1" outlineLevel="1">
      <c r="B15" s="261" t="s">
        <v>246</v>
      </c>
      <c r="C15" s="313">
        <v>46.39</v>
      </c>
      <c r="D15" s="54">
        <f t="shared" si="2"/>
        <v>0.19959265981937319</v>
      </c>
      <c r="E15" s="55">
        <f t="shared" si="3"/>
        <v>0.24300219537452539</v>
      </c>
      <c r="F15" s="279">
        <f>((SUM(C15:C24,C26:C27)/SUM(C28:C37,C39:C40))-1)</f>
        <v>-3.544684661181241E-2</v>
      </c>
    </row>
    <row r="16" spans="2:12" ht="15" hidden="1" customHeight="1" outlineLevel="1">
      <c r="B16" s="261" t="s">
        <v>247</v>
      </c>
      <c r="C16" s="313">
        <v>38.671460366375619</v>
      </c>
      <c r="D16" s="54">
        <f t="shared" si="2"/>
        <v>3.1789230693052895E-2</v>
      </c>
      <c r="E16" s="55">
        <f t="shared" si="3"/>
        <v>0.12319083259876917</v>
      </c>
      <c r="F16" s="279">
        <f>((SUM(C16:C24,C26:C28)/SUM(C29:C37,C39:C41))-1)</f>
        <v>-7.7745894491692447E-2</v>
      </c>
      <c r="H16" s="22"/>
    </row>
    <row r="17" spans="2:12" ht="15" hidden="1" customHeight="1" outlineLevel="1">
      <c r="B17" s="261" t="s">
        <v>248</v>
      </c>
      <c r="C17" s="313">
        <v>37.479999999999997</v>
      </c>
      <c r="D17" s="54">
        <f t="shared" si="2"/>
        <v>-1.3684210526315872E-2</v>
      </c>
      <c r="E17" s="55">
        <f t="shared" si="3"/>
        <v>0.36043557168784024</v>
      </c>
      <c r="F17" s="279">
        <f>((SUM(C17:C24,C26:C29)/SUM(C30:C37,C39:C42))-1)</f>
        <v>-9.7728259768928072E-2</v>
      </c>
      <c r="G17" s="22"/>
      <c r="H17" s="22"/>
      <c r="I17" s="22"/>
      <c r="J17" s="22"/>
      <c r="K17" s="22"/>
      <c r="L17" s="22"/>
    </row>
    <row r="18" spans="2:12" ht="15" hidden="1" customHeight="1" outlineLevel="1">
      <c r="B18" s="261" t="s">
        <v>249</v>
      </c>
      <c r="C18" s="313">
        <v>38</v>
      </c>
      <c r="D18" s="54">
        <f t="shared" si="2"/>
        <v>9.2581943645773393E-2</v>
      </c>
      <c r="E18" s="55">
        <f t="shared" si="3"/>
        <v>8.2004555808656177E-2</v>
      </c>
      <c r="F18" s="279">
        <f>((SUM(C18:C24,C26:C30)/SUM(C31:C37,C39:C43))-1)</f>
        <v>-0.13328520011079925</v>
      </c>
      <c r="G18" s="22"/>
      <c r="H18" s="22"/>
      <c r="I18" s="22"/>
      <c r="J18" s="22"/>
      <c r="K18" s="22"/>
      <c r="L18" s="22"/>
    </row>
    <row r="19" spans="2:12" ht="15" hidden="1" customHeight="1" outlineLevel="1">
      <c r="B19" s="261" t="s">
        <v>250</v>
      </c>
      <c r="C19" s="313">
        <v>34.78</v>
      </c>
      <c r="D19" s="54">
        <f t="shared" si="2"/>
        <v>6.6425470058461E-2</v>
      </c>
      <c r="E19" s="55">
        <f t="shared" si="3"/>
        <v>-6.0264251654686407E-2</v>
      </c>
      <c r="F19" s="279">
        <f>((SUM(C19:C24,C26:C31)/SUM(C32:C37,C39:C44))-1)</f>
        <v>-0.16122155971715768</v>
      </c>
      <c r="G19" s="22"/>
      <c r="H19" s="22"/>
      <c r="I19" s="22"/>
      <c r="J19" s="22"/>
      <c r="K19" s="22"/>
      <c r="L19" s="22"/>
    </row>
    <row r="20" spans="2:12" ht="15" hidden="1" customHeight="1" outlineLevel="1">
      <c r="B20" s="261" t="s">
        <v>251</v>
      </c>
      <c r="C20" s="313">
        <v>32.613624652169435</v>
      </c>
      <c r="D20" s="54">
        <f t="shared" si="2"/>
        <v>-0.11073122182541992</v>
      </c>
      <c r="E20" s="55">
        <f t="shared" si="3"/>
        <v>-0.15112897834020211</v>
      </c>
      <c r="F20" s="279">
        <f>((SUM(C20:C24,C26:C32)/SUM(C33:C37,C39:C45))-1)</f>
        <v>-0.17228012454365249</v>
      </c>
      <c r="G20" s="22"/>
      <c r="H20" s="22"/>
      <c r="I20" s="22"/>
      <c r="J20" s="22"/>
      <c r="K20" s="22"/>
      <c r="L20" s="22"/>
    </row>
    <row r="21" spans="2:12" ht="15" hidden="1" customHeight="1" outlineLevel="1">
      <c r="B21" s="261" t="s">
        <v>252</v>
      </c>
      <c r="C21" s="313">
        <v>36.674653887113948</v>
      </c>
      <c r="D21" s="54">
        <f t="shared" si="2"/>
        <v>1.1710287487540544E-4</v>
      </c>
      <c r="E21" s="55">
        <f t="shared" si="3"/>
        <v>-6.6802700073436361E-2</v>
      </c>
      <c r="F21" s="279">
        <f>((SUM(C21:C24,C26:C33)/SUM(C34:C37,C39:C46))-1)</f>
        <v>-0.18631282108009506</v>
      </c>
      <c r="G21" s="22"/>
      <c r="H21" s="22"/>
      <c r="I21" s="22"/>
      <c r="J21" s="22"/>
      <c r="K21" s="22"/>
      <c r="L21" s="22"/>
    </row>
    <row r="22" spans="2:12" ht="15" hidden="1" customHeight="1" outlineLevel="1">
      <c r="B22" s="261" t="s">
        <v>253</v>
      </c>
      <c r="C22" s="313">
        <v>36.670359682572403</v>
      </c>
      <c r="D22" s="54">
        <f t="shared" si="2"/>
        <v>-0.2575347300552257</v>
      </c>
      <c r="E22" s="55">
        <f t="shared" si="3"/>
        <v>-0.21527156681848048</v>
      </c>
      <c r="F22" s="279">
        <f>((SUM(C22:C24,C26:C34)/SUM(C35:C37,C39:C47))-1)</f>
        <v>-0.19771243804551486</v>
      </c>
      <c r="G22" s="22"/>
      <c r="I22" s="22"/>
      <c r="J22" s="22"/>
      <c r="K22" s="22"/>
      <c r="L22" s="22"/>
    </row>
    <row r="23" spans="2:12" ht="15" hidden="1" customHeight="1" outlineLevel="1">
      <c r="B23" s="261" t="s">
        <v>254</v>
      </c>
      <c r="C23" s="313">
        <v>49.39</v>
      </c>
      <c r="D23" s="54">
        <f t="shared" si="2"/>
        <v>0.33848238482384829</v>
      </c>
      <c r="E23" s="55">
        <f t="shared" si="3"/>
        <v>-0.10880548538433776</v>
      </c>
      <c r="F23" s="279">
        <f>((SUM(C23:C24,C26:C35)/SUM(C36:C37,C39:C48))-1)</f>
        <v>-0.19264960351952209</v>
      </c>
    </row>
    <row r="24" spans="2:12" ht="15" hidden="1" customHeight="1" outlineLevel="1">
      <c r="B24" s="261" t="s">
        <v>255</v>
      </c>
      <c r="C24" s="313">
        <v>36.9</v>
      </c>
      <c r="D24" s="54">
        <f>C24/C26-1</f>
        <v>-0.2060301585541634</v>
      </c>
      <c r="E24" s="55">
        <f t="shared" si="3"/>
        <v>-0.12205567451820132</v>
      </c>
      <c r="F24" s="279">
        <f>((SUM(C24,C26:C36)/SUM(C37,C39:C49))-1)</f>
        <v>-0.18870636550373621</v>
      </c>
    </row>
    <row r="25" spans="2:12" ht="15" customHeight="1" collapsed="1">
      <c r="B25" s="317">
        <v>2010</v>
      </c>
      <c r="C25" s="288">
        <v>40.157146518918708</v>
      </c>
      <c r="D25" s="318"/>
      <c r="E25" s="165">
        <f t="shared" si="3"/>
        <v>1.2990317321541989E-2</v>
      </c>
      <c r="F25" s="265">
        <f>C25/C38-1</f>
        <v>1.2990317321541989E-2</v>
      </c>
    </row>
    <row r="26" spans="2:12" ht="15" hidden="1" customHeight="1" outlineLevel="1">
      <c r="B26" s="261" t="s">
        <v>244</v>
      </c>
      <c r="C26" s="313">
        <v>46.475316912295163</v>
      </c>
      <c r="D26" s="54">
        <f t="shared" ref="D26:D36" si="4">IFERROR((C26-C27)/C27,"-")</f>
        <v>0.26018835058172568</v>
      </c>
      <c r="E26" s="55">
        <f t="shared" si="3"/>
        <v>5.2430183702336208E-2</v>
      </c>
      <c r="F26" s="279">
        <f>((SUM(C26:C37)/SUM(C39:C50))-1)</f>
        <v>-0.19067163769400453</v>
      </c>
    </row>
    <row r="27" spans="2:12" ht="15" hidden="1" customHeight="1" outlineLevel="1">
      <c r="B27" s="261" t="s">
        <v>245</v>
      </c>
      <c r="C27" s="313">
        <v>36.879659211927581</v>
      </c>
      <c r="D27" s="54">
        <f t="shared" si="4"/>
        <v>-1.1823725693245891E-2</v>
      </c>
      <c r="E27" s="55">
        <f t="shared" si="3"/>
        <v>-0.27316398872826997</v>
      </c>
      <c r="F27" s="279">
        <f>((SUM(C27:C37,C39)/SUM(C40:C50,C52))-1)</f>
        <v>-0.20328681882683686</v>
      </c>
    </row>
    <row r="28" spans="2:12" ht="15" hidden="1" customHeight="1" outlineLevel="1">
      <c r="B28" s="261" t="s">
        <v>246</v>
      </c>
      <c r="C28" s="313">
        <v>37.320931670617334</v>
      </c>
      <c r="D28" s="54">
        <f t="shared" si="4"/>
        <v>8.3965485640933327E-2</v>
      </c>
      <c r="E28" s="55">
        <f t="shared" si="3"/>
        <v>-0.25178565215282012</v>
      </c>
      <c r="F28" s="279">
        <f>((SUM(C28:C37,C39:C40)/SUM(C41:C50,C52:C53))-1)</f>
        <v>-0.18482738218091344</v>
      </c>
    </row>
    <row r="29" spans="2:12" ht="15" hidden="1" customHeight="1" outlineLevel="1">
      <c r="B29" s="261" t="s">
        <v>247</v>
      </c>
      <c r="C29" s="313">
        <v>34.43</v>
      </c>
      <c r="D29" s="54">
        <f t="shared" si="4"/>
        <v>0.24972776769509977</v>
      </c>
      <c r="E29" s="55">
        <f t="shared" si="3"/>
        <v>-0.15654091131798142</v>
      </c>
      <c r="F29" s="279">
        <f>((SUM(C29:C37,C39:C41)/SUM(C42:C50,C52:C54))-1)</f>
        <v>-0.16812225196051811</v>
      </c>
    </row>
    <row r="30" spans="2:12" ht="15" hidden="1" customHeight="1" outlineLevel="1">
      <c r="B30" s="261" t="s">
        <v>248</v>
      </c>
      <c r="C30" s="313">
        <v>27.55</v>
      </c>
      <c r="D30" s="54">
        <f t="shared" si="4"/>
        <v>-0.21554669703872428</v>
      </c>
      <c r="E30" s="55">
        <f t="shared" si="3"/>
        <v>-0.25338753387533874</v>
      </c>
      <c r="F30" s="279">
        <f>((SUM(C30:C37,C39:C42)/SUM(C43:C50,C52:C55))-1)</f>
        <v>-0.16506641810886791</v>
      </c>
    </row>
    <row r="31" spans="2:12" ht="15" hidden="1" customHeight="1" outlineLevel="1">
      <c r="B31" s="261" t="s">
        <v>249</v>
      </c>
      <c r="C31" s="313">
        <v>35.119999999999997</v>
      </c>
      <c r="D31" s="54">
        <f t="shared" si="4"/>
        <v>-5.1077645719165926E-2</v>
      </c>
      <c r="E31" s="55">
        <f t="shared" si="3"/>
        <v>-0.28165268971159751</v>
      </c>
      <c r="F31" s="279">
        <f>((SUM(C31:C37,C39:C43)/SUM(C44:C50,C52:C56))-1)</f>
        <v>-0.14400940569781373</v>
      </c>
    </row>
    <row r="32" spans="2:12" ht="15" hidden="1" customHeight="1" outlineLevel="1">
      <c r="B32" s="261" t="s">
        <v>250</v>
      </c>
      <c r="C32" s="313">
        <v>37.010404319768206</v>
      </c>
      <c r="D32" s="54">
        <f t="shared" si="4"/>
        <v>-3.6689111926907748E-2</v>
      </c>
      <c r="E32" s="55">
        <f t="shared" si="3"/>
        <v>-0.20901038000067951</v>
      </c>
      <c r="F32" s="279">
        <f>((SUM(C32:C37,C39:C44)/SUM(C45:C50,C52:C57))-1)</f>
        <v>-0.12412188567219717</v>
      </c>
    </row>
    <row r="33" spans="2:6" ht="15" hidden="1" customHeight="1" outlineLevel="1">
      <c r="B33" s="261" t="s">
        <v>251</v>
      </c>
      <c r="C33" s="313">
        <v>38.42</v>
      </c>
      <c r="D33" s="54">
        <f t="shared" si="4"/>
        <v>-2.2391857506361208E-2</v>
      </c>
      <c r="E33" s="55">
        <f t="shared" si="3"/>
        <v>-0.29979952615272454</v>
      </c>
      <c r="F33" s="279">
        <f>((SUM(C33:C37,C39:C45)/SUM(C46:C50,C52:C58))-1)</f>
        <v>-0.11789109201973014</v>
      </c>
    </row>
    <row r="34" spans="2:6" ht="15" hidden="1" customHeight="1" outlineLevel="1">
      <c r="B34" s="261" t="s">
        <v>252</v>
      </c>
      <c r="C34" s="313">
        <v>39.299999999999997</v>
      </c>
      <c r="D34" s="54">
        <f t="shared" si="4"/>
        <v>-0.15899850203295529</v>
      </c>
      <c r="E34" s="55">
        <f t="shared" si="3"/>
        <v>-0.22147385103011097</v>
      </c>
      <c r="F34" s="279">
        <f>((SUM(C34:C37,C39:C46)/SUM(C47:C50,C52:C59))-1)</f>
        <v>-8.9536367503190162E-2</v>
      </c>
    </row>
    <row r="35" spans="2:6" ht="15" hidden="1" customHeight="1" outlineLevel="1">
      <c r="B35" s="261" t="s">
        <v>253</v>
      </c>
      <c r="C35" s="313">
        <v>46.73</v>
      </c>
      <c r="D35" s="54">
        <f t="shared" si="4"/>
        <v>-0.15680259833994956</v>
      </c>
      <c r="E35" s="55">
        <f t="shared" si="3"/>
        <v>-0.15998561927017807</v>
      </c>
      <c r="F35" s="279">
        <f>((SUM(C35:C37,C39:C47)/SUM(C48:C50,C52:C60))-1)</f>
        <v>-8.0065465387606949E-2</v>
      </c>
    </row>
    <row r="36" spans="2:6" ht="15" hidden="1" customHeight="1" outlineLevel="1">
      <c r="B36" s="261" t="s">
        <v>254</v>
      </c>
      <c r="C36" s="313">
        <v>55.42</v>
      </c>
      <c r="D36" s="54">
        <f t="shared" si="4"/>
        <v>0.31858196526290744</v>
      </c>
      <c r="E36" s="55">
        <f t="shared" si="3"/>
        <v>-7.7102414654454554E-2</v>
      </c>
      <c r="F36" s="279">
        <f>((SUM(C36:C37,C39:C48)/SUM(C49:C50,C52:C61))-1)</f>
        <v>-7.3361617330376383E-2</v>
      </c>
    </row>
    <row r="37" spans="2:6" ht="15" hidden="1" customHeight="1" outlineLevel="1">
      <c r="B37" s="261" t="s">
        <v>255</v>
      </c>
      <c r="C37" s="313">
        <v>42.03</v>
      </c>
      <c r="D37" s="54">
        <f>C37/C39-1</f>
        <v>-4.8233695652173836E-2</v>
      </c>
      <c r="E37" s="55">
        <f t="shared" si="3"/>
        <v>-0.15568501406187218</v>
      </c>
      <c r="F37" s="279">
        <f>((SUM(C37,C39:C49)/SUM(C50,C52:C62))-1)</f>
        <v>-5.7744058619459859E-2</v>
      </c>
    </row>
    <row r="38" spans="2:6" ht="15" customHeight="1" collapsed="1">
      <c r="B38" s="266">
        <v>2009</v>
      </c>
      <c r="C38" s="319">
        <v>39.642181995479113</v>
      </c>
      <c r="D38" s="320"/>
      <c r="E38" s="217">
        <f>C38/C51-1</f>
        <v>-0.19169539818276027</v>
      </c>
      <c r="F38" s="267">
        <f>C38/C51-1</f>
        <v>-0.19169539818276027</v>
      </c>
    </row>
    <row r="39" spans="2:6" ht="15" hidden="1" customHeight="1" outlineLevel="1">
      <c r="B39" s="261" t="s">
        <v>244</v>
      </c>
      <c r="C39" s="313">
        <v>44.16</v>
      </c>
      <c r="D39" s="54">
        <f t="shared" ref="D39:D49" si="5">IFERROR((C39-C40)/C40,"-")</f>
        <v>-0.12968072526606239</v>
      </c>
      <c r="E39" s="55">
        <f t="shared" si="3"/>
        <v>-0.12692763938315543</v>
      </c>
      <c r="F39" s="279">
        <f>((SUM(C39:C50)/SUM(C52:C63))-1)</f>
        <v>-4.1903212688084612E-2</v>
      </c>
    </row>
    <row r="40" spans="2:6" ht="15" hidden="1" customHeight="1" outlineLevel="1">
      <c r="B40" s="261" t="s">
        <v>245</v>
      </c>
      <c r="C40" s="313">
        <v>50.74</v>
      </c>
      <c r="D40" s="54">
        <f t="shared" si="5"/>
        <v>1.7241379310344817E-2</v>
      </c>
      <c r="E40" s="55">
        <f t="shared" si="3"/>
        <v>-6.4872834500552812E-2</v>
      </c>
      <c r="F40" s="279">
        <f>((SUM(C40:C50,C52)/SUM(C53:C63,C65))-1)</f>
        <v>-4.0172166427546396E-2</v>
      </c>
    </row>
    <row r="41" spans="2:6" ht="15" hidden="1" customHeight="1" outlineLevel="1">
      <c r="B41" s="261" t="s">
        <v>246</v>
      </c>
      <c r="C41" s="313">
        <v>49.88</v>
      </c>
      <c r="D41" s="54">
        <f t="shared" si="5"/>
        <v>0.22195002449779525</v>
      </c>
      <c r="E41" s="55">
        <f t="shared" si="3"/>
        <v>-5.7979225684608116E-2</v>
      </c>
      <c r="F41" s="279">
        <f>((SUM(C41:C50,C52:C53)/SUM(C54:C63,C65:C66))-1)</f>
        <v>-4.0376203675516087E-2</v>
      </c>
    </row>
    <row r="42" spans="2:6" ht="15" hidden="1" customHeight="1" outlineLevel="1">
      <c r="B42" s="261" t="s">
        <v>247</v>
      </c>
      <c r="C42" s="313">
        <v>40.82</v>
      </c>
      <c r="D42" s="54">
        <f t="shared" si="5"/>
        <v>0.10623306233062335</v>
      </c>
      <c r="E42" s="55">
        <f t="shared" si="3"/>
        <v>-0.11778690296088179</v>
      </c>
      <c r="F42" s="279">
        <f>((SUM(C42:C50,C52:C54)/SUM(C55:C63,C65:C67))-1)</f>
        <v>-3.051775505274168E-2</v>
      </c>
    </row>
    <row r="43" spans="2:6" ht="15" hidden="1" customHeight="1" outlineLevel="1">
      <c r="B43" s="261" t="s">
        <v>248</v>
      </c>
      <c r="C43" s="313">
        <v>36.9</v>
      </c>
      <c r="D43" s="54">
        <f t="shared" si="5"/>
        <v>-0.24524442626303952</v>
      </c>
      <c r="E43" s="55">
        <f t="shared" si="3"/>
        <v>0.12226277372262762</v>
      </c>
      <c r="F43" s="279">
        <f>((SUM(C43:C50,C52:C55)/SUM(C56:C63,C65:C68))-1)</f>
        <v>-2.4928569135445944E-2</v>
      </c>
    </row>
    <row r="44" spans="2:6" ht="15" hidden="1" customHeight="1" outlineLevel="1">
      <c r="B44" s="261" t="s">
        <v>249</v>
      </c>
      <c r="C44" s="313">
        <v>48.89</v>
      </c>
      <c r="D44" s="54">
        <f t="shared" si="5"/>
        <v>4.4881384911305867E-2</v>
      </c>
      <c r="E44" s="55">
        <f t="shared" si="3"/>
        <v>-3.9677862895305394E-2</v>
      </c>
      <c r="F44" s="279">
        <f>((SUM(C44:C50,C52:C56)/SUM(C57:C63,C65:C69))-1)</f>
        <v>-4.2949358455853237E-2</v>
      </c>
    </row>
    <row r="45" spans="2:6" ht="15" hidden="1" customHeight="1" outlineLevel="1">
      <c r="B45" s="261" t="s">
        <v>250</v>
      </c>
      <c r="C45" s="313">
        <v>46.79</v>
      </c>
      <c r="D45" s="54">
        <f t="shared" si="5"/>
        <v>-0.14725715327136868</v>
      </c>
      <c r="E45" s="55">
        <f t="shared" si="3"/>
        <v>-0.12705223880597016</v>
      </c>
      <c r="F45" s="279">
        <f>((SUM(C45:C50,C52:C57)/SUM(C58:C63,C65:C70))-1)</f>
        <v>-3.011613936724078E-2</v>
      </c>
    </row>
    <row r="46" spans="2:6" ht="15" hidden="1" customHeight="1" outlineLevel="1">
      <c r="B46" s="261" t="s">
        <v>251</v>
      </c>
      <c r="C46" s="313">
        <v>54.87</v>
      </c>
      <c r="D46" s="54">
        <f t="shared" si="5"/>
        <v>8.6965134706814592E-2</v>
      </c>
      <c r="E46" s="55">
        <f t="shared" si="3"/>
        <v>1.8563207722294361E-2</v>
      </c>
      <c r="F46" s="279">
        <f>((SUM(C46:C50,C52:C58)/SUM(C59:C63,C65:C71))-1)</f>
        <v>-4.8598130841123188E-3</v>
      </c>
    </row>
    <row r="47" spans="2:6" ht="15" hidden="1" customHeight="1" outlineLevel="1">
      <c r="B47" s="261" t="s">
        <v>252</v>
      </c>
      <c r="C47" s="313">
        <v>50.48</v>
      </c>
      <c r="D47" s="54">
        <f t="shared" si="5"/>
        <v>-9.2575948229372734E-2</v>
      </c>
      <c r="E47" s="55">
        <f t="shared" si="3"/>
        <v>-0.10401135960241403</v>
      </c>
      <c r="F47" s="279">
        <f>((SUM(C47:C50,C52:C59)/SUM(C60:C63,C65:C72))-1)</f>
        <v>1.2371851140297263E-2</v>
      </c>
    </row>
    <row r="48" spans="2:6" ht="15" hidden="1" customHeight="1" outlineLevel="1">
      <c r="B48" s="261" t="s">
        <v>253</v>
      </c>
      <c r="C48" s="313">
        <v>55.63</v>
      </c>
      <c r="D48" s="54">
        <f t="shared" si="5"/>
        <v>-7.3605328892589417E-2</v>
      </c>
      <c r="E48" s="55">
        <f t="shared" si="3"/>
        <v>-8.45812078328122E-2</v>
      </c>
      <c r="F48" s="279">
        <f>((SUM(C48:C50,C52:C60)/SUM(C61:C63,C65:C73))-1)</f>
        <v>3.7821838790508489E-2</v>
      </c>
    </row>
    <row r="49" spans="2:6" ht="15" hidden="1" customHeight="1" outlineLevel="1">
      <c r="B49" s="261" t="s">
        <v>254</v>
      </c>
      <c r="C49" s="313">
        <v>60.05</v>
      </c>
      <c r="D49" s="54">
        <f t="shared" si="5"/>
        <v>0.20630775411811964</v>
      </c>
      <c r="E49" s="55">
        <f t="shared" si="3"/>
        <v>9.8810612991765856E-2</v>
      </c>
      <c r="F49" s="279">
        <f>((SUM(C49:C50,C52:C61)/SUM(C62:C63,C65:C74))-1)</f>
        <v>5.8895601123117647E-2</v>
      </c>
    </row>
    <row r="50" spans="2:6" ht="15" hidden="1" customHeight="1" outlineLevel="1">
      <c r="B50" s="261" t="s">
        <v>255</v>
      </c>
      <c r="C50" s="313">
        <v>49.78</v>
      </c>
      <c r="D50" s="54">
        <f>C50/C52-1</f>
        <v>-1.5816528272044272E-2</v>
      </c>
      <c r="E50" s="55">
        <f t="shared" si="3"/>
        <v>4.4262638976295454E-2</v>
      </c>
      <c r="F50" s="279">
        <f>((SUM(C50,C52:C62)/SUM(C63,C65:C75))-1)</f>
        <v>4.2556787452677325E-2</v>
      </c>
    </row>
    <row r="51" spans="2:6" ht="15" customHeight="1" collapsed="1">
      <c r="B51" s="266">
        <v>2008</v>
      </c>
      <c r="C51" s="319">
        <v>49.043617846978854</v>
      </c>
      <c r="D51" s="320"/>
      <c r="E51" s="217">
        <f>C51/C64-1</f>
        <v>-4.1529867590950564E-2</v>
      </c>
      <c r="F51" s="267">
        <f>C51/C64-1</f>
        <v>-4.1529867590950564E-2</v>
      </c>
    </row>
    <row r="52" spans="2:6" ht="15" hidden="1" customHeight="1" outlineLevel="1">
      <c r="B52" s="261" t="s">
        <v>244</v>
      </c>
      <c r="C52" s="313">
        <v>50.58</v>
      </c>
      <c r="D52" s="54">
        <f t="shared" ref="D52:D62" si="6">IFERROR((C52-C53)/C53,"-")</f>
        <v>-6.7821599705123484E-2</v>
      </c>
      <c r="E52" s="55">
        <f t="shared" si="3"/>
        <v>-9.9358974358974339E-2</v>
      </c>
      <c r="F52" s="279">
        <f>((SUM(C52:C63)/SUM(C65:C76))-1)</f>
        <v>4.9957301451750702E-2</v>
      </c>
    </row>
    <row r="53" spans="2:6" ht="15" hidden="1" customHeight="1" outlineLevel="1">
      <c r="B53" s="261" t="s">
        <v>245</v>
      </c>
      <c r="C53" s="313">
        <v>54.26</v>
      </c>
      <c r="D53" s="54">
        <f t="shared" si="6"/>
        <v>2.4740321057601419E-2</v>
      </c>
      <c r="E53" s="55">
        <f t="shared" si="3"/>
        <v>-6.5449534963830547E-2</v>
      </c>
      <c r="F53" s="279"/>
    </row>
    <row r="54" spans="2:6" ht="15" hidden="1" customHeight="1" outlineLevel="1">
      <c r="B54" s="261" t="s">
        <v>246</v>
      </c>
      <c r="C54" s="313">
        <v>52.95</v>
      </c>
      <c r="D54" s="54">
        <f t="shared" si="6"/>
        <v>0.14437000216122756</v>
      </c>
      <c r="E54" s="55">
        <f t="shared" si="3"/>
        <v>6.3893911995177799E-2</v>
      </c>
      <c r="F54" s="279"/>
    </row>
    <row r="55" spans="2:6" ht="15" hidden="1" customHeight="1" outlineLevel="1">
      <c r="B55" s="261" t="s">
        <v>247</v>
      </c>
      <c r="C55" s="313">
        <v>46.27</v>
      </c>
      <c r="D55" s="54">
        <f t="shared" si="6"/>
        <v>0.40723844282238442</v>
      </c>
      <c r="E55" s="55">
        <f t="shared" si="3"/>
        <v>-4.2028985507246208E-2</v>
      </c>
      <c r="F55" s="279"/>
    </row>
    <row r="56" spans="2:6" ht="15" hidden="1" customHeight="1" outlineLevel="1">
      <c r="B56" s="261" t="s">
        <v>248</v>
      </c>
      <c r="C56" s="313">
        <v>32.880000000000003</v>
      </c>
      <c r="D56" s="54">
        <f t="shared" si="6"/>
        <v>-0.35415439010017669</v>
      </c>
      <c r="E56" s="55">
        <f t="shared" si="3"/>
        <v>-0.18634001484780982</v>
      </c>
      <c r="F56" s="279"/>
    </row>
    <row r="57" spans="2:6" ht="15" hidden="1" customHeight="1" outlineLevel="1">
      <c r="B57" s="261" t="s">
        <v>249</v>
      </c>
      <c r="C57" s="313">
        <v>50.91</v>
      </c>
      <c r="D57" s="54">
        <f t="shared" si="6"/>
        <v>-5.0186567164179192E-2</v>
      </c>
      <c r="E57" s="55">
        <f t="shared" si="3"/>
        <v>0.14020156774916015</v>
      </c>
      <c r="F57" s="279"/>
    </row>
    <row r="58" spans="2:6" ht="15" hidden="1" customHeight="1" outlineLevel="1">
      <c r="B58" s="261" t="s">
        <v>250</v>
      </c>
      <c r="C58" s="313">
        <v>53.6</v>
      </c>
      <c r="D58" s="54">
        <f t="shared" si="6"/>
        <v>-5.0120660850194176E-3</v>
      </c>
      <c r="E58" s="55">
        <f t="shared" si="3"/>
        <v>0.20179372197309409</v>
      </c>
      <c r="F58" s="279"/>
    </row>
    <row r="59" spans="2:6" ht="15" hidden="1" customHeight="1" outlineLevel="1">
      <c r="B59" s="261" t="s">
        <v>251</v>
      </c>
      <c r="C59" s="313">
        <v>53.87</v>
      </c>
      <c r="D59" s="54">
        <f t="shared" si="6"/>
        <v>-4.3840965566205287E-2</v>
      </c>
      <c r="E59" s="55">
        <f t="shared" si="3"/>
        <v>0.27021928790379635</v>
      </c>
      <c r="F59" s="279"/>
    </row>
    <row r="60" spans="2:6" ht="15" hidden="1" customHeight="1" outlineLevel="1">
      <c r="B60" s="261" t="s">
        <v>252</v>
      </c>
      <c r="C60" s="313">
        <v>56.34</v>
      </c>
      <c r="D60" s="54">
        <f t="shared" si="6"/>
        <v>-7.2897811420108594E-2</v>
      </c>
      <c r="E60" s="55">
        <f t="shared" si="3"/>
        <v>0.19415006358626541</v>
      </c>
      <c r="F60" s="279"/>
    </row>
    <row r="61" spans="2:6" ht="15" hidden="1" customHeight="1" outlineLevel="1">
      <c r="B61" s="261" t="s">
        <v>253</v>
      </c>
      <c r="C61" s="313">
        <v>60.77</v>
      </c>
      <c r="D61" s="54">
        <f t="shared" si="6"/>
        <v>0.11198536139066798</v>
      </c>
      <c r="E61" s="55">
        <f t="shared" si="3"/>
        <v>0.12976389663506227</v>
      </c>
      <c r="F61" s="279"/>
    </row>
    <row r="62" spans="2:6" ht="15" hidden="1" customHeight="1" outlineLevel="1">
      <c r="B62" s="261" t="s">
        <v>254</v>
      </c>
      <c r="C62" s="313">
        <v>54.65</v>
      </c>
      <c r="D62" s="54">
        <f t="shared" si="6"/>
        <v>0.14642332704006705</v>
      </c>
      <c r="E62" s="55">
        <f t="shared" si="3"/>
        <v>-6.8677573278800308E-2</v>
      </c>
      <c r="F62" s="279"/>
    </row>
    <row r="63" spans="2:6" ht="15" hidden="1" customHeight="1" outlineLevel="1">
      <c r="B63" s="261" t="s">
        <v>255</v>
      </c>
      <c r="C63" s="313">
        <v>47.67</v>
      </c>
      <c r="D63" s="54">
        <f>C63/C65-1</f>
        <v>-0.15117521367521358</v>
      </c>
      <c r="E63" s="55">
        <f t="shared" si="3"/>
        <v>0.14895155459146792</v>
      </c>
      <c r="F63" s="279"/>
    </row>
    <row r="64" spans="2:6" ht="15" customHeight="1" collapsed="1">
      <c r="B64" s="266">
        <v>2007</v>
      </c>
      <c r="C64" s="319">
        <v>51.168644894245226</v>
      </c>
      <c r="D64" s="320"/>
      <c r="E64" s="217">
        <f>C64/C77-1</f>
        <v>5.062093020086289E-2</v>
      </c>
      <c r="F64" s="267">
        <f>C64/C77-1</f>
        <v>5.062093020086289E-2</v>
      </c>
    </row>
    <row r="65" spans="2:6" ht="15" hidden="1" customHeight="1" outlineLevel="1">
      <c r="B65" s="261" t="s">
        <v>244</v>
      </c>
      <c r="C65" s="313">
        <v>56.16</v>
      </c>
      <c r="D65" s="54">
        <f t="shared" ref="D65:D75" si="7">IFERROR((C65-C66)/C66,"-")</f>
        <v>-3.2724767481915357E-2</v>
      </c>
      <c r="E65" s="55"/>
      <c r="F65" s="279"/>
    </row>
    <row r="66" spans="2:6" ht="15" hidden="1" customHeight="1" outlineLevel="1">
      <c r="B66" s="261" t="s">
        <v>245</v>
      </c>
      <c r="C66" s="313">
        <v>58.06</v>
      </c>
      <c r="D66" s="54">
        <f t="shared" si="7"/>
        <v>0.16656620454088805</v>
      </c>
      <c r="E66" s="55"/>
      <c r="F66" s="279"/>
    </row>
    <row r="67" spans="2:6" ht="15" hidden="1" customHeight="1" outlineLevel="1">
      <c r="B67" s="261" t="s">
        <v>246</v>
      </c>
      <c r="C67" s="313">
        <v>49.77</v>
      </c>
      <c r="D67" s="54">
        <f t="shared" si="7"/>
        <v>3.0434782608695778E-2</v>
      </c>
      <c r="E67" s="55"/>
      <c r="F67" s="279"/>
    </row>
    <row r="68" spans="2:6" ht="15" hidden="1" customHeight="1" outlineLevel="1">
      <c r="B68" s="261" t="s">
        <v>247</v>
      </c>
      <c r="C68" s="313">
        <v>48.3</v>
      </c>
      <c r="D68" s="54">
        <f t="shared" si="7"/>
        <v>0.19524870081662957</v>
      </c>
      <c r="E68" s="55"/>
      <c r="F68" s="279"/>
    </row>
    <row r="69" spans="2:6" ht="15" hidden="1" customHeight="1" outlineLevel="1">
      <c r="B69" s="261" t="s">
        <v>248</v>
      </c>
      <c r="C69" s="313">
        <v>40.409999999999997</v>
      </c>
      <c r="D69" s="54">
        <f t="shared" si="7"/>
        <v>-9.4960806270996692E-2</v>
      </c>
      <c r="E69" s="55"/>
      <c r="F69" s="279"/>
    </row>
    <row r="70" spans="2:6" ht="15" hidden="1" customHeight="1" outlineLevel="1">
      <c r="B70" s="261" t="s">
        <v>249</v>
      </c>
      <c r="C70" s="313">
        <v>44.65</v>
      </c>
      <c r="D70" s="54">
        <f t="shared" si="7"/>
        <v>1.1210762331837927E-3</v>
      </c>
      <c r="E70" s="55"/>
      <c r="F70" s="279"/>
    </row>
    <row r="71" spans="2:6" ht="15" hidden="1" customHeight="1" outlineLevel="1">
      <c r="B71" s="261" t="s">
        <v>250</v>
      </c>
      <c r="C71" s="313">
        <v>44.6</v>
      </c>
      <c r="D71" s="54">
        <f t="shared" si="7"/>
        <v>5.163876444234862E-2</v>
      </c>
      <c r="E71" s="55"/>
      <c r="F71" s="279"/>
    </row>
    <row r="72" spans="2:6" ht="15" hidden="1" customHeight="1" outlineLevel="1">
      <c r="B72" s="261" t="s">
        <v>251</v>
      </c>
      <c r="C72" s="313">
        <v>42.41</v>
      </c>
      <c r="D72" s="54">
        <f t="shared" si="7"/>
        <v>-0.10110216193302253</v>
      </c>
      <c r="E72" s="55"/>
      <c r="F72" s="279"/>
    </row>
    <row r="73" spans="2:6" ht="15" hidden="1" customHeight="1" outlineLevel="1">
      <c r="B73" s="261" t="s">
        <v>252</v>
      </c>
      <c r="C73" s="313">
        <v>47.18</v>
      </c>
      <c r="D73" s="54">
        <f t="shared" si="7"/>
        <v>-0.12288529466443576</v>
      </c>
      <c r="E73" s="55"/>
      <c r="F73" s="279"/>
    </row>
    <row r="74" spans="2:6" ht="15" hidden="1" customHeight="1" outlineLevel="1">
      <c r="B74" s="261" t="s">
        <v>253</v>
      </c>
      <c r="C74" s="313">
        <v>53.79</v>
      </c>
      <c r="D74" s="54">
        <f t="shared" si="7"/>
        <v>-8.3333333333333343E-2</v>
      </c>
      <c r="E74" s="55"/>
      <c r="F74" s="279"/>
    </row>
    <row r="75" spans="2:6" ht="15" hidden="1" customHeight="1" outlineLevel="1">
      <c r="B75" s="261" t="s">
        <v>254</v>
      </c>
      <c r="C75" s="313">
        <v>58.68</v>
      </c>
      <c r="D75" s="54">
        <f t="shared" si="7"/>
        <v>0.41431670281995653</v>
      </c>
      <c r="E75" s="55"/>
      <c r="F75" s="279"/>
    </row>
    <row r="76" spans="2:6" ht="15" hidden="1" customHeight="1" outlineLevel="1">
      <c r="B76" s="261" t="s">
        <v>255</v>
      </c>
      <c r="C76" s="313">
        <v>41.49</v>
      </c>
      <c r="D76" s="54"/>
      <c r="E76" s="55"/>
      <c r="F76" s="279"/>
    </row>
    <row r="77" spans="2:6" ht="15" customHeight="1" collapsed="1">
      <c r="B77" s="266">
        <v>2006</v>
      </c>
      <c r="C77" s="319">
        <v>48.703241505442456</v>
      </c>
      <c r="D77" s="320"/>
      <c r="E77" s="217"/>
      <c r="F77" s="267"/>
    </row>
    <row r="78" spans="2:6" ht="15" customHeight="1">
      <c r="B78" s="220" t="s">
        <v>256</v>
      </c>
      <c r="C78" s="220"/>
      <c r="D78" s="220"/>
      <c r="E78" s="220"/>
      <c r="F78" s="220"/>
    </row>
  </sheetData>
  <mergeCells count="2">
    <mergeCell ref="B5:F5"/>
    <mergeCell ref="B78:F7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79"/>
  <sheetViews>
    <sheetView showGridLines="0" showRowColHeaders="0" topLeftCell="A26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285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135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91</v>
      </c>
      <c r="C8" s="321">
        <v>2.0243198054415563</v>
      </c>
      <c r="D8" s="322">
        <f t="shared" ref="D8:D11" si="0">C8-C21</f>
        <v>-1.6141224622117534E-2</v>
      </c>
      <c r="E8" s="321">
        <v>6.9908765293153543</v>
      </c>
      <c r="F8" s="322">
        <f t="shared" ref="F8:F12" si="1">E8-E21</f>
        <v>0.59753922447969288</v>
      </c>
      <c r="G8" s="321">
        <v>7.9323919451874341</v>
      </c>
      <c r="H8" s="322">
        <f t="shared" ref="H8:H12" si="2">G8-G21</f>
        <v>0.37697965461479122</v>
      </c>
      <c r="I8" s="321">
        <v>7.3181305488860353</v>
      </c>
      <c r="J8" s="322">
        <f t="shared" ref="J8:J12" si="3">I8-I21</f>
        <v>0.51319721149325304</v>
      </c>
    </row>
    <row r="9" spans="2:10">
      <c r="B9" s="66" t="s">
        <v>92</v>
      </c>
      <c r="C9" s="321">
        <v>2.1224684298308314</v>
      </c>
      <c r="D9" s="322">
        <f t="shared" si="0"/>
        <v>-6.4907513169168762E-2</v>
      </c>
      <c r="E9" s="321">
        <v>6.8363755158184318</v>
      </c>
      <c r="F9" s="322">
        <f t="shared" si="1"/>
        <v>0.74723930524658844</v>
      </c>
      <c r="G9" s="321">
        <v>7.6145082399795427</v>
      </c>
      <c r="H9" s="322">
        <f t="shared" si="2"/>
        <v>0.72042094009018065</v>
      </c>
      <c r="I9" s="321">
        <v>7.1377246896853972</v>
      </c>
      <c r="J9" s="322">
        <f t="shared" si="3"/>
        <v>0.73693803535655</v>
      </c>
    </row>
    <row r="10" spans="2:10">
      <c r="B10" s="66" t="s">
        <v>93</v>
      </c>
      <c r="C10" s="321">
        <v>2.1524711490215753</v>
      </c>
      <c r="D10" s="322">
        <f t="shared" si="0"/>
        <v>0.1993354278743269</v>
      </c>
      <c r="E10" s="321">
        <v>7.4960139072347136</v>
      </c>
      <c r="F10" s="322">
        <f t="shared" si="1"/>
        <v>0.22240151679928921</v>
      </c>
      <c r="G10" s="321">
        <v>8.9246175038405511</v>
      </c>
      <c r="H10" s="322">
        <f t="shared" si="2"/>
        <v>0.20943086360799512</v>
      </c>
      <c r="I10" s="321">
        <v>8.0508114510135425</v>
      </c>
      <c r="J10" s="322">
        <f t="shared" si="3"/>
        <v>0.19098075517492319</v>
      </c>
    </row>
    <row r="11" spans="2:10">
      <c r="B11" s="66" t="s">
        <v>94</v>
      </c>
      <c r="C11" s="321">
        <v>2.3199999999999998</v>
      </c>
      <c r="D11" s="322">
        <f t="shared" si="0"/>
        <v>0.25</v>
      </c>
      <c r="E11" s="321">
        <v>7.95</v>
      </c>
      <c r="F11" s="322">
        <f t="shared" si="1"/>
        <v>0.43053902946025424</v>
      </c>
      <c r="G11" s="321">
        <v>9.5399999999999991</v>
      </c>
      <c r="H11" s="322">
        <f t="shared" si="2"/>
        <v>0.16957268111336532</v>
      </c>
      <c r="I11" s="321">
        <v>8.57</v>
      </c>
      <c r="J11" s="322">
        <f t="shared" si="3"/>
        <v>0.31760449956297876</v>
      </c>
    </row>
    <row r="12" spans="2:10">
      <c r="B12" s="66" t="s">
        <v>95</v>
      </c>
      <c r="C12" s="321">
        <v>2.2799999999999998</v>
      </c>
      <c r="D12" s="322">
        <f>C12-C25</f>
        <v>0.10999999999999988</v>
      </c>
      <c r="E12" s="321">
        <v>8.1381946059056034</v>
      </c>
      <c r="F12" s="322">
        <f t="shared" si="1"/>
        <v>0.24225779438050576</v>
      </c>
      <c r="G12" s="321">
        <v>10.060530462184873</v>
      </c>
      <c r="H12" s="322">
        <f t="shared" si="2"/>
        <v>0.81928864890633157</v>
      </c>
      <c r="I12" s="321">
        <v>8.859663865546219</v>
      </c>
      <c r="J12" s="322">
        <f t="shared" si="3"/>
        <v>0.41559120905299629</v>
      </c>
    </row>
    <row r="13" spans="2:10" ht="30" customHeight="1">
      <c r="B13" s="128" t="str">
        <f>actualizaciones!$A$2</f>
        <v xml:space="preserve">acumulado mayo 2011 </v>
      </c>
      <c r="C13" s="323">
        <v>2.1793676470588235</v>
      </c>
      <c r="D13" s="323">
        <v>9.9379729391289029E-2</v>
      </c>
      <c r="E13" s="323">
        <v>7.464719707339845</v>
      </c>
      <c r="F13" s="324">
        <v>0.45870915333496676</v>
      </c>
      <c r="G13" s="323">
        <v>8.7985506057028875</v>
      </c>
      <c r="H13" s="324">
        <v>0.43759317433111455</v>
      </c>
      <c r="I13" s="323">
        <v>7.9701542807059171</v>
      </c>
      <c r="J13" s="324">
        <v>0.43468530172611786</v>
      </c>
    </row>
    <row r="14" spans="2:10" hidden="1" outlineLevel="1">
      <c r="B14" s="66" t="s">
        <v>84</v>
      </c>
      <c r="C14" s="321">
        <v>2.12</v>
      </c>
      <c r="D14" s="322">
        <f>C14-C27</f>
        <v>-0.63683937031942506</v>
      </c>
      <c r="E14" s="321">
        <v>6.9285063733338879</v>
      </c>
      <c r="F14" s="322">
        <f t="shared" ref="F14:F65" si="4">E14-E27</f>
        <v>-0.36166628116272825</v>
      </c>
      <c r="G14" s="321">
        <v>8.2967141821696053</v>
      </c>
      <c r="H14" s="322">
        <f t="shared" ref="H14:H65" si="5">G14-G27</f>
        <v>-0.58937835264608474</v>
      </c>
      <c r="I14" s="321">
        <v>7.4864179894831473</v>
      </c>
      <c r="J14" s="322">
        <f t="shared" ref="J14:J65" si="6">I14-I27</f>
        <v>-0.45035224680064534</v>
      </c>
    </row>
    <row r="15" spans="2:10" hidden="1" outlineLevel="1">
      <c r="B15" s="66" t="s">
        <v>85</v>
      </c>
      <c r="C15" s="321">
        <v>2.02</v>
      </c>
      <c r="D15" s="322">
        <f t="shared" ref="D15:D65" si="7">C15-C28</f>
        <v>3.972837741243751E-2</v>
      </c>
      <c r="E15" s="321">
        <v>7.4540556062295193</v>
      </c>
      <c r="F15" s="322">
        <f t="shared" si="4"/>
        <v>4.3974273653869744E-2</v>
      </c>
      <c r="G15" s="321">
        <v>9.107513561199017</v>
      </c>
      <c r="H15" s="322">
        <f t="shared" si="5"/>
        <v>4.2145164567058302E-2</v>
      </c>
      <c r="I15" s="321">
        <v>8.12033864546855</v>
      </c>
      <c r="J15" s="322">
        <f t="shared" si="6"/>
        <v>5.7789224002284811E-2</v>
      </c>
    </row>
    <row r="16" spans="2:10" hidden="1" outlineLevel="1">
      <c r="B16" s="66" t="s">
        <v>86</v>
      </c>
      <c r="C16" s="321">
        <v>2.02</v>
      </c>
      <c r="D16" s="322">
        <f t="shared" si="7"/>
        <v>-0.24169099851666775</v>
      </c>
      <c r="E16" s="321">
        <v>6.5869697622425409</v>
      </c>
      <c r="F16" s="322">
        <f t="shared" si="4"/>
        <v>-0.18086759603740887</v>
      </c>
      <c r="G16" s="321">
        <v>7.8343931216190725</v>
      </c>
      <c r="H16" s="322">
        <f t="shared" si="5"/>
        <v>0.23299736351002132</v>
      </c>
      <c r="I16" s="321">
        <v>7.0597545703828581</v>
      </c>
      <c r="J16" s="322">
        <f t="shared" si="6"/>
        <v>-4.7346209865665401E-2</v>
      </c>
    </row>
    <row r="17" spans="2:10" hidden="1" outlineLevel="1">
      <c r="B17" s="66" t="s">
        <v>87</v>
      </c>
      <c r="C17" s="321">
        <v>2.160290742157613</v>
      </c>
      <c r="D17" s="322">
        <f t="shared" si="7"/>
        <v>-0.16970925784238711</v>
      </c>
      <c r="E17" s="321">
        <v>7.0405125224467131</v>
      </c>
      <c r="F17" s="322">
        <f t="shared" si="4"/>
        <v>-0.27240132290138419</v>
      </c>
      <c r="G17" s="321">
        <v>8.6190404651197721</v>
      </c>
      <c r="H17" s="322">
        <f t="shared" si="5"/>
        <v>0.40068274316431207</v>
      </c>
      <c r="I17" s="321">
        <v>7.6183522010157478</v>
      </c>
      <c r="J17" s="322">
        <f t="shared" si="6"/>
        <v>-5.3366025818877283E-2</v>
      </c>
    </row>
    <row r="18" spans="2:10" hidden="1" outlineLevel="1">
      <c r="B18" s="66" t="s">
        <v>88</v>
      </c>
      <c r="C18" s="321">
        <v>2.31</v>
      </c>
      <c r="D18" s="322">
        <f t="shared" si="7"/>
        <v>-0.43999999999999995</v>
      </c>
      <c r="E18" s="321">
        <v>7.1276676102871104</v>
      </c>
      <c r="F18" s="322">
        <f t="shared" si="4"/>
        <v>-0.10103355096310285</v>
      </c>
      <c r="G18" s="321">
        <v>8.7108064125964866</v>
      </c>
      <c r="H18" s="322">
        <f t="shared" si="5"/>
        <v>0.52831132259668934</v>
      </c>
      <c r="I18" s="321">
        <v>7.746673459473171</v>
      </c>
      <c r="J18" s="322">
        <f t="shared" si="6"/>
        <v>0.11516134485567786</v>
      </c>
    </row>
    <row r="19" spans="2:10" hidden="1" outlineLevel="1">
      <c r="B19" s="66" t="s">
        <v>89</v>
      </c>
      <c r="C19" s="321">
        <v>2.16</v>
      </c>
      <c r="D19" s="322">
        <f t="shared" si="7"/>
        <v>-0.12999999999999989</v>
      </c>
      <c r="E19" s="321">
        <v>6.9889456488111854</v>
      </c>
      <c r="F19" s="322">
        <f t="shared" si="4"/>
        <v>-3.4519044519015551E-2</v>
      </c>
      <c r="G19" s="321">
        <v>7.5239870035713325</v>
      </c>
      <c r="H19" s="322">
        <f t="shared" si="5"/>
        <v>-0.2242371700401673</v>
      </c>
      <c r="I19" s="321">
        <v>7.2097221329657692</v>
      </c>
      <c r="J19" s="322">
        <f t="shared" si="6"/>
        <v>-0.11217931684364846</v>
      </c>
    </row>
    <row r="20" spans="2:10" hidden="1" outlineLevel="1">
      <c r="B20" s="66" t="s">
        <v>90</v>
      </c>
      <c r="C20" s="321">
        <v>2.0601640119854912</v>
      </c>
      <c r="D20" s="322">
        <f t="shared" si="7"/>
        <v>-0.14391441938705807</v>
      </c>
      <c r="E20" s="321">
        <v>6.7755757993181804</v>
      </c>
      <c r="F20" s="322">
        <f t="shared" si="4"/>
        <v>-0.1855453199294157</v>
      </c>
      <c r="G20" s="321">
        <v>7.6140606565341109</v>
      </c>
      <c r="H20" s="322">
        <f t="shared" si="5"/>
        <v>-0.32547350974693146</v>
      </c>
      <c r="I20" s="321">
        <v>7.0978041995716685</v>
      </c>
      <c r="J20" s="322">
        <f t="shared" si="6"/>
        <v>-0.24405449738538287</v>
      </c>
    </row>
    <row r="21" spans="2:10" hidden="1" outlineLevel="1">
      <c r="B21" s="66" t="s">
        <v>91</v>
      </c>
      <c r="C21" s="321">
        <v>2.0404610300636739</v>
      </c>
      <c r="D21" s="322">
        <f t="shared" si="7"/>
        <v>-0.19953896993632636</v>
      </c>
      <c r="E21" s="321">
        <v>6.3933373048356614</v>
      </c>
      <c r="F21" s="322">
        <f t="shared" si="4"/>
        <v>-0.14660521331165466</v>
      </c>
      <c r="G21" s="321">
        <v>7.5554122905726429</v>
      </c>
      <c r="H21" s="322">
        <f t="shared" si="5"/>
        <v>2.274621958654155E-2</v>
      </c>
      <c r="I21" s="321">
        <v>6.8049333373927823</v>
      </c>
      <c r="J21" s="322">
        <f t="shared" si="6"/>
        <v>-0.11244154591918765</v>
      </c>
    </row>
    <row r="22" spans="2:10" hidden="1" outlineLevel="1">
      <c r="B22" s="66" t="s">
        <v>92</v>
      </c>
      <c r="C22" s="321">
        <v>2.1873759430000002</v>
      </c>
      <c r="D22" s="322">
        <f t="shared" si="7"/>
        <v>-9.2624056999999649E-2</v>
      </c>
      <c r="E22" s="321">
        <v>6.0891362105718434</v>
      </c>
      <c r="F22" s="322">
        <f t="shared" si="4"/>
        <v>-0.42524343742512194</v>
      </c>
      <c r="G22" s="321">
        <v>6.8940872998893621</v>
      </c>
      <c r="H22" s="322">
        <f t="shared" si="5"/>
        <v>-0.78518388368142755</v>
      </c>
      <c r="I22" s="321">
        <v>6.4007866543288472</v>
      </c>
      <c r="J22" s="322">
        <f t="shared" si="6"/>
        <v>-0.57395942028339419</v>
      </c>
    </row>
    <row r="23" spans="2:10" hidden="1" outlineLevel="1">
      <c r="B23" s="66" t="s">
        <v>93</v>
      </c>
      <c r="C23" s="321">
        <v>1.9531357211472484</v>
      </c>
      <c r="D23" s="322">
        <f t="shared" si="7"/>
        <v>-0.38686427885275143</v>
      </c>
      <c r="E23" s="321">
        <v>7.2736123904354244</v>
      </c>
      <c r="F23" s="322">
        <f t="shared" si="4"/>
        <v>-0.23468498542983607</v>
      </c>
      <c r="G23" s="321">
        <v>8.715186640232556</v>
      </c>
      <c r="H23" s="322">
        <f t="shared" si="5"/>
        <v>3.1903016539176932E-2</v>
      </c>
      <c r="I23" s="321">
        <v>7.8598306958386193</v>
      </c>
      <c r="J23" s="322">
        <f t="shared" si="6"/>
        <v>-0.16314077236224556</v>
      </c>
    </row>
    <row r="24" spans="2:10" hidden="1" outlineLevel="1">
      <c r="B24" s="66" t="s">
        <v>94</v>
      </c>
      <c r="C24" s="321">
        <v>2.0699999999999998</v>
      </c>
      <c r="D24" s="322">
        <f t="shared" si="7"/>
        <v>-0.52</v>
      </c>
      <c r="E24" s="321">
        <v>7.5194609705397459</v>
      </c>
      <c r="F24" s="322">
        <f t="shared" si="4"/>
        <v>0.12852796120831211</v>
      </c>
      <c r="G24" s="321">
        <v>9.3704273188866338</v>
      </c>
      <c r="H24" s="322">
        <f t="shared" si="5"/>
        <v>0.14248309602542797</v>
      </c>
      <c r="I24" s="321">
        <v>8.2523955004370215</v>
      </c>
      <c r="J24" s="322">
        <f t="shared" si="6"/>
        <v>9.1010892234356433E-2</v>
      </c>
    </row>
    <row r="25" spans="2:10" hidden="1" outlineLevel="1">
      <c r="B25" s="66" t="s">
        <v>95</v>
      </c>
      <c r="C25" s="321">
        <v>2.17</v>
      </c>
      <c r="D25" s="322">
        <f t="shared" si="7"/>
        <v>-0.26000000000000023</v>
      </c>
      <c r="E25" s="321">
        <v>7.8959368115250976</v>
      </c>
      <c r="F25" s="322">
        <f t="shared" si="4"/>
        <v>-0.72706221916349012</v>
      </c>
      <c r="G25" s="321">
        <v>9.2412418132785419</v>
      </c>
      <c r="H25" s="322">
        <f t="shared" si="5"/>
        <v>-0.19922475192644207</v>
      </c>
      <c r="I25" s="321">
        <v>8.4440726564932227</v>
      </c>
      <c r="J25" s="322">
        <f t="shared" si="6"/>
        <v>-0.54008672154370707</v>
      </c>
    </row>
    <row r="26" spans="2:10" ht="15" customHeight="1" collapsed="1">
      <c r="B26" s="147">
        <v>2010</v>
      </c>
      <c r="C26" s="325">
        <v>2.096033241781214</v>
      </c>
      <c r="D26" s="326">
        <f t="shared" si="7"/>
        <v>-0.26351797507665609</v>
      </c>
      <c r="E26" s="325">
        <v>6.9921693793736255</v>
      </c>
      <c r="F26" s="326">
        <f t="shared" si="4"/>
        <v>-0.20748362309691615</v>
      </c>
      <c r="G26" s="325">
        <v>8.2852487644708503</v>
      </c>
      <c r="H26" s="326">
        <f t="shared" si="5"/>
        <v>-7.2281011679779184E-2</v>
      </c>
      <c r="I26" s="325">
        <v>7.4988521782326796</v>
      </c>
      <c r="J26" s="326">
        <f t="shared" si="6"/>
        <v>-0.17455028602755984</v>
      </c>
    </row>
    <row r="27" spans="2:10" ht="15" hidden="1" customHeight="1" outlineLevel="1">
      <c r="B27" s="66" t="s">
        <v>84</v>
      </c>
      <c r="C27" s="321">
        <v>2.7568393703194252</v>
      </c>
      <c r="D27" s="322">
        <f t="shared" si="7"/>
        <v>0.38683937031942506</v>
      </c>
      <c r="E27" s="321">
        <v>7.2901726544966161</v>
      </c>
      <c r="F27" s="322">
        <f t="shared" si="4"/>
        <v>-0.34408678266794368</v>
      </c>
      <c r="G27" s="321">
        <v>8.8860925348156901</v>
      </c>
      <c r="H27" s="322">
        <f t="shared" si="5"/>
        <v>-3.4405658325063371E-2</v>
      </c>
      <c r="I27" s="321">
        <v>7.9367702362837926</v>
      </c>
      <c r="J27" s="322">
        <f t="shared" si="6"/>
        <v>-0.24934493108455857</v>
      </c>
    </row>
    <row r="28" spans="2:10" ht="15" hidden="1" customHeight="1" outlineLevel="1">
      <c r="B28" s="66" t="s">
        <v>85</v>
      </c>
      <c r="C28" s="321">
        <v>1.9802716225875625</v>
      </c>
      <c r="D28" s="322">
        <f t="shared" si="7"/>
        <v>-0.39972837741243739</v>
      </c>
      <c r="E28" s="321">
        <v>7.4100813325756496</v>
      </c>
      <c r="F28" s="322">
        <f t="shared" si="4"/>
        <v>5.7586759970297052E-2</v>
      </c>
      <c r="G28" s="321">
        <v>9.0653683966319587</v>
      </c>
      <c r="H28" s="322">
        <f t="shared" si="5"/>
        <v>0.48438029593311072</v>
      </c>
      <c r="I28" s="321">
        <v>8.0625494214662652</v>
      </c>
      <c r="J28" s="322">
        <f t="shared" si="6"/>
        <v>0.18277918938214022</v>
      </c>
    </row>
    <row r="29" spans="2:10" ht="15" hidden="1" customHeight="1" outlineLevel="1">
      <c r="B29" s="66" t="s">
        <v>86</v>
      </c>
      <c r="C29" s="321">
        <v>2.2616909985166678</v>
      </c>
      <c r="D29" s="322">
        <f t="shared" si="7"/>
        <v>-3.830900148333205E-2</v>
      </c>
      <c r="E29" s="321">
        <v>6.7678373582799498</v>
      </c>
      <c r="F29" s="322">
        <f t="shared" si="4"/>
        <v>-0.33369121226230103</v>
      </c>
      <c r="G29" s="321">
        <v>7.6013957581090512</v>
      </c>
      <c r="H29" s="322">
        <f t="shared" si="5"/>
        <v>-0.33378897410126651</v>
      </c>
      <c r="I29" s="321">
        <v>7.1071007802485235</v>
      </c>
      <c r="J29" s="322">
        <f t="shared" si="6"/>
        <v>-0.34152400107212966</v>
      </c>
    </row>
    <row r="30" spans="2:10" ht="15" hidden="1" customHeight="1" outlineLevel="1">
      <c r="B30" s="66" t="s">
        <v>87</v>
      </c>
      <c r="C30" s="321">
        <v>2.33</v>
      </c>
      <c r="D30" s="322">
        <f t="shared" si="7"/>
        <v>7.0000000000000284E-2</v>
      </c>
      <c r="E30" s="321">
        <v>7.3129138453480973</v>
      </c>
      <c r="F30" s="322">
        <f t="shared" si="4"/>
        <v>-9.1512638643562738E-2</v>
      </c>
      <c r="G30" s="321">
        <v>8.21835772195546</v>
      </c>
      <c r="H30" s="322">
        <f t="shared" si="5"/>
        <v>-0.44065285536221666</v>
      </c>
      <c r="I30" s="321">
        <v>7.6717182268346251</v>
      </c>
      <c r="J30" s="322">
        <f t="shared" si="6"/>
        <v>-0.21702075706506818</v>
      </c>
    </row>
    <row r="31" spans="2:10" ht="15" hidden="1" customHeight="1" outlineLevel="1">
      <c r="B31" s="66" t="s">
        <v>88</v>
      </c>
      <c r="C31" s="321">
        <v>2.75</v>
      </c>
      <c r="D31" s="322">
        <f t="shared" si="7"/>
        <v>0.16000000000000014</v>
      </c>
      <c r="E31" s="321">
        <v>7.2287011612502132</v>
      </c>
      <c r="F31" s="322">
        <f t="shared" si="4"/>
        <v>-0.1495552246762033</v>
      </c>
      <c r="G31" s="321">
        <v>8.1824950899997972</v>
      </c>
      <c r="H31" s="322">
        <f t="shared" si="5"/>
        <v>-0.21698179020839881</v>
      </c>
      <c r="I31" s="321">
        <v>7.6315121146174931</v>
      </c>
      <c r="J31" s="322">
        <f t="shared" si="6"/>
        <v>-0.18507603992445709</v>
      </c>
    </row>
    <row r="32" spans="2:10" ht="15" hidden="1" customHeight="1" outlineLevel="1">
      <c r="B32" s="66" t="s">
        <v>89</v>
      </c>
      <c r="C32" s="321">
        <v>2.29</v>
      </c>
      <c r="D32" s="322">
        <f t="shared" si="7"/>
        <v>-0.29999999999999982</v>
      </c>
      <c r="E32" s="321">
        <v>7.023464693330201</v>
      </c>
      <c r="F32" s="322">
        <f t="shared" si="4"/>
        <v>-0.59771187070422815</v>
      </c>
      <c r="G32" s="321">
        <v>7.7482241736114998</v>
      </c>
      <c r="H32" s="322">
        <f t="shared" si="5"/>
        <v>-1.1273458897317878</v>
      </c>
      <c r="I32" s="321">
        <v>7.3219014498094177</v>
      </c>
      <c r="J32" s="322">
        <f t="shared" si="6"/>
        <v>-0.81052783204716672</v>
      </c>
    </row>
    <row r="33" spans="2:10" ht="15" hidden="1" customHeight="1" outlineLevel="1">
      <c r="B33" s="66" t="s">
        <v>90</v>
      </c>
      <c r="C33" s="321">
        <v>2.2040784313725492</v>
      </c>
      <c r="D33" s="322">
        <f t="shared" si="7"/>
        <v>-0.32592156862745059</v>
      </c>
      <c r="E33" s="321">
        <v>6.9611211192475961</v>
      </c>
      <c r="F33" s="322">
        <f t="shared" si="4"/>
        <v>-0.15196295479627597</v>
      </c>
      <c r="G33" s="321">
        <v>7.9395341662810424</v>
      </c>
      <c r="H33" s="322">
        <f t="shared" si="5"/>
        <v>-0.60405211872064335</v>
      </c>
      <c r="I33" s="321">
        <v>7.3418586969570514</v>
      </c>
      <c r="J33" s="322">
        <f t="shared" si="6"/>
        <v>-0.32991360686646143</v>
      </c>
    </row>
    <row r="34" spans="2:10" ht="15" hidden="1" customHeight="1" outlineLevel="1">
      <c r="B34" s="66" t="s">
        <v>91</v>
      </c>
      <c r="C34" s="321">
        <v>2.2400000000000002</v>
      </c>
      <c r="D34" s="322">
        <f t="shared" si="7"/>
        <v>-0.48</v>
      </c>
      <c r="E34" s="321">
        <v>6.5399425181473161</v>
      </c>
      <c r="F34" s="322">
        <f t="shared" si="4"/>
        <v>-0.13075903324522198</v>
      </c>
      <c r="G34" s="321">
        <v>7.5326660709861013</v>
      </c>
      <c r="H34" s="322">
        <f t="shared" si="5"/>
        <v>-0.51162488603454825</v>
      </c>
      <c r="I34" s="321">
        <v>6.9173748833119699</v>
      </c>
      <c r="J34" s="322">
        <f t="shared" si="6"/>
        <v>-0.26784965291272389</v>
      </c>
    </row>
    <row r="35" spans="2:10" ht="15" hidden="1" customHeight="1" outlineLevel="1">
      <c r="B35" s="66" t="s">
        <v>92</v>
      </c>
      <c r="C35" s="321">
        <v>2.2799999999999998</v>
      </c>
      <c r="D35" s="322">
        <f t="shared" si="7"/>
        <v>-0.12000000000000011</v>
      </c>
      <c r="E35" s="321">
        <v>6.5143796479969653</v>
      </c>
      <c r="F35" s="322">
        <f t="shared" si="4"/>
        <v>-0.84750200803790321</v>
      </c>
      <c r="G35" s="321">
        <v>7.6792711835707896</v>
      </c>
      <c r="H35" s="322">
        <f t="shared" si="5"/>
        <v>-1.2266182343505418</v>
      </c>
      <c r="I35" s="321">
        <v>6.9747460746122414</v>
      </c>
      <c r="J35" s="322">
        <f t="shared" si="6"/>
        <v>-0.98068060153978198</v>
      </c>
    </row>
    <row r="36" spans="2:10" ht="15" hidden="1" customHeight="1" outlineLevel="1">
      <c r="B36" s="66" t="s">
        <v>93</v>
      </c>
      <c r="C36" s="321">
        <v>2.34</v>
      </c>
      <c r="D36" s="322">
        <f t="shared" si="7"/>
        <v>-0.56000000000000005</v>
      </c>
      <c r="E36" s="321">
        <v>7.5082973758652605</v>
      </c>
      <c r="F36" s="322">
        <f t="shared" si="4"/>
        <v>0.36523768399174017</v>
      </c>
      <c r="G36" s="321">
        <v>8.683283623693379</v>
      </c>
      <c r="H36" s="322">
        <f t="shared" si="5"/>
        <v>-0.11958974280620538</v>
      </c>
      <c r="I36" s="321">
        <v>8.0229714682008648</v>
      </c>
      <c r="J36" s="322">
        <f t="shared" si="6"/>
        <v>0.18320119444637939</v>
      </c>
    </row>
    <row r="37" spans="2:10" ht="15" hidden="1" customHeight="1" outlineLevel="1">
      <c r="B37" s="66" t="s">
        <v>94</v>
      </c>
      <c r="C37" s="321">
        <v>2.59</v>
      </c>
      <c r="D37" s="322">
        <f t="shared" si="7"/>
        <v>8.0000000000000071E-2</v>
      </c>
      <c r="E37" s="321">
        <v>7.3909330093314338</v>
      </c>
      <c r="F37" s="322">
        <f t="shared" si="4"/>
        <v>-7.5831032424845013E-2</v>
      </c>
      <c r="G37" s="321">
        <v>9.2279442228612059</v>
      </c>
      <c r="H37" s="322">
        <f t="shared" si="5"/>
        <v>0.18231226240488674</v>
      </c>
      <c r="I37" s="321">
        <v>8.1613846082026651</v>
      </c>
      <c r="J37" s="322">
        <f t="shared" si="6"/>
        <v>1.1223057665395331E-2</v>
      </c>
    </row>
    <row r="38" spans="2:10" ht="15" hidden="1" customHeight="1" outlineLevel="1">
      <c r="B38" s="66" t="s">
        <v>95</v>
      </c>
      <c r="C38" s="321">
        <v>2.4300000000000002</v>
      </c>
      <c r="D38" s="322">
        <f t="shared" si="7"/>
        <v>-0.10350606524555417</v>
      </c>
      <c r="E38" s="321">
        <v>8.6229990306885878</v>
      </c>
      <c r="F38" s="322">
        <f t="shared" si="4"/>
        <v>0.20892156471648171</v>
      </c>
      <c r="G38" s="321">
        <v>9.440466565204984</v>
      </c>
      <c r="H38" s="322">
        <f t="shared" si="5"/>
        <v>-1.0245406855186321</v>
      </c>
      <c r="I38" s="321">
        <v>8.9841593780369298</v>
      </c>
      <c r="J38" s="322">
        <f t="shared" si="6"/>
        <v>-0.28937282598164771</v>
      </c>
    </row>
    <row r="39" spans="2:10" collapsed="1">
      <c r="B39" s="134">
        <v>2009</v>
      </c>
      <c r="C39" s="327">
        <v>2.3595512168578701</v>
      </c>
      <c r="D39" s="328">
        <f t="shared" si="7"/>
        <v>-0.14495288187197408</v>
      </c>
      <c r="E39" s="327">
        <v>7.1996530024705416</v>
      </c>
      <c r="F39" s="328">
        <f t="shared" si="4"/>
        <v>-0.17987774204766449</v>
      </c>
      <c r="G39" s="327">
        <v>8.3575297761506295</v>
      </c>
      <c r="H39" s="328">
        <f t="shared" si="5"/>
        <v>-0.40504562659523557</v>
      </c>
      <c r="I39" s="327">
        <v>7.6734024642602394</v>
      </c>
      <c r="J39" s="328">
        <f t="shared" si="6"/>
        <v>-0.27434471765047785</v>
      </c>
    </row>
    <row r="40" spans="2:10" ht="15" hidden="1" customHeight="1" outlineLevel="1">
      <c r="B40" s="66" t="s">
        <v>84</v>
      </c>
      <c r="C40" s="321">
        <v>2.37</v>
      </c>
      <c r="D40" s="322">
        <f t="shared" si="7"/>
        <v>-0.10000000000000009</v>
      </c>
      <c r="E40" s="321">
        <v>7.6342594371645598</v>
      </c>
      <c r="F40" s="322">
        <f t="shared" si="4"/>
        <v>0.13958468638461952</v>
      </c>
      <c r="G40" s="321">
        <v>8.9204981931407534</v>
      </c>
      <c r="H40" s="322">
        <f t="shared" si="5"/>
        <v>-0.36060660263396827</v>
      </c>
      <c r="I40" s="321">
        <v>8.1861151673683512</v>
      </c>
      <c r="J40" s="322">
        <f t="shared" si="6"/>
        <v>-7.8654324528276476E-2</v>
      </c>
    </row>
    <row r="41" spans="2:10" ht="15" hidden="1" customHeight="1" outlineLevel="1">
      <c r="B41" s="66" t="s">
        <v>85</v>
      </c>
      <c r="C41" s="321">
        <v>2.38</v>
      </c>
      <c r="D41" s="322">
        <f t="shared" si="7"/>
        <v>8.9999999999999858E-2</v>
      </c>
      <c r="E41" s="321">
        <v>7.3524945726053526</v>
      </c>
      <c r="F41" s="322">
        <f t="shared" si="4"/>
        <v>1.0109268589761911E-3</v>
      </c>
      <c r="G41" s="321">
        <v>8.580988100698848</v>
      </c>
      <c r="H41" s="322">
        <f t="shared" si="5"/>
        <v>-0.24363687997025885</v>
      </c>
      <c r="I41" s="321">
        <v>7.879770232084125</v>
      </c>
      <c r="J41" s="322">
        <f t="shared" si="6"/>
        <v>-9.6316581895286468E-2</v>
      </c>
    </row>
    <row r="42" spans="2:10" ht="15" hidden="1" customHeight="1" outlineLevel="1">
      <c r="B42" s="66" t="s">
        <v>86</v>
      </c>
      <c r="C42" s="321">
        <v>2.2999999999999998</v>
      </c>
      <c r="D42" s="322">
        <f t="shared" si="7"/>
        <v>-0.2200000000000002</v>
      </c>
      <c r="E42" s="321">
        <v>7.1015285705422508</v>
      </c>
      <c r="F42" s="322">
        <f t="shared" si="4"/>
        <v>0.28189813086283699</v>
      </c>
      <c r="G42" s="321">
        <v>7.9351847322103177</v>
      </c>
      <c r="H42" s="322">
        <f t="shared" si="5"/>
        <v>-0.23946534230843763</v>
      </c>
      <c r="I42" s="321">
        <v>7.4486247813206532</v>
      </c>
      <c r="J42" s="322">
        <f t="shared" si="6"/>
        <v>7.2366068803741967E-2</v>
      </c>
    </row>
    <row r="43" spans="2:10" ht="15" hidden="1" customHeight="1" outlineLevel="1">
      <c r="B43" s="66" t="s">
        <v>87</v>
      </c>
      <c r="C43" s="321">
        <v>2.2599999999999998</v>
      </c>
      <c r="D43" s="322">
        <f t="shared" si="7"/>
        <v>-0.36000000000000032</v>
      </c>
      <c r="E43" s="321">
        <v>7.40442648399166</v>
      </c>
      <c r="F43" s="322">
        <f t="shared" si="4"/>
        <v>0.15208402542605359</v>
      </c>
      <c r="G43" s="321">
        <v>8.6590105773176766</v>
      </c>
      <c r="H43" s="322">
        <f t="shared" si="5"/>
        <v>-0.18323349499245722</v>
      </c>
      <c r="I43" s="321">
        <v>7.8887389838996933</v>
      </c>
      <c r="J43" s="322">
        <f t="shared" si="6"/>
        <v>3.0160891737101458E-2</v>
      </c>
    </row>
    <row r="44" spans="2:10" ht="15" hidden="1" customHeight="1" outlineLevel="1">
      <c r="B44" s="66" t="s">
        <v>88</v>
      </c>
      <c r="C44" s="321">
        <v>2.59</v>
      </c>
      <c r="D44" s="322">
        <f t="shared" si="7"/>
        <v>-0.13000000000000034</v>
      </c>
      <c r="E44" s="321">
        <v>7.3782563859264165</v>
      </c>
      <c r="F44" s="322">
        <f t="shared" si="4"/>
        <v>-0.25143780572240537</v>
      </c>
      <c r="G44" s="321">
        <v>8.3994768802081961</v>
      </c>
      <c r="H44" s="322">
        <f t="shared" si="5"/>
        <v>-8.9417909789714756E-2</v>
      </c>
      <c r="I44" s="321">
        <v>7.8165881545419502</v>
      </c>
      <c r="J44" s="322">
        <f t="shared" si="6"/>
        <v>-0.18649172559244498</v>
      </c>
    </row>
    <row r="45" spans="2:10" ht="15" hidden="1" customHeight="1" outlineLevel="1">
      <c r="B45" s="66" t="s">
        <v>89</v>
      </c>
      <c r="C45" s="321">
        <v>2.59</v>
      </c>
      <c r="D45" s="322">
        <f t="shared" si="7"/>
        <v>-0.33000000000000007</v>
      </c>
      <c r="E45" s="321">
        <v>7.6211765640344291</v>
      </c>
      <c r="F45" s="322">
        <f t="shared" si="4"/>
        <v>0.30634772456332904</v>
      </c>
      <c r="G45" s="321">
        <v>8.8755700633432877</v>
      </c>
      <c r="H45" s="322">
        <f t="shared" si="5"/>
        <v>0.12695537431537041</v>
      </c>
      <c r="I45" s="321">
        <v>8.1324292818565844</v>
      </c>
      <c r="J45" s="322">
        <f t="shared" si="6"/>
        <v>0.23258823367552051</v>
      </c>
    </row>
    <row r="46" spans="2:10" ht="15" hidden="1" customHeight="1" outlineLevel="1">
      <c r="B46" s="66" t="s">
        <v>90</v>
      </c>
      <c r="C46" s="321">
        <v>2.5299999999999998</v>
      </c>
      <c r="D46" s="322">
        <f t="shared" si="7"/>
        <v>-0.68000000000000016</v>
      </c>
      <c r="E46" s="321">
        <v>7.1130840740438721</v>
      </c>
      <c r="F46" s="322">
        <f t="shared" si="4"/>
        <v>0.39320717837884533</v>
      </c>
      <c r="G46" s="321">
        <v>8.5435862850016857</v>
      </c>
      <c r="H46" s="322">
        <f t="shared" si="5"/>
        <v>0.81289185575129963</v>
      </c>
      <c r="I46" s="321">
        <v>7.6717723038235128</v>
      </c>
      <c r="J46" s="322">
        <f t="shared" si="6"/>
        <v>0.54770399480467091</v>
      </c>
    </row>
    <row r="47" spans="2:10" ht="15" hidden="1" customHeight="1" outlineLevel="1">
      <c r="B47" s="66" t="s">
        <v>91</v>
      </c>
      <c r="C47" s="321">
        <v>2.72</v>
      </c>
      <c r="D47" s="322">
        <f t="shared" si="7"/>
        <v>-0.25999999999999979</v>
      </c>
      <c r="E47" s="321">
        <v>6.6707015513925381</v>
      </c>
      <c r="F47" s="322">
        <f t="shared" si="4"/>
        <v>-0.54827585735895834</v>
      </c>
      <c r="G47" s="321">
        <v>8.0442909570206496</v>
      </c>
      <c r="H47" s="322">
        <f t="shared" si="5"/>
        <v>-1.0359279258220795</v>
      </c>
      <c r="I47" s="321">
        <v>7.1852245362246938</v>
      </c>
      <c r="J47" s="322">
        <f t="shared" si="6"/>
        <v>-0.74777561309327467</v>
      </c>
    </row>
    <row r="48" spans="2:10" ht="15" hidden="1" customHeight="1" outlineLevel="1">
      <c r="B48" s="66" t="s">
        <v>92</v>
      </c>
      <c r="C48" s="321">
        <v>2.4</v>
      </c>
      <c r="D48" s="322">
        <f t="shared" si="7"/>
        <v>-0.4700000000000002</v>
      </c>
      <c r="E48" s="321">
        <v>7.3618816560348685</v>
      </c>
      <c r="F48" s="322">
        <f t="shared" si="4"/>
        <v>0.50035181806241358</v>
      </c>
      <c r="G48" s="321">
        <v>8.9058894179213315</v>
      </c>
      <c r="H48" s="322">
        <f t="shared" si="5"/>
        <v>0.33745688767506898</v>
      </c>
      <c r="I48" s="321">
        <v>7.9554266761520234</v>
      </c>
      <c r="J48" s="322">
        <f t="shared" si="6"/>
        <v>0.42234069756053039</v>
      </c>
    </row>
    <row r="49" spans="2:10" ht="15" hidden="1" customHeight="1" outlineLevel="1">
      <c r="B49" s="66" t="s">
        <v>93</v>
      </c>
      <c r="C49" s="321">
        <v>2.9</v>
      </c>
      <c r="D49" s="322">
        <f t="shared" si="7"/>
        <v>0.29000000000000004</v>
      </c>
      <c r="E49" s="321">
        <v>7.1430596918735203</v>
      </c>
      <c r="F49" s="322">
        <f t="shared" si="4"/>
        <v>-0.14952998337852019</v>
      </c>
      <c r="G49" s="321">
        <v>8.8028733664995844</v>
      </c>
      <c r="H49" s="322">
        <f t="shared" si="5"/>
        <v>9.9558643137276803E-2</v>
      </c>
      <c r="I49" s="321">
        <v>7.8397702737544854</v>
      </c>
      <c r="J49" s="322">
        <f t="shared" si="6"/>
        <v>-6.1495295363092062E-2</v>
      </c>
    </row>
    <row r="50" spans="2:10" ht="15" hidden="1" customHeight="1" outlineLevel="1">
      <c r="B50" s="66" t="s">
        <v>94</v>
      </c>
      <c r="C50" s="321">
        <v>2.5099999999999998</v>
      </c>
      <c r="D50" s="322">
        <f t="shared" si="7"/>
        <v>-0.13000000000000034</v>
      </c>
      <c r="E50" s="321">
        <v>7.4667640417562788</v>
      </c>
      <c r="F50" s="322">
        <f t="shared" si="4"/>
        <v>-6.4814124715308452E-2</v>
      </c>
      <c r="G50" s="321">
        <v>9.0456319604563191</v>
      </c>
      <c r="H50" s="322">
        <f t="shared" si="5"/>
        <v>-0.39631010850919779</v>
      </c>
      <c r="I50" s="321">
        <v>8.1501615505372698</v>
      </c>
      <c r="J50" s="322">
        <f t="shared" si="6"/>
        <v>-0.19827175464384084</v>
      </c>
    </row>
    <row r="51" spans="2:10" ht="15" hidden="1" customHeight="1" outlineLevel="1">
      <c r="B51" s="66" t="s">
        <v>95</v>
      </c>
      <c r="C51" s="321">
        <v>2.5335060652455543</v>
      </c>
      <c r="D51" s="322">
        <f t="shared" si="7"/>
        <v>-0.14649393475444583</v>
      </c>
      <c r="E51" s="321">
        <v>8.414077465972106</v>
      </c>
      <c r="F51" s="322">
        <f t="shared" si="4"/>
        <v>5.4311655628447753E-2</v>
      </c>
      <c r="G51" s="321">
        <v>10.465007250723616</v>
      </c>
      <c r="H51" s="322">
        <f t="shared" si="5"/>
        <v>0.11699640187104521</v>
      </c>
      <c r="I51" s="321">
        <v>9.2735322040185775</v>
      </c>
      <c r="J51" s="322">
        <f t="shared" si="6"/>
        <v>7.8287979871753066E-2</v>
      </c>
    </row>
    <row r="52" spans="2:10" collapsed="1">
      <c r="B52" s="134">
        <v>2008</v>
      </c>
      <c r="C52" s="327">
        <v>2.5045040987298441</v>
      </c>
      <c r="D52" s="328">
        <f t="shared" si="7"/>
        <v>-0.18374352602174149</v>
      </c>
      <c r="E52" s="327">
        <v>7.3795307445182061</v>
      </c>
      <c r="F52" s="328">
        <f t="shared" si="4"/>
        <v>6.4073786653993103E-2</v>
      </c>
      <c r="G52" s="327">
        <v>8.7625754027458651</v>
      </c>
      <c r="H52" s="328">
        <f t="shared" si="5"/>
        <v>-7.5308568028022549E-2</v>
      </c>
      <c r="I52" s="327">
        <v>7.9477471819107173</v>
      </c>
      <c r="J52" s="328">
        <f t="shared" si="6"/>
        <v>2.905718422156589E-3</v>
      </c>
    </row>
    <row r="53" spans="2:10" ht="15" hidden="1" customHeight="1" outlineLevel="1">
      <c r="B53" s="66" t="s">
        <v>84</v>
      </c>
      <c r="C53" s="321">
        <v>2.4700000000000002</v>
      </c>
      <c r="D53" s="322">
        <f t="shared" si="7"/>
        <v>-0.25</v>
      </c>
      <c r="E53" s="321">
        <v>7.4946747507799403</v>
      </c>
      <c r="F53" s="322">
        <f t="shared" si="4"/>
        <v>0.24178371202796711</v>
      </c>
      <c r="G53" s="321">
        <v>9.2811047957747217</v>
      </c>
      <c r="H53" s="322">
        <f t="shared" si="5"/>
        <v>0.65222981396712498</v>
      </c>
      <c r="I53" s="321">
        <v>8.2647694918966277</v>
      </c>
      <c r="J53" s="322">
        <f t="shared" si="6"/>
        <v>0.41118309476933845</v>
      </c>
    </row>
    <row r="54" spans="2:10" ht="15" hidden="1" customHeight="1" outlineLevel="1">
      <c r="B54" s="66" t="s">
        <v>85</v>
      </c>
      <c r="C54" s="321">
        <v>2.29</v>
      </c>
      <c r="D54" s="322">
        <f t="shared" si="7"/>
        <v>-0.23999999999999977</v>
      </c>
      <c r="E54" s="321">
        <v>7.3514836457463764</v>
      </c>
      <c r="F54" s="322">
        <f t="shared" si="4"/>
        <v>4.1150746432386143E-2</v>
      </c>
      <c r="G54" s="321">
        <v>8.8246249806691068</v>
      </c>
      <c r="H54" s="322">
        <f t="shared" si="5"/>
        <v>-0.90480464067615607</v>
      </c>
      <c r="I54" s="321">
        <v>7.9760868139794114</v>
      </c>
      <c r="J54" s="322">
        <f t="shared" si="6"/>
        <v>-0.31439700590189279</v>
      </c>
    </row>
    <row r="55" spans="2:10" ht="15" hidden="1" customHeight="1" outlineLevel="1">
      <c r="B55" s="66" t="s">
        <v>86</v>
      </c>
      <c r="C55" s="321">
        <v>2.52</v>
      </c>
      <c r="D55" s="322">
        <f t="shared" si="7"/>
        <v>-6.0000000000000053E-2</v>
      </c>
      <c r="E55" s="321">
        <v>6.8196304396794138</v>
      </c>
      <c r="F55" s="322">
        <f t="shared" si="4"/>
        <v>-0.15238496558980863</v>
      </c>
      <c r="G55" s="321">
        <v>8.1746500745187554</v>
      </c>
      <c r="H55" s="322">
        <f t="shared" si="5"/>
        <v>-0.20690823463346852</v>
      </c>
      <c r="I55" s="321">
        <v>7.3762587125169112</v>
      </c>
      <c r="J55" s="322">
        <f t="shared" si="6"/>
        <v>-0.18526153593793371</v>
      </c>
    </row>
    <row r="56" spans="2:10" ht="15" hidden="1" customHeight="1" outlineLevel="1">
      <c r="B56" s="66" t="s">
        <v>87</v>
      </c>
      <c r="C56" s="321">
        <v>2.62</v>
      </c>
      <c r="D56" s="322">
        <f t="shared" si="7"/>
        <v>-2.9999999999999805E-2</v>
      </c>
      <c r="E56" s="321">
        <v>7.2523424585656064</v>
      </c>
      <c r="F56" s="322">
        <f t="shared" si="4"/>
        <v>0.13859950026128764</v>
      </c>
      <c r="G56" s="321">
        <v>8.8422440723101339</v>
      </c>
      <c r="H56" s="322">
        <f t="shared" si="5"/>
        <v>0.75727053888018148</v>
      </c>
      <c r="I56" s="321">
        <v>7.8585780921625918</v>
      </c>
      <c r="J56" s="322">
        <f t="shared" si="6"/>
        <v>0.3418211093679222</v>
      </c>
    </row>
    <row r="57" spans="2:10" ht="15" hidden="1" customHeight="1" outlineLevel="1">
      <c r="B57" s="66" t="s">
        <v>88</v>
      </c>
      <c r="C57" s="321">
        <v>2.72</v>
      </c>
      <c r="D57" s="322">
        <f t="shared" si="7"/>
        <v>-0.20999999999999996</v>
      </c>
      <c r="E57" s="321">
        <v>7.6296941916488219</v>
      </c>
      <c r="F57" s="322">
        <f t="shared" si="4"/>
        <v>-0.20520637003343989</v>
      </c>
      <c r="G57" s="321">
        <v>8.4888947899979108</v>
      </c>
      <c r="H57" s="322">
        <f t="shared" si="5"/>
        <v>-0.95241373833985143</v>
      </c>
      <c r="I57" s="321">
        <v>8.0030798801343952</v>
      </c>
      <c r="J57" s="322">
        <f t="shared" si="6"/>
        <v>-0.52925320116594499</v>
      </c>
    </row>
    <row r="58" spans="2:10" ht="15" hidden="1" customHeight="1" outlineLevel="1">
      <c r="B58" s="66" t="s">
        <v>89</v>
      </c>
      <c r="C58" s="321">
        <v>2.92</v>
      </c>
      <c r="D58" s="322">
        <f t="shared" si="7"/>
        <v>0.44999999999999973</v>
      </c>
      <c r="E58" s="321">
        <v>7.3148288394711001</v>
      </c>
      <c r="F58" s="322">
        <f t="shared" si="4"/>
        <v>-0.40780966934733076</v>
      </c>
      <c r="G58" s="321">
        <v>8.7486146890279173</v>
      </c>
      <c r="H58" s="322">
        <f t="shared" si="5"/>
        <v>-0.29670368474840458</v>
      </c>
      <c r="I58" s="321">
        <v>7.8998410481810639</v>
      </c>
      <c r="J58" s="322">
        <f t="shared" si="6"/>
        <v>-0.38587764538012959</v>
      </c>
    </row>
    <row r="59" spans="2:10" ht="15" hidden="1" customHeight="1" outlineLevel="1">
      <c r="B59" s="66" t="s">
        <v>90</v>
      </c>
      <c r="C59" s="321">
        <v>3.21</v>
      </c>
      <c r="D59" s="322">
        <f t="shared" si="7"/>
        <v>0.98</v>
      </c>
      <c r="E59" s="321">
        <v>6.7198768956650268</v>
      </c>
      <c r="F59" s="322">
        <f t="shared" si="4"/>
        <v>-0.51195901187350579</v>
      </c>
      <c r="G59" s="321">
        <v>7.7306944292503861</v>
      </c>
      <c r="H59" s="322">
        <f t="shared" si="5"/>
        <v>-0.13041997000555394</v>
      </c>
      <c r="I59" s="321">
        <v>7.1240683090188419</v>
      </c>
      <c r="J59" s="322">
        <f t="shared" si="6"/>
        <v>-0.37036971892157045</v>
      </c>
    </row>
    <row r="60" spans="2:10" ht="15" hidden="1" customHeight="1" outlineLevel="1">
      <c r="B60" s="66" t="s">
        <v>91</v>
      </c>
      <c r="C60" s="321">
        <v>2.98</v>
      </c>
      <c r="D60" s="322">
        <f t="shared" si="7"/>
        <v>0.64000000000000012</v>
      </c>
      <c r="E60" s="321">
        <v>7.2189774087514964</v>
      </c>
      <c r="F60" s="322">
        <f t="shared" si="4"/>
        <v>-0.13842499384506635</v>
      </c>
      <c r="G60" s="321">
        <v>9.080218882842729</v>
      </c>
      <c r="H60" s="322">
        <f t="shared" si="5"/>
        <v>0.19775432283885053</v>
      </c>
      <c r="I60" s="321">
        <v>7.9330001493179685</v>
      </c>
      <c r="J60" s="322">
        <f t="shared" si="6"/>
        <v>-9.4676640072881568E-3</v>
      </c>
    </row>
    <row r="61" spans="2:10" ht="15" hidden="1" customHeight="1" outlineLevel="1">
      <c r="B61" s="66" t="s">
        <v>92</v>
      </c>
      <c r="C61" s="321">
        <v>2.87</v>
      </c>
      <c r="D61" s="322">
        <f t="shared" si="7"/>
        <v>0.18000000000000016</v>
      </c>
      <c r="E61" s="321">
        <v>6.861529837972455</v>
      </c>
      <c r="F61" s="322">
        <f t="shared" si="4"/>
        <v>-4.0837731557768819E-2</v>
      </c>
      <c r="G61" s="321">
        <v>8.5684325302462625</v>
      </c>
      <c r="H61" s="322">
        <f t="shared" si="5"/>
        <v>0.16228219088899642</v>
      </c>
      <c r="I61" s="321">
        <v>7.533085978591493</v>
      </c>
      <c r="J61" s="322">
        <f t="shared" si="6"/>
        <v>1.3333993111463549E-2</v>
      </c>
    </row>
    <row r="62" spans="2:10" ht="15" hidden="1" customHeight="1" outlineLevel="1">
      <c r="B62" s="66" t="s">
        <v>93</v>
      </c>
      <c r="C62" s="321">
        <v>2.61</v>
      </c>
      <c r="D62" s="322">
        <f t="shared" si="7"/>
        <v>8.9999999999999858E-2</v>
      </c>
      <c r="E62" s="321">
        <v>7.2925896752520405</v>
      </c>
      <c r="F62" s="322">
        <f t="shared" si="4"/>
        <v>-0.37177314953093266</v>
      </c>
      <c r="G62" s="321">
        <v>8.7033147233623076</v>
      </c>
      <c r="H62" s="322">
        <f t="shared" si="5"/>
        <v>-0.27134385244576542</v>
      </c>
      <c r="I62" s="321">
        <v>7.9012655691175775</v>
      </c>
      <c r="J62" s="322">
        <f t="shared" si="6"/>
        <v>-0.33724286966505712</v>
      </c>
    </row>
    <row r="63" spans="2:10" ht="15" hidden="1" customHeight="1" outlineLevel="1">
      <c r="B63" s="66" t="s">
        <v>94</v>
      </c>
      <c r="C63" s="321">
        <v>2.64</v>
      </c>
      <c r="D63" s="322">
        <f t="shared" si="7"/>
        <v>-0.10999999999999988</v>
      </c>
      <c r="E63" s="321">
        <v>7.5315781664715873</v>
      </c>
      <c r="F63" s="322">
        <f t="shared" si="4"/>
        <v>-0.14687174381043189</v>
      </c>
      <c r="G63" s="321">
        <v>9.4419420689655169</v>
      </c>
      <c r="H63" s="322">
        <f t="shared" si="5"/>
        <v>-5.6808720222738529E-2</v>
      </c>
      <c r="I63" s="321">
        <v>8.3484333051811106</v>
      </c>
      <c r="J63" s="322">
        <f t="shared" si="6"/>
        <v>-0.13011692927560681</v>
      </c>
    </row>
    <row r="64" spans="2:10" ht="15" hidden="1" customHeight="1" outlineLevel="1">
      <c r="B64" s="66" t="s">
        <v>95</v>
      </c>
      <c r="C64" s="321">
        <v>2.68</v>
      </c>
      <c r="D64" s="322">
        <f t="shared" si="7"/>
        <v>0.31000000000000005</v>
      </c>
      <c r="E64" s="321">
        <v>8.3597658103436583</v>
      </c>
      <c r="F64" s="322">
        <f t="shared" si="4"/>
        <v>2.9315946309228735E-2</v>
      </c>
      <c r="G64" s="321">
        <v>10.348010848852571</v>
      </c>
      <c r="H64" s="322">
        <f t="shared" si="5"/>
        <v>0.69229936424384952</v>
      </c>
      <c r="I64" s="321">
        <v>9.1952442241468244</v>
      </c>
      <c r="J64" s="322">
        <f t="shared" si="6"/>
        <v>0.2733815994746589</v>
      </c>
    </row>
    <row r="65" spans="2:10" collapsed="1">
      <c r="B65" s="134">
        <v>2007</v>
      </c>
      <c r="C65" s="327">
        <v>2.6882476247515856</v>
      </c>
      <c r="D65" s="328">
        <f t="shared" si="7"/>
        <v>0.13125616540036855</v>
      </c>
      <c r="E65" s="327">
        <v>7.315456957864213</v>
      </c>
      <c r="F65" s="328">
        <f t="shared" si="4"/>
        <v>-0.12355448034304306</v>
      </c>
      <c r="G65" s="327">
        <v>8.8378839707738877</v>
      </c>
      <c r="H65" s="328">
        <f t="shared" si="5"/>
        <v>-4.8709658058278649E-2</v>
      </c>
      <c r="I65" s="327">
        <v>7.9448414634885607</v>
      </c>
      <c r="J65" s="328">
        <f t="shared" si="6"/>
        <v>-0.10660970714706242</v>
      </c>
    </row>
    <row r="66" spans="2:10" ht="15" hidden="1" customHeight="1" outlineLevel="1">
      <c r="B66" s="66" t="s">
        <v>84</v>
      </c>
      <c r="C66" s="321">
        <v>2.72</v>
      </c>
      <c r="D66" s="329"/>
      <c r="E66" s="321">
        <v>7.2528910387519732</v>
      </c>
      <c r="F66" s="329"/>
      <c r="G66" s="321">
        <v>8.6288749818075967</v>
      </c>
      <c r="H66" s="329"/>
      <c r="I66" s="321">
        <v>7.8535863971272892</v>
      </c>
      <c r="J66" s="329"/>
    </row>
    <row r="67" spans="2:10" ht="15" hidden="1" customHeight="1" outlineLevel="1">
      <c r="B67" s="66" t="s">
        <v>85</v>
      </c>
      <c r="C67" s="321">
        <v>2.5299999999999998</v>
      </c>
      <c r="D67" s="329"/>
      <c r="E67" s="321">
        <v>7.3103328993139902</v>
      </c>
      <c r="F67" s="329"/>
      <c r="G67" s="321">
        <v>9.7294296213452629</v>
      </c>
      <c r="H67" s="329"/>
      <c r="I67" s="321">
        <v>8.2904838198813042</v>
      </c>
      <c r="J67" s="329"/>
    </row>
    <row r="68" spans="2:10" ht="15" hidden="1" customHeight="1" outlineLevel="1">
      <c r="B68" s="66" t="s">
        <v>86</v>
      </c>
      <c r="C68" s="321">
        <v>2.58</v>
      </c>
      <c r="D68" s="329"/>
      <c r="E68" s="321">
        <v>6.9720154052692225</v>
      </c>
      <c r="F68" s="329"/>
      <c r="G68" s="321">
        <v>8.3815583091522239</v>
      </c>
      <c r="H68" s="329"/>
      <c r="I68" s="321">
        <v>7.5615202484548449</v>
      </c>
      <c r="J68" s="329"/>
    </row>
    <row r="69" spans="2:10" ht="15" hidden="1" customHeight="1" outlineLevel="1">
      <c r="B69" s="66" t="s">
        <v>87</v>
      </c>
      <c r="C69" s="321">
        <v>2.65</v>
      </c>
      <c r="D69" s="329"/>
      <c r="E69" s="321">
        <v>7.1137429583043188</v>
      </c>
      <c r="F69" s="329"/>
      <c r="G69" s="321">
        <v>8.0849735334299524</v>
      </c>
      <c r="H69" s="329"/>
      <c r="I69" s="321">
        <v>7.5167569827946696</v>
      </c>
      <c r="J69" s="329"/>
    </row>
    <row r="70" spans="2:10" ht="15" hidden="1" customHeight="1" outlineLevel="1">
      <c r="B70" s="66" t="s">
        <v>88</v>
      </c>
      <c r="C70" s="321">
        <v>2.93</v>
      </c>
      <c r="D70" s="329"/>
      <c r="E70" s="321">
        <v>7.8349005616822618</v>
      </c>
      <c r="F70" s="329"/>
      <c r="G70" s="321">
        <v>9.4413085283377622</v>
      </c>
      <c r="H70" s="329"/>
      <c r="I70" s="321">
        <v>8.5323330813003402</v>
      </c>
      <c r="J70" s="329"/>
    </row>
    <row r="71" spans="2:10" ht="15" hidden="1" customHeight="1" outlineLevel="1">
      <c r="B71" s="66" t="s">
        <v>89</v>
      </c>
      <c r="C71" s="321">
        <v>2.4700000000000002</v>
      </c>
      <c r="D71" s="329"/>
      <c r="E71" s="321">
        <v>7.7226385088184308</v>
      </c>
      <c r="F71" s="329"/>
      <c r="G71" s="321">
        <v>9.0453183737763219</v>
      </c>
      <c r="H71" s="329"/>
      <c r="I71" s="321">
        <v>8.2857186935611935</v>
      </c>
      <c r="J71" s="329"/>
    </row>
    <row r="72" spans="2:10" ht="15" hidden="1" customHeight="1" outlineLevel="1">
      <c r="B72" s="66" t="s">
        <v>90</v>
      </c>
      <c r="C72" s="321">
        <v>2.23</v>
      </c>
      <c r="D72" s="329"/>
      <c r="E72" s="321">
        <v>7.2318359075385326</v>
      </c>
      <c r="F72" s="329"/>
      <c r="G72" s="321">
        <v>7.86111439925594</v>
      </c>
      <c r="H72" s="329"/>
      <c r="I72" s="321">
        <v>7.4944380279404124</v>
      </c>
      <c r="J72" s="329"/>
    </row>
    <row r="73" spans="2:10" ht="15" hidden="1" customHeight="1" outlineLevel="1">
      <c r="B73" s="66" t="s">
        <v>91</v>
      </c>
      <c r="C73" s="321">
        <v>2.34</v>
      </c>
      <c r="D73" s="329"/>
      <c r="E73" s="321">
        <v>7.3574024025965628</v>
      </c>
      <c r="F73" s="329"/>
      <c r="G73" s="321">
        <v>8.8824645600038785</v>
      </c>
      <c r="H73" s="329"/>
      <c r="I73" s="321">
        <v>7.9424678133252566</v>
      </c>
      <c r="J73" s="329"/>
    </row>
    <row r="74" spans="2:10" ht="15" hidden="1" customHeight="1" outlineLevel="1">
      <c r="B74" s="66" t="s">
        <v>92</v>
      </c>
      <c r="C74" s="321">
        <v>2.69</v>
      </c>
      <c r="D74" s="329"/>
      <c r="E74" s="321">
        <v>6.9023675695302238</v>
      </c>
      <c r="F74" s="329"/>
      <c r="G74" s="321">
        <v>8.4061503393572661</v>
      </c>
      <c r="H74" s="329"/>
      <c r="I74" s="321">
        <v>7.5197519854800294</v>
      </c>
      <c r="J74" s="329"/>
    </row>
    <row r="75" spans="2:10" ht="15" hidden="1" customHeight="1" outlineLevel="1">
      <c r="B75" s="66" t="s">
        <v>93</v>
      </c>
      <c r="C75" s="321">
        <v>2.52</v>
      </c>
      <c r="D75" s="329"/>
      <c r="E75" s="321">
        <v>7.6643628247829731</v>
      </c>
      <c r="F75" s="329"/>
      <c r="G75" s="321">
        <v>8.974658575808073</v>
      </c>
      <c r="H75" s="329"/>
      <c r="I75" s="321">
        <v>8.2385084387826346</v>
      </c>
      <c r="J75" s="329"/>
    </row>
    <row r="76" spans="2:10" ht="15" hidden="1" customHeight="1" outlineLevel="1">
      <c r="B76" s="66" t="s">
        <v>94</v>
      </c>
      <c r="C76" s="321">
        <v>2.75</v>
      </c>
      <c r="D76" s="329"/>
      <c r="E76" s="321">
        <v>7.6784499102820192</v>
      </c>
      <c r="F76" s="329"/>
      <c r="G76" s="321">
        <v>9.4987507891882554</v>
      </c>
      <c r="H76" s="329"/>
      <c r="I76" s="321">
        <v>8.4785502344567174</v>
      </c>
      <c r="J76" s="329"/>
    </row>
    <row r="77" spans="2:10" ht="15" hidden="1" customHeight="1" outlineLevel="1">
      <c r="B77" s="66" t="s">
        <v>95</v>
      </c>
      <c r="C77" s="321">
        <v>2.37</v>
      </c>
      <c r="D77" s="329"/>
      <c r="E77" s="321">
        <v>8.3304498640344296</v>
      </c>
      <c r="F77" s="329"/>
      <c r="G77" s="321">
        <v>9.6557114846087213</v>
      </c>
      <c r="H77" s="329"/>
      <c r="I77" s="321">
        <v>8.9218626246721655</v>
      </c>
      <c r="J77" s="329"/>
    </row>
    <row r="78" spans="2:10" collapsed="1">
      <c r="B78" s="134">
        <v>2006</v>
      </c>
      <c r="C78" s="327">
        <v>2.5569914593512171</v>
      </c>
      <c r="D78" s="328"/>
      <c r="E78" s="327">
        <v>7.4390114382072561</v>
      </c>
      <c r="F78" s="328"/>
      <c r="G78" s="327">
        <v>8.8865936288321663</v>
      </c>
      <c r="H78" s="328"/>
      <c r="I78" s="327">
        <v>8.0514511706356231</v>
      </c>
      <c r="J78" s="328"/>
    </row>
    <row r="79" spans="2:10" ht="15" customHeight="1">
      <c r="B79" s="140" t="s">
        <v>126</v>
      </c>
      <c r="C79" s="140"/>
      <c r="D79" s="140"/>
      <c r="E79" s="140"/>
      <c r="F79" s="140"/>
      <c r="G79" s="140"/>
      <c r="H79" s="140"/>
      <c r="I79" s="140"/>
      <c r="J79" s="140"/>
    </row>
  </sheetData>
  <mergeCells count="5">
    <mergeCell ref="B5:J5"/>
    <mergeCell ref="B6:B7"/>
    <mergeCell ref="C6:D6"/>
    <mergeCell ref="E6:J6"/>
    <mergeCell ref="B79:J7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286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30" customHeight="1">
      <c r="B7" s="121"/>
      <c r="C7" s="141" t="s">
        <v>117</v>
      </c>
      <c r="D7" s="143" t="s">
        <v>135</v>
      </c>
      <c r="E7" s="143" t="s">
        <v>101</v>
      </c>
      <c r="F7" s="143" t="s">
        <v>81</v>
      </c>
    </row>
    <row r="8" spans="2:6">
      <c r="B8" s="66" t="s">
        <v>91</v>
      </c>
      <c r="C8" s="330">
        <f>IFERROR('Tablas evol EM zona'!C8-'Tablas evol EM zona'!C21,"-")</f>
        <v>-1.6141224622117534E-2</v>
      </c>
      <c r="D8" s="331">
        <f>IFERROR('Tablas evol EM zona'!E8-'Tablas evol EM zona'!E21,"-")</f>
        <v>0.59753922447969288</v>
      </c>
      <c r="E8" s="331">
        <f>IFERROR('Tablas evol EM zona'!G8-'Tablas evol EM zona'!G21,"-")</f>
        <v>0.37697965461479122</v>
      </c>
      <c r="F8" s="331">
        <f>IFERROR('Tablas evol EM zona'!I8-'Tablas evol EM zona'!I21,"-")</f>
        <v>0.51319721149325304</v>
      </c>
    </row>
    <row r="9" spans="2:6">
      <c r="B9" s="66" t="s">
        <v>92</v>
      </c>
      <c r="C9" s="330">
        <f>IFERROR('Tablas evol EM zona'!C9-'Tablas evol EM zona'!C22,"-")</f>
        <v>-6.4907513169168762E-2</v>
      </c>
      <c r="D9" s="331">
        <f>IFERROR('Tablas evol EM zona'!E9-'Tablas evol EM zona'!E22,"-")</f>
        <v>0.74723930524658844</v>
      </c>
      <c r="E9" s="331">
        <f>IFERROR('Tablas evol EM zona'!G9-'Tablas evol EM zona'!G22,"-")</f>
        <v>0.72042094009018065</v>
      </c>
      <c r="F9" s="331">
        <f>IFERROR('Tablas evol EM zona'!I9-'Tablas evol EM zona'!I22,"-")</f>
        <v>0.73693803535655</v>
      </c>
    </row>
    <row r="10" spans="2:6">
      <c r="B10" s="66" t="s">
        <v>93</v>
      </c>
      <c r="C10" s="330">
        <f>IFERROR('Tablas evol EM zona'!C10-'Tablas evol EM zona'!C23,"-")</f>
        <v>0.1993354278743269</v>
      </c>
      <c r="D10" s="331">
        <f>IFERROR('Tablas evol EM zona'!E10-'Tablas evol EM zona'!E23,"-")</f>
        <v>0.22240151679928921</v>
      </c>
      <c r="E10" s="331">
        <f>IFERROR('Tablas evol EM zona'!G10-'Tablas evol EM zona'!G23,"-")</f>
        <v>0.20943086360799512</v>
      </c>
      <c r="F10" s="331">
        <f>IFERROR('Tablas evol EM zona'!I10-'Tablas evol EM zona'!I23,"-")</f>
        <v>0.19098075517492319</v>
      </c>
    </row>
    <row r="11" spans="2:6">
      <c r="B11" s="66" t="s">
        <v>94</v>
      </c>
      <c r="C11" s="330">
        <f>IFERROR('Tablas evol EM zona'!C11-'Tablas evol EM zona'!C24,"-")</f>
        <v>0.25</v>
      </c>
      <c r="D11" s="331">
        <f>IFERROR('Tablas evol EM zona'!E11-'Tablas evol EM zona'!E24,"-")</f>
        <v>0.43053902946025424</v>
      </c>
      <c r="E11" s="331">
        <f>IFERROR('Tablas evol EM zona'!G11-'Tablas evol EM zona'!G24,"-")</f>
        <v>0.16957268111336532</v>
      </c>
      <c r="F11" s="331">
        <f>IFERROR('Tablas evol EM zona'!I11-'Tablas evol EM zona'!I24,"-")</f>
        <v>0.31760449956297876</v>
      </c>
    </row>
    <row r="12" spans="2:6">
      <c r="B12" s="66" t="s">
        <v>95</v>
      </c>
      <c r="C12" s="330">
        <f>IFERROR('Tablas evol EM zona'!C12-'Tablas evol EM zona'!C25,"-")</f>
        <v>0.10999999999999988</v>
      </c>
      <c r="D12" s="331">
        <f>IFERROR('Tablas evol EM zona'!E12-'Tablas evol EM zona'!E25,"-")</f>
        <v>0.24225779438050576</v>
      </c>
      <c r="E12" s="331">
        <f>IFERROR('Tablas evol EM zona'!G12-'Tablas evol EM zona'!G25,"-")</f>
        <v>0.81928864890633157</v>
      </c>
      <c r="F12" s="331">
        <f>IFERROR('Tablas evol EM zona'!I12-'Tablas evol EM zona'!I25,"-")</f>
        <v>0.41559120905299629</v>
      </c>
    </row>
    <row r="13" spans="2:6" ht="30" customHeight="1">
      <c r="B13" s="72" t="str">
        <f>actualizaciones!$A$2</f>
        <v xml:space="preserve">acumulado mayo 2011 </v>
      </c>
      <c r="C13" s="324">
        <v>9.9379729391289029E-2</v>
      </c>
      <c r="D13" s="324">
        <v>0.45870915333496676</v>
      </c>
      <c r="E13" s="324">
        <v>0.43759317433111455</v>
      </c>
      <c r="F13" s="324">
        <v>0.43468530172611786</v>
      </c>
    </row>
    <row r="14" spans="2:6" outlineLevel="1">
      <c r="B14" s="66" t="s">
        <v>84</v>
      </c>
      <c r="C14" s="330">
        <f>IFERROR('Tablas evol EM zona'!C14-'Tablas evol EM zona'!C27,"-")</f>
        <v>-0.63683937031942506</v>
      </c>
      <c r="D14" s="331">
        <f>IFERROR('Tablas evol EM zona'!E14-'Tablas evol EM zona'!E27,"-")</f>
        <v>-0.36166628116272825</v>
      </c>
      <c r="E14" s="331">
        <f>IFERROR('Tablas evol EM zona'!G14-'Tablas evol EM zona'!G27,"-")</f>
        <v>-0.58937835264608474</v>
      </c>
      <c r="F14" s="331">
        <f>IFERROR('Tablas evol EM zona'!I14-'Tablas evol EM zona'!I27,"-")</f>
        <v>-0.45035224680064534</v>
      </c>
    </row>
    <row r="15" spans="2:6" outlineLevel="1">
      <c r="B15" s="66" t="s">
        <v>85</v>
      </c>
      <c r="C15" s="330">
        <f>IFERROR('Tablas evol EM zona'!C15-'Tablas evol EM zona'!C28,"-")</f>
        <v>3.972837741243751E-2</v>
      </c>
      <c r="D15" s="331">
        <f>IFERROR('Tablas evol EM zona'!E15-'Tablas evol EM zona'!E28,"-")</f>
        <v>4.3974273653869744E-2</v>
      </c>
      <c r="E15" s="331">
        <f>IFERROR('Tablas evol EM zona'!G15-'Tablas evol EM zona'!G28,"-")</f>
        <v>4.2145164567058302E-2</v>
      </c>
      <c r="F15" s="331">
        <f>IFERROR('Tablas evol EM zona'!I15-'Tablas evol EM zona'!I28,"-")</f>
        <v>5.7789224002284811E-2</v>
      </c>
    </row>
    <row r="16" spans="2:6" outlineLevel="1">
      <c r="B16" s="66" t="s">
        <v>86</v>
      </c>
      <c r="C16" s="330">
        <f>IFERROR('Tablas evol EM zona'!C16-'Tablas evol EM zona'!C29,"-")</f>
        <v>-0.24169099851666775</v>
      </c>
      <c r="D16" s="331">
        <f>IFERROR('Tablas evol EM zona'!E16-'Tablas evol EM zona'!E29,"-")</f>
        <v>-0.18086759603740887</v>
      </c>
      <c r="E16" s="331">
        <f>IFERROR('Tablas evol EM zona'!G16-'Tablas evol EM zona'!G29,"-")</f>
        <v>0.23299736351002132</v>
      </c>
      <c r="F16" s="331">
        <f>IFERROR('Tablas evol EM zona'!I16-'Tablas evol EM zona'!I29,"-")</f>
        <v>-4.7346209865665401E-2</v>
      </c>
    </row>
    <row r="17" spans="2:6" outlineLevel="1">
      <c r="B17" s="66" t="s">
        <v>87</v>
      </c>
      <c r="C17" s="330">
        <f>IFERROR('Tablas evol EM zona'!C17-'Tablas evol EM zona'!C30,"-")</f>
        <v>-0.16970925784238711</v>
      </c>
      <c r="D17" s="331">
        <f>IFERROR('Tablas evol EM zona'!E17-'Tablas evol EM zona'!E30,"-")</f>
        <v>-0.27240132290138419</v>
      </c>
      <c r="E17" s="331">
        <f>IFERROR('Tablas evol EM zona'!G17-'Tablas evol EM zona'!G30,"-")</f>
        <v>0.40068274316431207</v>
      </c>
      <c r="F17" s="331">
        <f>IFERROR('Tablas evol EM zona'!I17-'Tablas evol EM zona'!I30,"-")</f>
        <v>-5.3366025818877283E-2</v>
      </c>
    </row>
    <row r="18" spans="2:6" outlineLevel="1">
      <c r="B18" s="66" t="s">
        <v>88</v>
      </c>
      <c r="C18" s="330">
        <f>IFERROR('Tablas evol EM zona'!C18-'Tablas evol EM zona'!C31,"-")</f>
        <v>-0.43999999999999995</v>
      </c>
      <c r="D18" s="331">
        <f>IFERROR('Tablas evol EM zona'!E18-'Tablas evol EM zona'!E31,"-")</f>
        <v>-0.10103355096310285</v>
      </c>
      <c r="E18" s="331">
        <f>IFERROR('Tablas evol EM zona'!G18-'Tablas evol EM zona'!G31,"-")</f>
        <v>0.52831132259668934</v>
      </c>
      <c r="F18" s="331">
        <f>IFERROR('Tablas evol EM zona'!I18-'Tablas evol EM zona'!I31,"-")</f>
        <v>0.11516134485567786</v>
      </c>
    </row>
    <row r="19" spans="2:6" outlineLevel="1">
      <c r="B19" s="66" t="s">
        <v>89</v>
      </c>
      <c r="C19" s="330">
        <f>IFERROR('Tablas evol EM zona'!C19-'Tablas evol EM zona'!C32,"-")</f>
        <v>-0.12999999999999989</v>
      </c>
      <c r="D19" s="331">
        <f>IFERROR('Tablas evol EM zona'!E19-'Tablas evol EM zona'!E32,"-")</f>
        <v>-3.4519044519015551E-2</v>
      </c>
      <c r="E19" s="331">
        <f>IFERROR('Tablas evol EM zona'!G19-'Tablas evol EM zona'!G32,"-")</f>
        <v>-0.2242371700401673</v>
      </c>
      <c r="F19" s="331">
        <f>IFERROR('Tablas evol EM zona'!I19-'Tablas evol EM zona'!I32,"-")</f>
        <v>-0.11217931684364846</v>
      </c>
    </row>
    <row r="20" spans="2:6" outlineLevel="1">
      <c r="B20" s="66" t="s">
        <v>90</v>
      </c>
      <c r="C20" s="330">
        <f>IFERROR('Tablas evol EM zona'!C20-'Tablas evol EM zona'!C33,"-")</f>
        <v>-0.14391441938705807</v>
      </c>
      <c r="D20" s="331">
        <f>IFERROR('Tablas evol EM zona'!E20-'Tablas evol EM zona'!E33,"-")</f>
        <v>-0.1855453199294157</v>
      </c>
      <c r="E20" s="331">
        <f>IFERROR('Tablas evol EM zona'!G20-'Tablas evol EM zona'!G33,"-")</f>
        <v>-0.32547350974693146</v>
      </c>
      <c r="F20" s="331">
        <f>IFERROR('Tablas evol EM zona'!I20-'Tablas evol EM zona'!I33,"-")</f>
        <v>-0.24405449738538287</v>
      </c>
    </row>
    <row r="21" spans="2:6" outlineLevel="1">
      <c r="B21" s="66" t="s">
        <v>91</v>
      </c>
      <c r="C21" s="330">
        <f>IFERROR('Tablas evol EM zona'!C21-'Tablas evol EM zona'!C34,"-")</f>
        <v>-0.19953896993632636</v>
      </c>
      <c r="D21" s="331">
        <f>IFERROR('Tablas evol EM zona'!E21-'Tablas evol EM zona'!E34,"-")</f>
        <v>-0.14660521331165466</v>
      </c>
      <c r="E21" s="331">
        <f>IFERROR('Tablas evol EM zona'!G21-'Tablas evol EM zona'!G34,"-")</f>
        <v>2.274621958654155E-2</v>
      </c>
      <c r="F21" s="331">
        <f>IFERROR('Tablas evol EM zona'!I21-'Tablas evol EM zona'!I34,"-")</f>
        <v>-0.11244154591918765</v>
      </c>
    </row>
    <row r="22" spans="2:6" outlineLevel="1">
      <c r="B22" s="66" t="s">
        <v>92</v>
      </c>
      <c r="C22" s="330">
        <f>IFERROR('Tablas evol EM zona'!C22-'Tablas evol EM zona'!C35,"-")</f>
        <v>-9.2624056999999649E-2</v>
      </c>
      <c r="D22" s="331">
        <f>IFERROR('Tablas evol EM zona'!E22-'Tablas evol EM zona'!E35,"-")</f>
        <v>-0.42524343742512194</v>
      </c>
      <c r="E22" s="331">
        <f>IFERROR('Tablas evol EM zona'!G22-'Tablas evol EM zona'!G35,"-")</f>
        <v>-0.78518388368142755</v>
      </c>
      <c r="F22" s="331">
        <f>IFERROR('Tablas evol EM zona'!I22-'Tablas evol EM zona'!I35,"-")</f>
        <v>-0.57395942028339419</v>
      </c>
    </row>
    <row r="23" spans="2:6" outlineLevel="1">
      <c r="B23" s="66" t="s">
        <v>93</v>
      </c>
      <c r="C23" s="330">
        <f>IFERROR('Tablas evol EM zona'!C23-'Tablas evol EM zona'!C36,"-")</f>
        <v>-0.38686427885275143</v>
      </c>
      <c r="D23" s="331">
        <f>IFERROR('Tablas evol EM zona'!E23-'Tablas evol EM zona'!E36,"-")</f>
        <v>-0.23468498542983607</v>
      </c>
      <c r="E23" s="331">
        <f>IFERROR('Tablas evol EM zona'!G23-'Tablas evol EM zona'!G36,"-")</f>
        <v>3.1903016539176932E-2</v>
      </c>
      <c r="F23" s="331">
        <f>IFERROR('Tablas evol EM zona'!I23-'Tablas evol EM zona'!I36,"-")</f>
        <v>-0.16314077236224556</v>
      </c>
    </row>
    <row r="24" spans="2:6" outlineLevel="1">
      <c r="B24" s="66" t="s">
        <v>94</v>
      </c>
      <c r="C24" s="330">
        <f>IFERROR('Tablas evol EM zona'!C24-'Tablas evol EM zona'!C37,"-")</f>
        <v>-0.52</v>
      </c>
      <c r="D24" s="331">
        <f>IFERROR('Tablas evol EM zona'!E24-'Tablas evol EM zona'!E37,"-")</f>
        <v>0.12852796120831211</v>
      </c>
      <c r="E24" s="331">
        <f>IFERROR('Tablas evol EM zona'!G24-'Tablas evol EM zona'!G37,"-")</f>
        <v>0.14248309602542797</v>
      </c>
      <c r="F24" s="331">
        <f>IFERROR('Tablas evol EM zona'!I24-'Tablas evol EM zona'!I37,"-")</f>
        <v>9.1010892234356433E-2</v>
      </c>
    </row>
    <row r="25" spans="2:6" outlineLevel="1">
      <c r="B25" s="66" t="s">
        <v>95</v>
      </c>
      <c r="C25" s="330">
        <f>IFERROR('Tablas evol EM zona'!C25-'Tablas evol EM zona'!C38,"-")</f>
        <v>-0.26000000000000023</v>
      </c>
      <c r="D25" s="331">
        <f>IFERROR('Tablas evol EM zona'!E25-'Tablas evol EM zona'!E38,"-")</f>
        <v>-0.72706221916349012</v>
      </c>
      <c r="E25" s="331">
        <f>IFERROR('Tablas evol EM zona'!G25-'Tablas evol EM zona'!G38,"-")</f>
        <v>-0.19922475192644207</v>
      </c>
      <c r="F25" s="331">
        <f>IFERROR('Tablas evol EM zona'!I25-'Tablas evol EM zona'!I38,"-")</f>
        <v>-0.54008672154370707</v>
      </c>
    </row>
    <row r="26" spans="2:6">
      <c r="B26" s="77">
        <v>2010</v>
      </c>
      <c r="C26" s="332">
        <f>IFERROR('Tablas evol EM zona'!C26-'Tablas evol EM zona'!C39,"-")</f>
        <v>-0.26351797507665609</v>
      </c>
      <c r="D26" s="332">
        <f>IFERROR('Tablas evol EM zona'!E26-'Tablas evol EM zona'!E39,"-")</f>
        <v>-0.20748362309691615</v>
      </c>
      <c r="E26" s="332">
        <f>IFERROR('Tablas evol EM zona'!G26-'Tablas evol EM zona'!G39,"-")</f>
        <v>-7.2281011679779184E-2</v>
      </c>
      <c r="F26" s="332">
        <f>IFERROR('Tablas evol EM zona'!I26-'Tablas evol EM zona'!I39,"-")</f>
        <v>-0.17455028602755984</v>
      </c>
    </row>
    <row r="27" spans="2:6" ht="15" hidden="1" customHeight="1" outlineLevel="1">
      <c r="B27" s="66" t="s">
        <v>84</v>
      </c>
      <c r="C27" s="330">
        <f>IFERROR('Tablas evol EM zona'!C27-'Tablas evol EM zona'!C40,"-")</f>
        <v>0.38683937031942506</v>
      </c>
      <c r="D27" s="331">
        <f>IFERROR('Tablas evol EM zona'!E27-'Tablas evol EM zona'!E40,"-")</f>
        <v>-0.34408678266794368</v>
      </c>
      <c r="E27" s="331">
        <f>IFERROR('Tablas evol EM zona'!G27-'Tablas evol EM zona'!G40,"-")</f>
        <v>-3.4405658325063371E-2</v>
      </c>
      <c r="F27" s="331">
        <f>IFERROR('Tablas evol EM zona'!I27-'Tablas evol EM zona'!I40,"-")</f>
        <v>-0.24934493108455857</v>
      </c>
    </row>
    <row r="28" spans="2:6" ht="15" hidden="1" customHeight="1" outlineLevel="1">
      <c r="B28" s="66" t="s">
        <v>85</v>
      </c>
      <c r="C28" s="330">
        <f>IFERROR('Tablas evol EM zona'!C28-'Tablas evol EM zona'!C41,"-")</f>
        <v>-0.39972837741243739</v>
      </c>
      <c r="D28" s="331">
        <f>IFERROR('Tablas evol EM zona'!E28-'Tablas evol EM zona'!E41,"-")</f>
        <v>5.7586759970297052E-2</v>
      </c>
      <c r="E28" s="331">
        <f>IFERROR('Tablas evol EM zona'!G28-'Tablas evol EM zona'!G41,"-")</f>
        <v>0.48438029593311072</v>
      </c>
      <c r="F28" s="331">
        <f>IFERROR('Tablas evol EM zona'!I28-'Tablas evol EM zona'!I41,"-")</f>
        <v>0.18277918938214022</v>
      </c>
    </row>
    <row r="29" spans="2:6" ht="15" hidden="1" customHeight="1" outlineLevel="1">
      <c r="B29" s="66" t="s">
        <v>86</v>
      </c>
      <c r="C29" s="330">
        <f>IFERROR('Tablas evol EM zona'!C29-'Tablas evol EM zona'!C42,"-")</f>
        <v>-3.830900148333205E-2</v>
      </c>
      <c r="D29" s="331">
        <f>IFERROR('Tablas evol EM zona'!E29-'Tablas evol EM zona'!E42,"-")</f>
        <v>-0.33369121226230103</v>
      </c>
      <c r="E29" s="331">
        <f>IFERROR('Tablas evol EM zona'!G29-'Tablas evol EM zona'!G42,"-")</f>
        <v>-0.33378897410126651</v>
      </c>
      <c r="F29" s="331">
        <f>IFERROR('Tablas evol EM zona'!I29-'Tablas evol EM zona'!I42,"-")</f>
        <v>-0.34152400107212966</v>
      </c>
    </row>
    <row r="30" spans="2:6" ht="15" hidden="1" customHeight="1" outlineLevel="1">
      <c r="B30" s="66" t="s">
        <v>87</v>
      </c>
      <c r="C30" s="330">
        <f>IFERROR('Tablas evol EM zona'!C30-'Tablas evol EM zona'!C43,"-")</f>
        <v>7.0000000000000284E-2</v>
      </c>
      <c r="D30" s="331">
        <f>IFERROR('Tablas evol EM zona'!E30-'Tablas evol EM zona'!E43,"-")</f>
        <v>-9.1512638643562738E-2</v>
      </c>
      <c r="E30" s="331">
        <f>IFERROR('Tablas evol EM zona'!G30-'Tablas evol EM zona'!G43,"-")</f>
        <v>-0.44065285536221666</v>
      </c>
      <c r="F30" s="331">
        <f>IFERROR('Tablas evol EM zona'!I30-'Tablas evol EM zona'!I43,"-")</f>
        <v>-0.21702075706506818</v>
      </c>
    </row>
    <row r="31" spans="2:6" ht="15" hidden="1" customHeight="1" outlineLevel="1">
      <c r="B31" s="66" t="s">
        <v>88</v>
      </c>
      <c r="C31" s="330">
        <f>IFERROR('Tablas evol EM zona'!C31-'Tablas evol EM zona'!C44,"-")</f>
        <v>0.16000000000000014</v>
      </c>
      <c r="D31" s="331">
        <f>IFERROR('Tablas evol EM zona'!E31-'Tablas evol EM zona'!E44,"-")</f>
        <v>-0.1495552246762033</v>
      </c>
      <c r="E31" s="331">
        <f>IFERROR('Tablas evol EM zona'!G31-'Tablas evol EM zona'!G44,"-")</f>
        <v>-0.21698179020839881</v>
      </c>
      <c r="F31" s="331">
        <f>IFERROR('Tablas evol EM zona'!I31-'Tablas evol EM zona'!I44,"-")</f>
        <v>-0.18507603992445709</v>
      </c>
    </row>
    <row r="32" spans="2:6" ht="15" hidden="1" customHeight="1" outlineLevel="1">
      <c r="B32" s="66" t="s">
        <v>89</v>
      </c>
      <c r="C32" s="330">
        <f>IFERROR('Tablas evol EM zona'!C32-'Tablas evol EM zona'!C45,"-")</f>
        <v>-0.29999999999999982</v>
      </c>
      <c r="D32" s="331">
        <f>IFERROR('Tablas evol EM zona'!E32-'Tablas evol EM zona'!E45,"-")</f>
        <v>-0.59771187070422815</v>
      </c>
      <c r="E32" s="331">
        <f>IFERROR('Tablas evol EM zona'!G32-'Tablas evol EM zona'!G45,"-")</f>
        <v>-1.1273458897317878</v>
      </c>
      <c r="F32" s="331">
        <f>IFERROR('Tablas evol EM zona'!I32-'Tablas evol EM zona'!I45,"-")</f>
        <v>-0.81052783204716672</v>
      </c>
    </row>
    <row r="33" spans="2:6" ht="15" hidden="1" customHeight="1" outlineLevel="1">
      <c r="B33" s="66" t="s">
        <v>90</v>
      </c>
      <c r="C33" s="330">
        <f>IFERROR('Tablas evol EM zona'!C33-'Tablas evol EM zona'!C46,"-")</f>
        <v>-0.32592156862745059</v>
      </c>
      <c r="D33" s="331">
        <f>IFERROR('Tablas evol EM zona'!E33-'Tablas evol EM zona'!E46,"-")</f>
        <v>-0.15196295479627597</v>
      </c>
      <c r="E33" s="331">
        <f>IFERROR('Tablas evol EM zona'!G33-'Tablas evol EM zona'!G46,"-")</f>
        <v>-0.60405211872064335</v>
      </c>
      <c r="F33" s="331">
        <f>IFERROR('Tablas evol EM zona'!I33-'Tablas evol EM zona'!I46,"-")</f>
        <v>-0.32991360686646143</v>
      </c>
    </row>
    <row r="34" spans="2:6" ht="15" hidden="1" customHeight="1" outlineLevel="1">
      <c r="B34" s="66" t="s">
        <v>91</v>
      </c>
      <c r="C34" s="330">
        <f>IFERROR('Tablas evol EM zona'!C34-'Tablas evol EM zona'!C47,"-")</f>
        <v>-0.48</v>
      </c>
      <c r="D34" s="331">
        <f>IFERROR('Tablas evol EM zona'!E34-'Tablas evol EM zona'!E47,"-")</f>
        <v>-0.13075903324522198</v>
      </c>
      <c r="E34" s="331">
        <f>IFERROR('Tablas evol EM zona'!G34-'Tablas evol EM zona'!G47,"-")</f>
        <v>-0.51162488603454825</v>
      </c>
      <c r="F34" s="331">
        <f>IFERROR('Tablas evol EM zona'!I34-'Tablas evol EM zona'!I47,"-")</f>
        <v>-0.26784965291272389</v>
      </c>
    </row>
    <row r="35" spans="2:6" ht="15" hidden="1" customHeight="1" outlineLevel="1">
      <c r="B35" s="66" t="s">
        <v>92</v>
      </c>
      <c r="C35" s="330">
        <f>IFERROR('Tablas evol EM zona'!C35-'Tablas evol EM zona'!C48,"-")</f>
        <v>-0.12000000000000011</v>
      </c>
      <c r="D35" s="331">
        <f>IFERROR('Tablas evol EM zona'!E35-'Tablas evol EM zona'!E48,"-")</f>
        <v>-0.84750200803790321</v>
      </c>
      <c r="E35" s="331">
        <f>IFERROR('Tablas evol EM zona'!G35-'Tablas evol EM zona'!G48,"-")</f>
        <v>-1.2266182343505418</v>
      </c>
      <c r="F35" s="331">
        <f>IFERROR('Tablas evol EM zona'!I35-'Tablas evol EM zona'!I48,"-")</f>
        <v>-0.98068060153978198</v>
      </c>
    </row>
    <row r="36" spans="2:6" ht="15" hidden="1" customHeight="1" outlineLevel="1">
      <c r="B36" s="66" t="s">
        <v>93</v>
      </c>
      <c r="C36" s="330">
        <f>IFERROR('Tablas evol EM zona'!C36-'Tablas evol EM zona'!C49,"-")</f>
        <v>-0.56000000000000005</v>
      </c>
      <c r="D36" s="331">
        <f>IFERROR('Tablas evol EM zona'!E36-'Tablas evol EM zona'!E49,"-")</f>
        <v>0.36523768399174017</v>
      </c>
      <c r="E36" s="331">
        <f>IFERROR('Tablas evol EM zona'!G36-'Tablas evol EM zona'!G49,"-")</f>
        <v>-0.11958974280620538</v>
      </c>
      <c r="F36" s="331">
        <f>IFERROR('Tablas evol EM zona'!I36-'Tablas evol EM zona'!I49,"-")</f>
        <v>0.18320119444637939</v>
      </c>
    </row>
    <row r="37" spans="2:6" ht="15" hidden="1" customHeight="1" outlineLevel="1">
      <c r="B37" s="66" t="s">
        <v>94</v>
      </c>
      <c r="C37" s="330">
        <f>IFERROR('Tablas evol EM zona'!C37-'Tablas evol EM zona'!C50,"-")</f>
        <v>8.0000000000000071E-2</v>
      </c>
      <c r="D37" s="331">
        <f>IFERROR('Tablas evol EM zona'!E37-'Tablas evol EM zona'!E50,"-")</f>
        <v>-7.5831032424845013E-2</v>
      </c>
      <c r="E37" s="331">
        <f>IFERROR('Tablas evol EM zona'!G37-'Tablas evol EM zona'!G50,"-")</f>
        <v>0.18231226240488674</v>
      </c>
      <c r="F37" s="331">
        <f>IFERROR('Tablas evol EM zona'!I37-'Tablas evol EM zona'!I50,"-")</f>
        <v>1.1223057665395331E-2</v>
      </c>
    </row>
    <row r="38" spans="2:6" ht="15" hidden="1" customHeight="1" outlineLevel="1">
      <c r="B38" s="66" t="s">
        <v>95</v>
      </c>
      <c r="C38" s="330">
        <f>IFERROR('Tablas evol EM zona'!C38-'Tablas evol EM zona'!C51,"-")</f>
        <v>-0.10350606524555417</v>
      </c>
      <c r="D38" s="331">
        <f>IFERROR('Tablas evol EM zona'!E38-'Tablas evol EM zona'!E51,"-")</f>
        <v>0.20892156471648171</v>
      </c>
      <c r="E38" s="331">
        <f>IFERROR('Tablas evol EM zona'!G38-'Tablas evol EM zona'!G51,"-")</f>
        <v>-1.0245406855186321</v>
      </c>
      <c r="F38" s="331">
        <f>IFERROR('Tablas evol EM zona'!I38-'Tablas evol EM zona'!I51,"-")</f>
        <v>-0.28937282598164771</v>
      </c>
    </row>
    <row r="39" spans="2:6" collapsed="1">
      <c r="B39" s="80">
        <v>2009</v>
      </c>
      <c r="C39" s="333">
        <f>IFERROR('Tablas evol EM zona'!C39-'Tablas evol EM zona'!C52,"-")</f>
        <v>-0.14495288187197408</v>
      </c>
      <c r="D39" s="333">
        <f>IFERROR('Tablas evol EM zona'!E39-'Tablas evol EM zona'!E52,"-")</f>
        <v>-0.17987774204766449</v>
      </c>
      <c r="E39" s="333">
        <f>IFERROR('Tablas evol EM zona'!G39-'Tablas evol EM zona'!G52,"-")</f>
        <v>-0.40504562659523557</v>
      </c>
      <c r="F39" s="333">
        <f>IFERROR('Tablas evol EM zona'!I39-'Tablas evol EM zona'!I52,"-")</f>
        <v>-0.27434471765047785</v>
      </c>
    </row>
    <row r="40" spans="2:6" ht="15" hidden="1" customHeight="1" outlineLevel="1">
      <c r="B40" s="66" t="s">
        <v>84</v>
      </c>
      <c r="C40" s="330">
        <f>IFERROR('Tablas evol EM zona'!C40-'Tablas evol EM zona'!C53,"-")</f>
        <v>-0.10000000000000009</v>
      </c>
      <c r="D40" s="331">
        <f>IFERROR('Tablas evol EM zona'!E40-'Tablas evol EM zona'!E53,"-")</f>
        <v>0.13958468638461952</v>
      </c>
      <c r="E40" s="331">
        <f>IFERROR('Tablas evol EM zona'!G40-'Tablas evol EM zona'!G53,"-")</f>
        <v>-0.36060660263396827</v>
      </c>
      <c r="F40" s="331">
        <f>IFERROR('Tablas evol EM zona'!I40-'Tablas evol EM zona'!I53,"-")</f>
        <v>-7.8654324528276476E-2</v>
      </c>
    </row>
    <row r="41" spans="2:6" ht="15" hidden="1" customHeight="1" outlineLevel="1">
      <c r="B41" s="66" t="s">
        <v>85</v>
      </c>
      <c r="C41" s="330">
        <f>IFERROR('Tablas evol EM zona'!C41-'Tablas evol EM zona'!C54,"-")</f>
        <v>8.9999999999999858E-2</v>
      </c>
      <c r="D41" s="331">
        <f>IFERROR('Tablas evol EM zona'!E41-'Tablas evol EM zona'!E54,"-")</f>
        <v>1.0109268589761911E-3</v>
      </c>
      <c r="E41" s="331">
        <f>IFERROR('Tablas evol EM zona'!G41-'Tablas evol EM zona'!G54,"-")</f>
        <v>-0.24363687997025885</v>
      </c>
      <c r="F41" s="331">
        <f>IFERROR('Tablas evol EM zona'!I41-'Tablas evol EM zona'!I54,"-")</f>
        <v>-9.6316581895286468E-2</v>
      </c>
    </row>
    <row r="42" spans="2:6" ht="15" hidden="1" customHeight="1" outlineLevel="1">
      <c r="B42" s="66" t="s">
        <v>86</v>
      </c>
      <c r="C42" s="330">
        <f>IFERROR('Tablas evol EM zona'!C42-'Tablas evol EM zona'!C55,"-")</f>
        <v>-0.2200000000000002</v>
      </c>
      <c r="D42" s="331">
        <f>IFERROR('Tablas evol EM zona'!E42-'Tablas evol EM zona'!E55,"-")</f>
        <v>0.28189813086283699</v>
      </c>
      <c r="E42" s="331">
        <f>IFERROR('Tablas evol EM zona'!G42-'Tablas evol EM zona'!G55,"-")</f>
        <v>-0.23946534230843763</v>
      </c>
      <c r="F42" s="331">
        <f>IFERROR('Tablas evol EM zona'!I42-'Tablas evol EM zona'!I55,"-")</f>
        <v>7.2366068803741967E-2</v>
      </c>
    </row>
    <row r="43" spans="2:6" ht="15" hidden="1" customHeight="1" outlineLevel="1">
      <c r="B43" s="66" t="s">
        <v>87</v>
      </c>
      <c r="C43" s="330">
        <f>IFERROR('Tablas evol EM zona'!C43-'Tablas evol EM zona'!C56,"-")</f>
        <v>-0.36000000000000032</v>
      </c>
      <c r="D43" s="331">
        <f>IFERROR('Tablas evol EM zona'!E43-'Tablas evol EM zona'!E56,"-")</f>
        <v>0.15208402542605359</v>
      </c>
      <c r="E43" s="331">
        <f>IFERROR('Tablas evol EM zona'!G43-'Tablas evol EM zona'!G56,"-")</f>
        <v>-0.18323349499245722</v>
      </c>
      <c r="F43" s="331">
        <f>IFERROR('Tablas evol EM zona'!I43-'Tablas evol EM zona'!I56,"-")</f>
        <v>3.0160891737101458E-2</v>
      </c>
    </row>
    <row r="44" spans="2:6" ht="15" hidden="1" customHeight="1" outlineLevel="1">
      <c r="B44" s="66" t="s">
        <v>88</v>
      </c>
      <c r="C44" s="330">
        <f>IFERROR('Tablas evol EM zona'!C44-'Tablas evol EM zona'!C57,"-")</f>
        <v>-0.13000000000000034</v>
      </c>
      <c r="D44" s="331">
        <f>IFERROR('Tablas evol EM zona'!E44-'Tablas evol EM zona'!E57,"-")</f>
        <v>-0.25143780572240537</v>
      </c>
      <c r="E44" s="331">
        <f>IFERROR('Tablas evol EM zona'!G44-'Tablas evol EM zona'!G57,"-")</f>
        <v>-8.9417909789714756E-2</v>
      </c>
      <c r="F44" s="331">
        <f>IFERROR('Tablas evol EM zona'!I44-'Tablas evol EM zona'!I57,"-")</f>
        <v>-0.18649172559244498</v>
      </c>
    </row>
    <row r="45" spans="2:6" ht="15" hidden="1" customHeight="1" outlineLevel="1">
      <c r="B45" s="66" t="s">
        <v>89</v>
      </c>
      <c r="C45" s="330">
        <f>IFERROR('Tablas evol EM zona'!C45-'Tablas evol EM zona'!C58,"-")</f>
        <v>-0.33000000000000007</v>
      </c>
      <c r="D45" s="331">
        <f>IFERROR('Tablas evol EM zona'!E45-'Tablas evol EM zona'!E58,"-")</f>
        <v>0.30634772456332904</v>
      </c>
      <c r="E45" s="331">
        <f>IFERROR('Tablas evol EM zona'!G45-'Tablas evol EM zona'!G58,"-")</f>
        <v>0.12695537431537041</v>
      </c>
      <c r="F45" s="331">
        <f>IFERROR('Tablas evol EM zona'!I45-'Tablas evol EM zona'!I58,"-")</f>
        <v>0.23258823367552051</v>
      </c>
    </row>
    <row r="46" spans="2:6" ht="15" hidden="1" customHeight="1" outlineLevel="1">
      <c r="B46" s="66" t="s">
        <v>90</v>
      </c>
      <c r="C46" s="330">
        <f>IFERROR('Tablas evol EM zona'!C46-'Tablas evol EM zona'!C59,"-")</f>
        <v>-0.68000000000000016</v>
      </c>
      <c r="D46" s="331">
        <f>IFERROR('Tablas evol EM zona'!E46-'Tablas evol EM zona'!E59,"-")</f>
        <v>0.39320717837884533</v>
      </c>
      <c r="E46" s="331">
        <f>IFERROR('Tablas evol EM zona'!G46-'Tablas evol EM zona'!G59,"-")</f>
        <v>0.81289185575129963</v>
      </c>
      <c r="F46" s="331">
        <f>IFERROR('Tablas evol EM zona'!I46-'Tablas evol EM zona'!I59,"-")</f>
        <v>0.54770399480467091</v>
      </c>
    </row>
    <row r="47" spans="2:6" ht="15" hidden="1" customHeight="1" outlineLevel="1">
      <c r="B47" s="66" t="s">
        <v>91</v>
      </c>
      <c r="C47" s="330">
        <f>IFERROR('Tablas evol EM zona'!C47-'Tablas evol EM zona'!C60,"-")</f>
        <v>-0.25999999999999979</v>
      </c>
      <c r="D47" s="331">
        <f>IFERROR('Tablas evol EM zona'!E47-'Tablas evol EM zona'!E60,"-")</f>
        <v>-0.54827585735895834</v>
      </c>
      <c r="E47" s="331">
        <f>IFERROR('Tablas evol EM zona'!G47-'Tablas evol EM zona'!G60,"-")</f>
        <v>-1.0359279258220795</v>
      </c>
      <c r="F47" s="331">
        <f>IFERROR('Tablas evol EM zona'!I47-'Tablas evol EM zona'!I60,"-")</f>
        <v>-0.74777561309327467</v>
      </c>
    </row>
    <row r="48" spans="2:6" ht="15" hidden="1" customHeight="1" outlineLevel="1">
      <c r="B48" s="66" t="s">
        <v>92</v>
      </c>
      <c r="C48" s="330">
        <f>IFERROR('Tablas evol EM zona'!C48-'Tablas evol EM zona'!C61,"-")</f>
        <v>-0.4700000000000002</v>
      </c>
      <c r="D48" s="331">
        <f>IFERROR('Tablas evol EM zona'!E48-'Tablas evol EM zona'!E61,"-")</f>
        <v>0.50035181806241358</v>
      </c>
      <c r="E48" s="331">
        <f>IFERROR('Tablas evol EM zona'!G48-'Tablas evol EM zona'!G61,"-")</f>
        <v>0.33745688767506898</v>
      </c>
      <c r="F48" s="331">
        <f>IFERROR('Tablas evol EM zona'!I48-'Tablas evol EM zona'!I61,"-")</f>
        <v>0.42234069756053039</v>
      </c>
    </row>
    <row r="49" spans="2:6" ht="15" hidden="1" customHeight="1" outlineLevel="1">
      <c r="B49" s="66" t="s">
        <v>93</v>
      </c>
      <c r="C49" s="330">
        <f>IFERROR('Tablas evol EM zona'!C49-'Tablas evol EM zona'!C62,"-")</f>
        <v>0.29000000000000004</v>
      </c>
      <c r="D49" s="331">
        <f>IFERROR('Tablas evol EM zona'!E49-'Tablas evol EM zona'!E62,"-")</f>
        <v>-0.14952998337852019</v>
      </c>
      <c r="E49" s="331">
        <f>IFERROR('Tablas evol EM zona'!G49-'Tablas evol EM zona'!G62,"-")</f>
        <v>9.9558643137276803E-2</v>
      </c>
      <c r="F49" s="331">
        <f>IFERROR('Tablas evol EM zona'!I49-'Tablas evol EM zona'!I62,"-")</f>
        <v>-6.1495295363092062E-2</v>
      </c>
    </row>
    <row r="50" spans="2:6" ht="15" hidden="1" customHeight="1" outlineLevel="1">
      <c r="B50" s="66" t="s">
        <v>94</v>
      </c>
      <c r="C50" s="330">
        <f>IFERROR('Tablas evol EM zona'!C50-'Tablas evol EM zona'!C63,"-")</f>
        <v>-0.13000000000000034</v>
      </c>
      <c r="D50" s="331">
        <f>IFERROR('Tablas evol EM zona'!E50-'Tablas evol EM zona'!E63,"-")</f>
        <v>-6.4814124715308452E-2</v>
      </c>
      <c r="E50" s="331">
        <f>IFERROR('Tablas evol EM zona'!G50-'Tablas evol EM zona'!G63,"-")</f>
        <v>-0.39631010850919779</v>
      </c>
      <c r="F50" s="331">
        <f>IFERROR('Tablas evol EM zona'!I50-'Tablas evol EM zona'!I63,"-")</f>
        <v>-0.19827175464384084</v>
      </c>
    </row>
    <row r="51" spans="2:6" ht="15" hidden="1" customHeight="1" outlineLevel="1">
      <c r="B51" s="66" t="s">
        <v>95</v>
      </c>
      <c r="C51" s="330">
        <f>IFERROR('Tablas evol EM zona'!C51-'Tablas evol EM zona'!C64,"-")</f>
        <v>-0.14649393475444583</v>
      </c>
      <c r="D51" s="331">
        <f>IFERROR('Tablas evol EM zona'!E51-'Tablas evol EM zona'!E64,"-")</f>
        <v>5.4311655628447753E-2</v>
      </c>
      <c r="E51" s="331">
        <f>IFERROR('Tablas evol EM zona'!G51-'Tablas evol EM zona'!G64,"-")</f>
        <v>0.11699640187104521</v>
      </c>
      <c r="F51" s="331">
        <f>IFERROR('Tablas evol EM zona'!I51-'Tablas evol EM zona'!I64,"-")</f>
        <v>7.8287979871753066E-2</v>
      </c>
    </row>
    <row r="52" spans="2:6" collapsed="1">
      <c r="B52" s="80">
        <v>2008</v>
      </c>
      <c r="C52" s="333">
        <f>IFERROR('Tablas evol EM zona'!C52-'Tablas evol EM zona'!C65,"-")</f>
        <v>-0.18374352602174149</v>
      </c>
      <c r="D52" s="333">
        <f>IFERROR('Tablas evol EM zona'!E52-'Tablas evol EM zona'!E65,"-")</f>
        <v>6.4073786653993103E-2</v>
      </c>
      <c r="E52" s="333">
        <f>IFERROR('Tablas evol EM zona'!G52-'Tablas evol EM zona'!G65,"-")</f>
        <v>-7.5308568028022549E-2</v>
      </c>
      <c r="F52" s="333">
        <f>IFERROR('Tablas evol EM zona'!I52-'Tablas evol EM zona'!I65,"-")</f>
        <v>2.905718422156589E-3</v>
      </c>
    </row>
    <row r="53" spans="2:6" ht="15" hidden="1" customHeight="1" outlineLevel="1">
      <c r="B53" s="66" t="s">
        <v>84</v>
      </c>
      <c r="C53" s="330">
        <f>IFERROR('Tablas evol EM zona'!C53-'Tablas evol EM zona'!C66,"-")</f>
        <v>-0.25</v>
      </c>
      <c r="D53" s="331">
        <f>IFERROR('Tablas evol EM zona'!E53-'Tablas evol EM zona'!E66,"-")</f>
        <v>0.24178371202796711</v>
      </c>
      <c r="E53" s="331">
        <f>IFERROR('Tablas evol EM zona'!G53-'Tablas evol EM zona'!G66,"-")</f>
        <v>0.65222981396712498</v>
      </c>
      <c r="F53" s="331">
        <f>IFERROR('Tablas evol EM zona'!I53-'Tablas evol EM zona'!I66,"-")</f>
        <v>0.41118309476933845</v>
      </c>
    </row>
    <row r="54" spans="2:6" ht="15" hidden="1" customHeight="1" outlineLevel="1">
      <c r="B54" s="66" t="s">
        <v>85</v>
      </c>
      <c r="C54" s="330">
        <f>IFERROR('Tablas evol EM zona'!C54-'Tablas evol EM zona'!C67,"-")</f>
        <v>-0.23999999999999977</v>
      </c>
      <c r="D54" s="331">
        <f>IFERROR('Tablas evol EM zona'!E54-'Tablas evol EM zona'!E67,"-")</f>
        <v>4.1150746432386143E-2</v>
      </c>
      <c r="E54" s="331">
        <f>IFERROR('Tablas evol EM zona'!G54-'Tablas evol EM zona'!G67,"-")</f>
        <v>-0.90480464067615607</v>
      </c>
      <c r="F54" s="331">
        <f>IFERROR('Tablas evol EM zona'!I54-'Tablas evol EM zona'!I67,"-")</f>
        <v>-0.31439700590189279</v>
      </c>
    </row>
    <row r="55" spans="2:6" ht="15" hidden="1" customHeight="1" outlineLevel="1">
      <c r="B55" s="66" t="s">
        <v>86</v>
      </c>
      <c r="C55" s="330">
        <f>IFERROR('Tablas evol EM zona'!C55-'Tablas evol EM zona'!C68,"-")</f>
        <v>-6.0000000000000053E-2</v>
      </c>
      <c r="D55" s="331">
        <f>IFERROR('Tablas evol EM zona'!E55-'Tablas evol EM zona'!E68,"-")</f>
        <v>-0.15238496558980863</v>
      </c>
      <c r="E55" s="331">
        <f>IFERROR('Tablas evol EM zona'!G55-'Tablas evol EM zona'!G68,"-")</f>
        <v>-0.20690823463346852</v>
      </c>
      <c r="F55" s="331">
        <f>IFERROR('Tablas evol EM zona'!I55-'Tablas evol EM zona'!I68,"-")</f>
        <v>-0.18526153593793371</v>
      </c>
    </row>
    <row r="56" spans="2:6" ht="15" hidden="1" customHeight="1" outlineLevel="1">
      <c r="B56" s="66" t="s">
        <v>87</v>
      </c>
      <c r="C56" s="330">
        <f>IFERROR('Tablas evol EM zona'!C56-'Tablas evol EM zona'!C69,"-")</f>
        <v>-2.9999999999999805E-2</v>
      </c>
      <c r="D56" s="331">
        <f>IFERROR('Tablas evol EM zona'!E56-'Tablas evol EM zona'!E69,"-")</f>
        <v>0.13859950026128764</v>
      </c>
      <c r="E56" s="331">
        <f>IFERROR('Tablas evol EM zona'!G56-'Tablas evol EM zona'!G69,"-")</f>
        <v>0.75727053888018148</v>
      </c>
      <c r="F56" s="331">
        <f>IFERROR('Tablas evol EM zona'!I56-'Tablas evol EM zona'!I69,"-")</f>
        <v>0.3418211093679222</v>
      </c>
    </row>
    <row r="57" spans="2:6" ht="15" hidden="1" customHeight="1" outlineLevel="1">
      <c r="B57" s="66" t="s">
        <v>88</v>
      </c>
      <c r="C57" s="330">
        <f>IFERROR('Tablas evol EM zona'!C57-'Tablas evol EM zona'!C70,"-")</f>
        <v>-0.20999999999999996</v>
      </c>
      <c r="D57" s="331">
        <f>IFERROR('Tablas evol EM zona'!E57-'Tablas evol EM zona'!E70,"-")</f>
        <v>-0.20520637003343989</v>
      </c>
      <c r="E57" s="331">
        <f>IFERROR('Tablas evol EM zona'!G57-'Tablas evol EM zona'!G70,"-")</f>
        <v>-0.95241373833985143</v>
      </c>
      <c r="F57" s="331">
        <f>IFERROR('Tablas evol EM zona'!I57-'Tablas evol EM zona'!I70,"-")</f>
        <v>-0.52925320116594499</v>
      </c>
    </row>
    <row r="58" spans="2:6" ht="15" hidden="1" customHeight="1" outlineLevel="1">
      <c r="B58" s="66" t="s">
        <v>89</v>
      </c>
      <c r="C58" s="330">
        <f>IFERROR('Tablas evol EM zona'!C58-'Tablas evol EM zona'!C71,"-")</f>
        <v>0.44999999999999973</v>
      </c>
      <c r="D58" s="331">
        <f>IFERROR('Tablas evol EM zona'!E58-'Tablas evol EM zona'!E71,"-")</f>
        <v>-0.40780966934733076</v>
      </c>
      <c r="E58" s="331">
        <f>IFERROR('Tablas evol EM zona'!G58-'Tablas evol EM zona'!G71,"-")</f>
        <v>-0.29670368474840458</v>
      </c>
      <c r="F58" s="331">
        <f>IFERROR('Tablas evol EM zona'!I58-'Tablas evol EM zona'!I71,"-")</f>
        <v>-0.38587764538012959</v>
      </c>
    </row>
    <row r="59" spans="2:6" ht="15" hidden="1" customHeight="1" outlineLevel="1">
      <c r="B59" s="66" t="s">
        <v>90</v>
      </c>
      <c r="C59" s="330">
        <f>IFERROR('Tablas evol EM zona'!C59-'Tablas evol EM zona'!C72,"-")</f>
        <v>0.98</v>
      </c>
      <c r="D59" s="331">
        <f>IFERROR('Tablas evol EM zona'!E59-'Tablas evol EM zona'!E72,"-")</f>
        <v>-0.51195901187350579</v>
      </c>
      <c r="E59" s="331">
        <f>IFERROR('Tablas evol EM zona'!G59-'Tablas evol EM zona'!G72,"-")</f>
        <v>-0.13041997000555394</v>
      </c>
      <c r="F59" s="331">
        <f>IFERROR('Tablas evol EM zona'!I59-'Tablas evol EM zona'!I72,"-")</f>
        <v>-0.37036971892157045</v>
      </c>
    </row>
    <row r="60" spans="2:6" ht="15" hidden="1" customHeight="1" outlineLevel="1">
      <c r="B60" s="66" t="s">
        <v>91</v>
      </c>
      <c r="C60" s="330">
        <f>IFERROR('Tablas evol EM zona'!C60-'Tablas evol EM zona'!C73,"-")</f>
        <v>0.64000000000000012</v>
      </c>
      <c r="D60" s="331">
        <f>IFERROR('Tablas evol EM zona'!E60-'Tablas evol EM zona'!E73,"-")</f>
        <v>-0.13842499384506635</v>
      </c>
      <c r="E60" s="331">
        <f>IFERROR('Tablas evol EM zona'!G60-'Tablas evol EM zona'!G73,"-")</f>
        <v>0.19775432283885053</v>
      </c>
      <c r="F60" s="331">
        <f>IFERROR('Tablas evol EM zona'!I60-'Tablas evol EM zona'!I73,"-")</f>
        <v>-9.4676640072881568E-3</v>
      </c>
    </row>
    <row r="61" spans="2:6" ht="15" hidden="1" customHeight="1" outlineLevel="1">
      <c r="B61" s="66" t="s">
        <v>92</v>
      </c>
      <c r="C61" s="330">
        <f>IFERROR('Tablas evol EM zona'!C61-'Tablas evol EM zona'!C74,"-")</f>
        <v>0.18000000000000016</v>
      </c>
      <c r="D61" s="331">
        <f>IFERROR('Tablas evol EM zona'!E61-'Tablas evol EM zona'!E74,"-")</f>
        <v>-4.0837731557768819E-2</v>
      </c>
      <c r="E61" s="331">
        <f>IFERROR('Tablas evol EM zona'!G61-'Tablas evol EM zona'!G74,"-")</f>
        <v>0.16228219088899642</v>
      </c>
      <c r="F61" s="331">
        <f>IFERROR('Tablas evol EM zona'!I61-'Tablas evol EM zona'!I74,"-")</f>
        <v>1.3333993111463549E-2</v>
      </c>
    </row>
    <row r="62" spans="2:6" ht="15" hidden="1" customHeight="1" outlineLevel="1">
      <c r="B62" s="66" t="s">
        <v>93</v>
      </c>
      <c r="C62" s="330">
        <f>IFERROR('Tablas evol EM zona'!C62-'Tablas evol EM zona'!C75,"-")</f>
        <v>8.9999999999999858E-2</v>
      </c>
      <c r="D62" s="331">
        <f>IFERROR('Tablas evol EM zona'!E62-'Tablas evol EM zona'!E75,"-")</f>
        <v>-0.37177314953093266</v>
      </c>
      <c r="E62" s="331">
        <f>IFERROR('Tablas evol EM zona'!G62-'Tablas evol EM zona'!G75,"-")</f>
        <v>-0.27134385244576542</v>
      </c>
      <c r="F62" s="331">
        <f>IFERROR('Tablas evol EM zona'!I62-'Tablas evol EM zona'!I75,"-")</f>
        <v>-0.33724286966505712</v>
      </c>
    </row>
    <row r="63" spans="2:6" ht="15" hidden="1" customHeight="1" outlineLevel="1">
      <c r="B63" s="66" t="s">
        <v>94</v>
      </c>
      <c r="C63" s="330">
        <f>IFERROR('Tablas evol EM zona'!C63-'Tablas evol EM zona'!C76,"-")</f>
        <v>-0.10999999999999988</v>
      </c>
      <c r="D63" s="331">
        <f>IFERROR('Tablas evol EM zona'!E63-'Tablas evol EM zona'!E76,"-")</f>
        <v>-0.14687174381043189</v>
      </c>
      <c r="E63" s="331">
        <f>IFERROR('Tablas evol EM zona'!G63-'Tablas evol EM zona'!G76,"-")</f>
        <v>-5.6808720222738529E-2</v>
      </c>
      <c r="F63" s="331">
        <f>IFERROR('Tablas evol EM zona'!I63-'Tablas evol EM zona'!I76,"-")</f>
        <v>-0.13011692927560681</v>
      </c>
    </row>
    <row r="64" spans="2:6" ht="15" hidden="1" customHeight="1" outlineLevel="1">
      <c r="B64" s="66" t="s">
        <v>95</v>
      </c>
      <c r="C64" s="330">
        <f>IFERROR('Tablas evol EM zona'!C64-'Tablas evol EM zona'!C77,"-")</f>
        <v>0.31000000000000005</v>
      </c>
      <c r="D64" s="331">
        <f>IFERROR('Tablas evol EM zona'!E64-'Tablas evol EM zona'!E77,"-")</f>
        <v>2.9315946309228735E-2</v>
      </c>
      <c r="E64" s="331">
        <f>IFERROR('Tablas evol EM zona'!G64-'Tablas evol EM zona'!G77,"-")</f>
        <v>0.69229936424384952</v>
      </c>
      <c r="F64" s="331">
        <f>IFERROR('Tablas evol EM zona'!I64-'Tablas evol EM zona'!I77,"-")</f>
        <v>0.2733815994746589</v>
      </c>
    </row>
    <row r="65" spans="2:6" collapsed="1">
      <c r="B65" s="80">
        <v>2007</v>
      </c>
      <c r="C65" s="333">
        <f>IFERROR('Tablas evol EM zona'!C65-'Tablas evol EM zona'!C78,"-")</f>
        <v>0.13125616540036855</v>
      </c>
      <c r="D65" s="333">
        <f>IFERROR('Tablas evol EM zona'!E65-'Tablas evol EM zona'!E78,"-")</f>
        <v>-0.12355448034304306</v>
      </c>
      <c r="E65" s="333">
        <f>IFERROR('Tablas evol EM zona'!G65-'Tablas evol EM zona'!G78,"-")</f>
        <v>-4.8709658058278649E-2</v>
      </c>
      <c r="F65" s="333">
        <f>IFERROR('Tablas evol EM zona'!I65-'Tablas evol EM zona'!I78,"-")</f>
        <v>-0.10660970714706242</v>
      </c>
    </row>
    <row r="66" spans="2:6" ht="15" customHeight="1">
      <c r="B66" s="140" t="s">
        <v>126</v>
      </c>
      <c r="C66" s="140"/>
      <c r="D66" s="140"/>
      <c r="E66" s="140"/>
      <c r="F66" s="140"/>
    </row>
  </sheetData>
  <mergeCells count="4">
    <mergeCell ref="B5:F5"/>
    <mergeCell ref="B6:B7"/>
    <mergeCell ref="D6:F6"/>
    <mergeCell ref="B66:F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91</v>
      </c>
      <c r="C7" s="87">
        <f>IFERROR('tab. Turistas alojados tip'!C8/'tab. Turistas alojados tip'!C21-1,"-")</f>
        <v>6.0530345772547678E-2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6.0530345772547678E-2</v>
      </c>
    </row>
    <row r="8" spans="2:7" ht="15" customHeight="1">
      <c r="B8" s="66" t="s">
        <v>92</v>
      </c>
      <c r="C8" s="87">
        <f>IFERROR('tab. Turistas alojados tip'!C9/'tab. Turistas alojados tip'!C22-1,"-")</f>
        <v>-3.1758634378720174E-4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-3.1758634378720174E-4</v>
      </c>
    </row>
    <row r="9" spans="2:7" ht="15" customHeight="1">
      <c r="B9" s="66" t="s">
        <v>93</v>
      </c>
      <c r="C9" s="87">
        <f>IFERROR('tab. Turistas alojados tip'!C10/'tab. Turistas alojados tip'!C23-1,"-")</f>
        <v>9.4003019075065142E-2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9.4003019075065142E-2</v>
      </c>
    </row>
    <row r="10" spans="2:7" ht="15" customHeight="1">
      <c r="B10" s="66" t="s">
        <v>94</v>
      </c>
      <c r="C10" s="87">
        <f>IFERROR('tab. Turistas alojados tip'!C11/'tab. Turistas alojados tip'!C24-1,"-")</f>
        <v>-0.18258845993197681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-0.18258845993197681</v>
      </c>
    </row>
    <row r="11" spans="2:7" ht="15" customHeight="1">
      <c r="B11" s="66" t="s">
        <v>95</v>
      </c>
      <c r="C11" s="87">
        <f>IFERROR('tab. Turistas alojados tip'!C12/'tab. Turistas alojados tip'!C25-1,"-")</f>
        <v>-4.3979375189566294E-2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-4.3979375189566294E-2</v>
      </c>
    </row>
    <row r="12" spans="2:7" ht="30" customHeight="1">
      <c r="B12" s="72" t="str">
        <f>actualizaciones!A2</f>
        <v xml:space="preserve">acumulado mayo 2011 </v>
      </c>
      <c r="C12" s="76">
        <v>-2.1906419458308735E-2</v>
      </c>
      <c r="D12" s="76" t="s">
        <v>64</v>
      </c>
      <c r="E12" s="76">
        <v>-2.1906419458308735E-2</v>
      </c>
      <c r="G12" s="88"/>
    </row>
    <row r="13" spans="2:7" ht="15" customHeight="1" outlineLevel="1">
      <c r="B13" s="66" t="s">
        <v>84</v>
      </c>
      <c r="C13" s="87">
        <f>IFERROR('tab. Turistas alojados tip'!C14/'tab. Turistas alojados tip'!C27-1,"-")</f>
        <v>2.7663151459575097E-2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2.7663151459575097E-2</v>
      </c>
    </row>
    <row r="14" spans="2:7" ht="15" customHeight="1" outlineLevel="1">
      <c r="B14" s="66" t="s">
        <v>85</v>
      </c>
      <c r="C14" s="87">
        <f>IFERROR('tab. Turistas alojados tip'!C15/'tab. Turistas alojados tip'!C28-1,"-")</f>
        <v>7.7412437455325334E-2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7.7412437455325334E-2</v>
      </c>
    </row>
    <row r="15" spans="2:7" ht="15" customHeight="1" outlineLevel="1">
      <c r="B15" s="66" t="s">
        <v>86</v>
      </c>
      <c r="C15" s="87">
        <f>IFERROR('tab. Turistas alojados tip'!C16/'tab. Turistas alojados tip'!C29-1,"-")</f>
        <v>8.4003435084706091E-2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8.4003435084706091E-2</v>
      </c>
    </row>
    <row r="16" spans="2:7" ht="15" customHeight="1" outlineLevel="1">
      <c r="B16" s="66" t="s">
        <v>87</v>
      </c>
      <c r="C16" s="87">
        <f>IFERROR('tab. Turistas alojados tip'!C17/'tab. Turistas alojados tip'!C30-1,"-")</f>
        <v>-5.9965836554886298E-2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-5.9965836554886298E-2</v>
      </c>
    </row>
    <row r="17" spans="2:7" ht="15" customHeight="1" outlineLevel="1">
      <c r="B17" s="66" t="s">
        <v>88</v>
      </c>
      <c r="C17" s="87">
        <f>IFERROR('tab. Turistas alojados tip'!C18/'tab. Turistas alojados tip'!C31-1,"-")</f>
        <v>0.25871158544425876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0.25871158544425876</v>
      </c>
    </row>
    <row r="18" spans="2:7" ht="15" customHeight="1" outlineLevel="1">
      <c r="B18" s="66" t="s">
        <v>89</v>
      </c>
      <c r="C18" s="87">
        <f>IFERROR('tab. Turistas alojados tip'!C19/'tab. Turistas alojados tip'!C32-1,"-")</f>
        <v>-0.10756938603868793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-0.10756938603868793</v>
      </c>
    </row>
    <row r="19" spans="2:7" ht="15" customHeight="1" outlineLevel="1">
      <c r="B19" s="66" t="s">
        <v>90</v>
      </c>
      <c r="C19" s="87">
        <f>IFERROR('tab. Turistas alojados tip'!C20/'tab. Turistas alojados tip'!C33-1,"-")</f>
        <v>-5.3333333333333011E-3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-5.3333333333333011E-3</v>
      </c>
    </row>
    <row r="20" spans="2:7" ht="15" customHeight="1" outlineLevel="1">
      <c r="B20" s="66" t="s">
        <v>91</v>
      </c>
      <c r="C20" s="87">
        <f>IFERROR('tab. Turistas alojados tip'!C21/'tab. Turistas alojados tip'!C34-1,"-")</f>
        <v>-7.918955024491614E-2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-7.918955024491614E-2</v>
      </c>
    </row>
    <row r="21" spans="2:7" ht="15" customHeight="1" outlineLevel="1">
      <c r="B21" s="66" t="s">
        <v>92</v>
      </c>
      <c r="C21" s="87">
        <f>IFERROR('tab. Turistas alojados tip'!C22/'tab. Turistas alojados tip'!C35-1,"-")</f>
        <v>-3.7005887300252338E-2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-3.7005887300252338E-2</v>
      </c>
    </row>
    <row r="22" spans="2:7" ht="15" customHeight="1" outlineLevel="1">
      <c r="B22" s="66" t="s">
        <v>93</v>
      </c>
      <c r="C22" s="87">
        <f>IFERROR('tab. Turistas alojados tip'!C23/'tab. Turistas alojados tip'!C36-1,"-")</f>
        <v>-6.8932473008369022E-2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-6.8932473008369022E-2</v>
      </c>
    </row>
    <row r="23" spans="2:7" ht="15" customHeight="1" outlineLevel="1">
      <c r="B23" s="66" t="s">
        <v>94</v>
      </c>
      <c r="C23" s="87">
        <f>IFERROR('tab. Turistas alojados tip'!C24/'tab. Turistas alojados tip'!C37-1,"-")</f>
        <v>0.10460058001581851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0.10460058001581851</v>
      </c>
    </row>
    <row r="24" spans="2:7" ht="15" customHeight="1" outlineLevel="1">
      <c r="B24" s="66" t="s">
        <v>95</v>
      </c>
      <c r="C24" s="87">
        <f>IFERROR('tab. Turistas alojados tip'!C25/'tab. Turistas alojados tip'!C38-1,"-")</f>
        <v>-2.8150331613854052E-2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-2.8150331613854052E-2</v>
      </c>
    </row>
    <row r="25" spans="2:7" ht="15" customHeight="1">
      <c r="B25" s="77">
        <v>2010</v>
      </c>
      <c r="C25" s="89">
        <f>IFERROR('tab. Turistas alojados tip'!C26/'tab. Turistas alojados tip'!C39-1,"-")</f>
        <v>7.0867314880191934E-3</v>
      </c>
      <c r="D25" s="89" t="str">
        <f>IFERROR('tab. Turistas alojados tip'!E26/'tab. Turistas alojados tip'!E39-1,"-")</f>
        <v>-</v>
      </c>
      <c r="E25" s="89">
        <f>IFERROR('tab. Turistas alojados tip'!G26/'tab. Turistas alojados tip'!G39-1,"-")</f>
        <v>7.0867314880191934E-3</v>
      </c>
      <c r="G25" s="88"/>
    </row>
    <row r="26" spans="2:7" ht="15" hidden="1" customHeight="1" outlineLevel="1">
      <c r="B26" s="66" t="s">
        <v>84</v>
      </c>
      <c r="C26" s="87">
        <f>IFERROR('tab. Turistas alojados tip'!C27/'tab. Turistas alojados tip'!C40-1,"-")</f>
        <v>-0.18881725762459711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-0.18881725762459711</v>
      </c>
    </row>
    <row r="27" spans="2:7" ht="15" hidden="1" customHeight="1" outlineLevel="1">
      <c r="B27" s="66" t="s">
        <v>85</v>
      </c>
      <c r="C27" s="87">
        <f>IFERROR('tab. Turistas alojados tip'!C28/'tab. Turistas alojados tip'!C41-1,"-")</f>
        <v>-0.21593902370677576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-0.21593902370677576</v>
      </c>
    </row>
    <row r="28" spans="2:7" ht="15" hidden="1" customHeight="1" outlineLevel="1">
      <c r="B28" s="66" t="s">
        <v>86</v>
      </c>
      <c r="C28" s="87">
        <f>IFERROR('tab. Turistas alojados tip'!C29/'tab. Turistas alojados tip'!C42-1,"-")</f>
        <v>-0.31524644499091203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-0.31524644499091203</v>
      </c>
    </row>
    <row r="29" spans="2:7" ht="15" hidden="1" customHeight="1" outlineLevel="1">
      <c r="B29" s="66" t="s">
        <v>87</v>
      </c>
      <c r="C29" s="87">
        <f>IFERROR('tab. Turistas alojados tip'!C30/'tab. Turistas alojados tip'!C43-1,"-")</f>
        <v>-0.2650323774283071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-0.2650323774283071</v>
      </c>
    </row>
    <row r="30" spans="2:7" ht="15" hidden="1" customHeight="1" outlineLevel="1">
      <c r="B30" s="66" t="s">
        <v>88</v>
      </c>
      <c r="C30" s="87">
        <f>IFERROR('tab. Turistas alojados tip'!C31/'tab. Turistas alojados tip'!C44-1,"-")</f>
        <v>-0.36813454663633405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-0.36813454663633405</v>
      </c>
    </row>
    <row r="31" spans="2:7" ht="15" hidden="1" customHeight="1" outlineLevel="1">
      <c r="B31" s="66" t="s">
        <v>89</v>
      </c>
      <c r="C31" s="87">
        <f>IFERROR('tab. Turistas alojados tip'!C32/'tab. Turistas alojados tip'!C45-1,"-")</f>
        <v>-0.27220419905735449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-0.27220419905735449</v>
      </c>
    </row>
    <row r="32" spans="2:7" ht="15" hidden="1" customHeight="1" outlineLevel="1">
      <c r="B32" s="66" t="s">
        <v>90</v>
      </c>
      <c r="C32" s="87">
        <f>IFERROR('tab. Turistas alojados tip'!C33/'tab. Turistas alojados tip'!C46-1,"-")</f>
        <v>-0.17422279792746109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-0.17422279792746109</v>
      </c>
    </row>
    <row r="33" spans="2:5" ht="15" hidden="1" customHeight="1" outlineLevel="1">
      <c r="B33" s="66" t="s">
        <v>91</v>
      </c>
      <c r="C33" s="87">
        <f>IFERROR('tab. Turistas alojados tip'!C34/'tab. Turistas alojados tip'!C47-1,"-")</f>
        <v>-0.22727533405975797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-0.22727533405975797</v>
      </c>
    </row>
    <row r="34" spans="2:5" ht="15" hidden="1" customHeight="1" outlineLevel="1">
      <c r="B34" s="66" t="s">
        <v>92</v>
      </c>
      <c r="C34" s="87">
        <f>IFERROR('tab. Turistas alojados tip'!C35/'tab. Turistas alojados tip'!C48-1,"-")</f>
        <v>-0.25657932132097994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-0.25657932132097994</v>
      </c>
    </row>
    <row r="35" spans="2:5" ht="15" hidden="1" customHeight="1" outlineLevel="1">
      <c r="B35" s="66" t="s">
        <v>93</v>
      </c>
      <c r="C35" s="87">
        <f>IFERROR('tab. Turistas alojados tip'!C36/'tab. Turistas alojados tip'!C49-1,"-")</f>
        <v>-5.4256540390308694E-2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-5.4256540390308694E-2</v>
      </c>
    </row>
    <row r="36" spans="2:5" ht="15" hidden="1" customHeight="1" outlineLevel="1">
      <c r="B36" s="66" t="s">
        <v>94</v>
      </c>
      <c r="C36" s="87">
        <f>IFERROR('tab. Turistas alojados tip'!C37/'tab. Turistas alojados tip'!C50-1,"-")</f>
        <v>-0.21611986566778607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-0.21611986566778607</v>
      </c>
    </row>
    <row r="37" spans="2:5" ht="15" hidden="1" customHeight="1" outlineLevel="1">
      <c r="B37" s="66" t="s">
        <v>95</v>
      </c>
      <c r="C37" s="87">
        <f>IFERROR('tab. Turistas alojados tip'!C38/'tab. Turistas alojados tip'!C51-1,"-")</f>
        <v>-0.20091861971499236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-0.20091861971499236</v>
      </c>
    </row>
    <row r="38" spans="2:5" ht="15" customHeight="1" collapsed="1">
      <c r="B38" s="80">
        <v>2009</v>
      </c>
      <c r="C38" s="90">
        <f>IFERROR('tab. Turistas alojados tip'!C39/'tab. Turistas alojados tip'!C52-1,"-")</f>
        <v>-0.22743196308640867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-0.22743196308640867</v>
      </c>
    </row>
    <row r="39" spans="2:5" ht="15" hidden="1" customHeight="1" outlineLevel="1">
      <c r="B39" s="66" t="s">
        <v>84</v>
      </c>
      <c r="C39" s="87">
        <f>IFERROR('tab. Turistas alojados tip'!C40/'tab. Turistas alojados tip'!C53-1,"-")</f>
        <v>-4.5104770924588644E-2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-4.5104770924588644E-2</v>
      </c>
    </row>
    <row r="40" spans="2:5" ht="15" hidden="1" customHeight="1" outlineLevel="1">
      <c r="B40" s="66" t="s">
        <v>85</v>
      </c>
      <c r="C40" s="87">
        <f>IFERROR('tab. Turistas alojados tip'!C41/'tab. Turistas alojados tip'!C54-1,"-")</f>
        <v>-5.6375271034956875E-2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-5.6375271034956875E-2</v>
      </c>
    </row>
    <row r="41" spans="2:5" ht="15" hidden="1" customHeight="1" outlineLevel="1">
      <c r="B41" s="66" t="s">
        <v>86</v>
      </c>
      <c r="C41" s="87">
        <f>IFERROR('tab. Turistas alojados tip'!C42/'tab. Turistas alojados tip'!C55-1,"-")</f>
        <v>7.8404243053153522E-2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7.8404243053153522E-2</v>
      </c>
    </row>
    <row r="42" spans="2:5" ht="15" hidden="1" customHeight="1" outlineLevel="1">
      <c r="B42" s="66" t="s">
        <v>87</v>
      </c>
      <c r="C42" s="87">
        <f>IFERROR('tab. Turistas alojados tip'!C43/'tab. Turistas alojados tip'!C56-1,"-")</f>
        <v>7.6004265908282909E-2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7.6004265908282909E-2</v>
      </c>
    </row>
    <row r="43" spans="2:5" ht="15" hidden="1" customHeight="1" outlineLevel="1">
      <c r="B43" s="66" t="s">
        <v>88</v>
      </c>
      <c r="C43" s="87">
        <f>IFERROR('tab. Turistas alojados tip'!C44/'tab. Turistas alojados tip'!C57-1,"-")</f>
        <v>0.23487508778970612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0.23487508778970612</v>
      </c>
    </row>
    <row r="44" spans="2:5" ht="15" hidden="1" customHeight="1" outlineLevel="1">
      <c r="B44" s="66" t="s">
        <v>89</v>
      </c>
      <c r="C44" s="87">
        <f>IFERROR('tab. Turistas alojados tip'!C45/'tab. Turistas alojados tip'!C58-1,"-")</f>
        <v>0.13767409470752079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0.13767409470752079</v>
      </c>
    </row>
    <row r="45" spans="2:5" ht="15" hidden="1" customHeight="1" outlineLevel="1">
      <c r="B45" s="66" t="s">
        <v>90</v>
      </c>
      <c r="C45" s="87">
        <f>IFERROR('tab. Turistas alojados tip'!C46/'tab. Turistas alojados tip'!C59-1,"-")</f>
        <v>0.17227241667299364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0.17227241667299364</v>
      </c>
    </row>
    <row r="46" spans="2:5" ht="15" hidden="1" customHeight="1" outlineLevel="1">
      <c r="B46" s="66" t="s">
        <v>91</v>
      </c>
      <c r="C46" s="87">
        <f>IFERROR('tab. Turistas alojados tip'!C47/'tab. Turistas alojados tip'!C60-1,"-")</f>
        <v>0.18409615645796551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0.18409615645796551</v>
      </c>
    </row>
    <row r="47" spans="2:5" ht="15" hidden="1" customHeight="1" outlineLevel="1">
      <c r="B47" s="66" t="s">
        <v>92</v>
      </c>
      <c r="C47" s="87">
        <f>IFERROR('tab. Turistas alojados tip'!C48/'tab. Turistas alojados tip'!C61-1,"-")</f>
        <v>0.13561838368190027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0.13561838368190027</v>
      </c>
    </row>
    <row r="48" spans="2:5" ht="15" hidden="1" customHeight="1" outlineLevel="1">
      <c r="B48" s="66" t="s">
        <v>93</v>
      </c>
      <c r="C48" s="87">
        <f>IFERROR('tab. Turistas alojados tip'!C49/'tab. Turistas alojados tip'!C62-1,"-")</f>
        <v>-0.12916973587288227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-0.12916973587288227</v>
      </c>
    </row>
    <row r="49" spans="2:5" ht="15" hidden="1" customHeight="1" outlineLevel="1">
      <c r="B49" s="66" t="s">
        <v>94</v>
      </c>
      <c r="C49" s="87">
        <f>IFERROR('tab. Turistas alojados tip'!C50/'tab. Turistas alojados tip'!C63-1,"-")</f>
        <v>0.27151491262646177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0.27151491262646177</v>
      </c>
    </row>
    <row r="50" spans="2:5" ht="15" hidden="1" customHeight="1" outlineLevel="1">
      <c r="B50" s="66" t="s">
        <v>95</v>
      </c>
      <c r="C50" s="87">
        <f>IFERROR('tab. Turistas alojados tip'!C51/'tab. Turistas alojados tip'!C64-1,"-")</f>
        <v>0.17060729303095057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0.17060729303095057</v>
      </c>
    </row>
    <row r="51" spans="2:5" ht="15" customHeight="1" collapsed="1">
      <c r="B51" s="80">
        <v>2008</v>
      </c>
      <c r="C51" s="90">
        <f>IFERROR('tab. Turistas alojados tip'!C52/'tab. Turistas alojados tip'!C65-1,"-")</f>
        <v>8.7948166498788449E-2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8.7948166498788449E-2</v>
      </c>
    </row>
    <row r="52" spans="2:5" ht="15" hidden="1" customHeight="1" outlineLevel="1">
      <c r="B52" s="66" t="s">
        <v>84</v>
      </c>
      <c r="C52" s="87">
        <f>IFERROR('tab. Turistas alojados tip'!C53/'tab. Turistas alojados tip'!C66-1,"-")</f>
        <v>3.8623804147601692E-3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3.8623804147601692E-3</v>
      </c>
    </row>
    <row r="53" spans="2:5" ht="15" hidden="1" customHeight="1" outlineLevel="1">
      <c r="B53" s="66" t="s">
        <v>85</v>
      </c>
      <c r="C53" s="87">
        <f>IFERROR('tab. Turistas alojados tip'!C54/'tab. Turistas alojados tip'!C67-1,"-")</f>
        <v>4.5447006137004475E-2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4.5447006137004475E-2</v>
      </c>
    </row>
    <row r="54" spans="2:5" ht="15" hidden="1" customHeight="1" outlineLevel="1">
      <c r="B54" s="66" t="s">
        <v>86</v>
      </c>
      <c r="C54" s="87">
        <f>IFERROR('tab. Turistas alojados tip'!C55/'tab. Turistas alojados tip'!C68-1,"-")</f>
        <v>0.10266353060835298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0.10266353060835298</v>
      </c>
    </row>
    <row r="55" spans="2:5" ht="15" hidden="1" customHeight="1" outlineLevel="1">
      <c r="B55" s="66" t="s">
        <v>87</v>
      </c>
      <c r="C55" s="87">
        <f>IFERROR('tab. Turistas alojados tip'!C56/'tab. Turistas alojados tip'!C69-1,"-")</f>
        <v>-2.3467333194473361E-2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-2.3467333194473361E-2</v>
      </c>
    </row>
    <row r="56" spans="2:5" ht="15" hidden="1" customHeight="1" outlineLevel="1">
      <c r="B56" s="66" t="s">
        <v>88</v>
      </c>
      <c r="C56" s="87">
        <f>IFERROR('tab. Turistas alojados tip'!C57/'tab. Turistas alojados tip'!C70-1,"-")</f>
        <v>-0.1125456326239872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-0.1125456326239872</v>
      </c>
    </row>
    <row r="57" spans="2:5" ht="15" hidden="1" customHeight="1" outlineLevel="1">
      <c r="B57" s="66" t="s">
        <v>89</v>
      </c>
      <c r="C57" s="87">
        <f>IFERROR('tab. Turistas alojados tip'!C58/'tab. Turistas alojados tip'!C71-1,"-")</f>
        <v>-2.6968423905678329E-2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-2.6968423905678329E-2</v>
      </c>
    </row>
    <row r="58" spans="2:5" ht="15" hidden="1" customHeight="1" outlineLevel="1">
      <c r="B58" s="66" t="s">
        <v>90</v>
      </c>
      <c r="C58" s="87">
        <f>IFERROR('tab. Turistas alojados tip'!C59/'tab. Turistas alojados tip'!C72-1,"-")</f>
        <v>-0.1635867149298279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-0.1635867149298279</v>
      </c>
    </row>
    <row r="59" spans="2:5" ht="15" hidden="1" customHeight="1" outlineLevel="1">
      <c r="B59" s="66" t="s">
        <v>91</v>
      </c>
      <c r="C59" s="87">
        <f>IFERROR('tab. Turistas alojados tip'!C60/'tab. Turistas alojados tip'!C73-1,"-")</f>
        <v>-1.6948003525184552E-3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-1.6948003525184552E-3</v>
      </c>
    </row>
    <row r="60" spans="2:5" ht="15" hidden="1" customHeight="1" outlineLevel="1">
      <c r="B60" s="66" t="s">
        <v>92</v>
      </c>
      <c r="C60" s="87">
        <f>IFERROR('tab. Turistas alojados tip'!C61/'tab. Turistas alojados tip'!C74-1,"-")</f>
        <v>0.11863672467326158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0.11863672467326158</v>
      </c>
    </row>
    <row r="61" spans="2:5" ht="15" hidden="1" customHeight="1" outlineLevel="1">
      <c r="B61" s="66" t="s">
        <v>93</v>
      </c>
      <c r="C61" s="87">
        <f>IFERROR('tab. Turistas alojados tip'!C62/'tab. Turistas alojados tip'!C75-1,"-")</f>
        <v>9.0481381605370448E-2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9.0481381605370448E-2</v>
      </c>
    </row>
    <row r="62" spans="2:5" ht="15" hidden="1" customHeight="1" outlineLevel="1">
      <c r="B62" s="66" t="s">
        <v>94</v>
      </c>
      <c r="C62" s="87">
        <f>IFERROR('tab. Turistas alojados tip'!C63/'tab. Turistas alojados tip'!C76-1,"-")</f>
        <v>-2.9951567677797608E-2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-2.9951567677797608E-2</v>
      </c>
    </row>
    <row r="63" spans="2:5" ht="15" hidden="1" customHeight="1" outlineLevel="1">
      <c r="B63" s="66" t="s">
        <v>95</v>
      </c>
      <c r="C63" s="87">
        <f>IFERROR('tab. Turistas alojados tip'!C64/'tab. Turistas alojados tip'!C77-1,"-")</f>
        <v>1.6893312771624869E-2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1.6893312771624869E-2</v>
      </c>
    </row>
    <row r="64" spans="2:5" ht="15" customHeight="1" collapsed="1">
      <c r="B64" s="80">
        <v>2007</v>
      </c>
      <c r="C64" s="90">
        <f>IFERROR('tab. Turistas alojados tip'!C65/'tab. Turistas alojados tip'!C78-1,"-")</f>
        <v>4.8803707330951074E-3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4.8803707330951074E-3</v>
      </c>
    </row>
    <row r="65" spans="2:5" ht="27" customHeight="1">
      <c r="B65" s="91" t="s">
        <v>102</v>
      </c>
      <c r="C65" s="91"/>
      <c r="D65" s="91"/>
      <c r="E65" s="91"/>
    </row>
  </sheetData>
  <mergeCells count="2">
    <mergeCell ref="B5:E5"/>
    <mergeCell ref="B65:E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L82"/>
  <sheetViews>
    <sheetView showGridLines="0" showRowColHeaders="0" topLeftCell="A7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91</v>
      </c>
      <c r="C7" s="330">
        <v>2.8484848484848486</v>
      </c>
      <c r="D7" s="334">
        <f t="shared" ref="D7:D11" si="0">C7-C20</f>
        <v>-1.0708699902248289</v>
      </c>
      <c r="E7" s="331">
        <v>2.1748757342973337</v>
      </c>
      <c r="F7" s="335">
        <f t="shared" ref="F7:F11" si="1">E7-E20</f>
        <v>0.14825140601203834</v>
      </c>
      <c r="G7" s="330">
        <v>1.9346673095467695</v>
      </c>
      <c r="H7" s="334">
        <f t="shared" ref="H7:H11" si="2">G7-G20</f>
        <v>-0.10226376977702789</v>
      </c>
      <c r="I7" s="331">
        <v>1.8106523955147809</v>
      </c>
      <c r="J7" s="335">
        <f t="shared" ref="J7:J11" si="3">I7-I20</f>
        <v>2.0371065591507254E-2</v>
      </c>
      <c r="K7" s="330">
        <v>2.0243198054415563</v>
      </c>
      <c r="L7" s="334">
        <f t="shared" ref="L7:L11" si="4">K7-K20</f>
        <v>-1.6141224622117534E-2</v>
      </c>
    </row>
    <row r="8" spans="2:12">
      <c r="B8" s="66" t="s">
        <v>92</v>
      </c>
      <c r="C8" s="330">
        <v>2.2974963181148746</v>
      </c>
      <c r="D8" s="334">
        <f t="shared" si="0"/>
        <v>-1.3540949718851252</v>
      </c>
      <c r="E8" s="331">
        <v>2.161101083032491</v>
      </c>
      <c r="F8" s="335">
        <f t="shared" si="1"/>
        <v>3.924178703249126E-2</v>
      </c>
      <c r="G8" s="330">
        <v>2.0342328835582211</v>
      </c>
      <c r="H8" s="334">
        <f t="shared" si="2"/>
        <v>-0.36476235744177909</v>
      </c>
      <c r="I8" s="331">
        <v>2.1405980448533639</v>
      </c>
      <c r="J8" s="335">
        <f t="shared" si="3"/>
        <v>0.28696253985336395</v>
      </c>
      <c r="K8" s="330">
        <v>2.1224684298308314</v>
      </c>
      <c r="L8" s="334">
        <f t="shared" si="4"/>
        <v>-6.4907513169168762E-2</v>
      </c>
    </row>
    <row r="9" spans="2:12">
      <c r="B9" s="66" t="s">
        <v>93</v>
      </c>
      <c r="C9" s="330">
        <v>2.679745493107105</v>
      </c>
      <c r="D9" s="334">
        <f t="shared" si="0"/>
        <v>-0.47428579449818997</v>
      </c>
      <c r="E9" s="331">
        <v>2.1528089887640451</v>
      </c>
      <c r="F9" s="335">
        <f t="shared" si="1"/>
        <v>0.25653063597831505</v>
      </c>
      <c r="G9" s="330">
        <v>2.3959731543624163</v>
      </c>
      <c r="H9" s="334">
        <f t="shared" si="2"/>
        <v>0.32136454379490154</v>
      </c>
      <c r="I9" s="331">
        <v>1.7792266187050361</v>
      </c>
      <c r="J9" s="335">
        <f t="shared" si="3"/>
        <v>6.784609465341318E-2</v>
      </c>
      <c r="K9" s="330">
        <v>2.1524711490215753</v>
      </c>
      <c r="L9" s="334">
        <f t="shared" si="4"/>
        <v>0.1993354278743269</v>
      </c>
    </row>
    <row r="10" spans="2:12">
      <c r="B10" s="66" t="s">
        <v>94</v>
      </c>
      <c r="C10" s="330">
        <v>3.76</v>
      </c>
      <c r="D10" s="334">
        <f t="shared" si="0"/>
        <v>0.48999999999999977</v>
      </c>
      <c r="E10" s="331">
        <v>2.42</v>
      </c>
      <c r="F10" s="335">
        <f t="shared" si="1"/>
        <v>0.22999999999999998</v>
      </c>
      <c r="G10" s="330">
        <v>2.2799999999999998</v>
      </c>
      <c r="H10" s="334">
        <f t="shared" si="2"/>
        <v>0.21999999999999975</v>
      </c>
      <c r="I10" s="331">
        <v>1.95</v>
      </c>
      <c r="J10" s="335">
        <f t="shared" si="3"/>
        <v>0.27352410182343379</v>
      </c>
      <c r="K10" s="330">
        <v>2.3199999999999998</v>
      </c>
      <c r="L10" s="334">
        <f t="shared" si="4"/>
        <v>0.25</v>
      </c>
    </row>
    <row r="11" spans="2:12">
      <c r="B11" s="66" t="s">
        <v>95</v>
      </c>
      <c r="C11" s="330">
        <v>3.94</v>
      </c>
      <c r="D11" s="334">
        <f t="shared" si="0"/>
        <v>0.21999999999999975</v>
      </c>
      <c r="E11" s="331">
        <v>2.15</v>
      </c>
      <c r="F11" s="335">
        <f t="shared" si="1"/>
        <v>4.9999999999999822E-2</v>
      </c>
      <c r="G11" s="330">
        <v>2.95</v>
      </c>
      <c r="H11" s="334">
        <f t="shared" si="2"/>
        <v>0.85000000000000009</v>
      </c>
      <c r="I11" s="331">
        <v>1.55</v>
      </c>
      <c r="J11" s="335">
        <f t="shared" si="3"/>
        <v>-0.51970935513169825</v>
      </c>
      <c r="K11" s="330">
        <v>2.2799999999999998</v>
      </c>
      <c r="L11" s="334">
        <f t="shared" si="4"/>
        <v>0.10999999999999988</v>
      </c>
    </row>
    <row r="12" spans="2:12" ht="30" customHeight="1">
      <c r="B12" s="72" t="str">
        <f>actualizaciones!$A$2</f>
        <v xml:space="preserve">acumulado mayo 2011 </v>
      </c>
      <c r="C12" s="324">
        <v>3.0953780390061447</v>
      </c>
      <c r="D12" s="324">
        <v>-0.38066681318549644</v>
      </c>
      <c r="E12" s="324">
        <v>2.2121670702179177</v>
      </c>
      <c r="F12" s="324">
        <v>0.14279581817357823</v>
      </c>
      <c r="G12" s="324">
        <v>2.3105016342191274</v>
      </c>
      <c r="H12" s="324">
        <v>0.18084111616575216</v>
      </c>
      <c r="I12" s="324">
        <v>1.8319012888400439</v>
      </c>
      <c r="J12" s="324">
        <v>2.1575037924214113E-2</v>
      </c>
      <c r="K12" s="324">
        <v>2.1793676470588235</v>
      </c>
      <c r="L12" s="324">
        <v>9.9379729391289029E-2</v>
      </c>
    </row>
    <row r="13" spans="2:12" outlineLevel="1">
      <c r="B13" s="66" t="s">
        <v>84</v>
      </c>
      <c r="C13" s="330">
        <v>2.83</v>
      </c>
      <c r="D13" s="334">
        <f>C13-C26</f>
        <v>-0.6510606060606059</v>
      </c>
      <c r="E13" s="331">
        <v>2.14</v>
      </c>
      <c r="F13" s="335">
        <f>E13-E26</f>
        <v>3.7839311936228359E-2</v>
      </c>
      <c r="G13" s="330">
        <v>2.06</v>
      </c>
      <c r="H13" s="334">
        <f t="shared" ref="H13:H63" si="5">G13-G26</f>
        <v>-0.22564036222509687</v>
      </c>
      <c r="I13" s="331">
        <v>2</v>
      </c>
      <c r="J13" s="335">
        <f t="shared" ref="J13:J24" si="6">I13-I26</f>
        <v>-1.9497542326597488</v>
      </c>
      <c r="K13" s="330">
        <v>2.12</v>
      </c>
      <c r="L13" s="334">
        <f t="shared" ref="L13:L63" si="7">K13-K26</f>
        <v>-0.63683937031942506</v>
      </c>
    </row>
    <row r="14" spans="2:12" outlineLevel="1">
      <c r="B14" s="66" t="s">
        <v>85</v>
      </c>
      <c r="C14" s="330">
        <v>3.7</v>
      </c>
      <c r="D14" s="334">
        <f t="shared" ref="D14:F63" si="8">C14-C27</f>
        <v>0.2611979166666667</v>
      </c>
      <c r="E14" s="331">
        <v>1.92</v>
      </c>
      <c r="F14" s="335">
        <f t="shared" si="8"/>
        <v>-8.7585899152164082E-2</v>
      </c>
      <c r="G14" s="330">
        <v>1.95</v>
      </c>
      <c r="H14" s="334">
        <f t="shared" si="5"/>
        <v>5.4142559592686768E-2</v>
      </c>
      <c r="I14" s="331">
        <v>1.96</v>
      </c>
      <c r="J14" s="335">
        <f t="shared" si="6"/>
        <v>0.17837519800859925</v>
      </c>
      <c r="K14" s="330">
        <v>2.02</v>
      </c>
      <c r="L14" s="334">
        <f t="shared" si="7"/>
        <v>3.972837741243751E-2</v>
      </c>
    </row>
    <row r="15" spans="2:12" outlineLevel="1">
      <c r="B15" s="66" t="s">
        <v>86</v>
      </c>
      <c r="C15" s="330">
        <v>3.58</v>
      </c>
      <c r="D15" s="334">
        <f t="shared" si="8"/>
        <v>-0.61085173501577295</v>
      </c>
      <c r="E15" s="331">
        <v>2.09</v>
      </c>
      <c r="F15" s="335">
        <f t="shared" si="8"/>
        <v>-0.11148679825685726</v>
      </c>
      <c r="G15" s="330">
        <v>2.15</v>
      </c>
      <c r="H15" s="334">
        <f t="shared" si="5"/>
        <v>1.3986013986011514E-3</v>
      </c>
      <c r="I15" s="331">
        <v>1.59</v>
      </c>
      <c r="J15" s="335">
        <f t="shared" si="6"/>
        <v>-0.54629976580796247</v>
      </c>
      <c r="K15" s="330">
        <v>2.02</v>
      </c>
      <c r="L15" s="334">
        <f t="shared" si="7"/>
        <v>-0.24169099851666775</v>
      </c>
    </row>
    <row r="16" spans="2:12" outlineLevel="1">
      <c r="B16" s="66" t="s">
        <v>87</v>
      </c>
      <c r="C16" s="330">
        <v>4.8279816513761471</v>
      </c>
      <c r="D16" s="334">
        <f t="shared" si="8"/>
        <v>0.84798165137614712</v>
      </c>
      <c r="E16" s="331">
        <v>2.0989525909592062</v>
      </c>
      <c r="F16" s="335">
        <f t="shared" si="8"/>
        <v>-4.1047409040793958E-2</v>
      </c>
      <c r="G16" s="330">
        <v>2.4372574385510997</v>
      </c>
      <c r="H16" s="334">
        <f t="shared" si="5"/>
        <v>7.7257438551099789E-2</v>
      </c>
      <c r="I16" s="331">
        <v>1.6157575757575757</v>
      </c>
      <c r="J16" s="335">
        <f t="shared" si="6"/>
        <v>-0.54483019648068209</v>
      </c>
      <c r="K16" s="330">
        <v>2.160290742157613</v>
      </c>
      <c r="L16" s="334">
        <f t="shared" si="7"/>
        <v>-0.16970925784238711</v>
      </c>
    </row>
    <row r="17" spans="2:12" outlineLevel="1">
      <c r="B17" s="66" t="s">
        <v>88</v>
      </c>
      <c r="C17" s="330">
        <v>4.738271604938272</v>
      </c>
      <c r="D17" s="334">
        <f t="shared" si="8"/>
        <v>0.3882716049382724</v>
      </c>
      <c r="E17" s="331">
        <v>1.9592252803261978</v>
      </c>
      <c r="F17" s="335">
        <f t="shared" si="8"/>
        <v>-0.50077471967380216</v>
      </c>
      <c r="G17" s="330">
        <v>2.2622467771639041</v>
      </c>
      <c r="H17" s="334">
        <f t="shared" si="5"/>
        <v>-0.25775322283609592</v>
      </c>
      <c r="I17" s="331">
        <v>2.36</v>
      </c>
      <c r="J17" s="335">
        <f t="shared" si="6"/>
        <v>-0.51326813365933166</v>
      </c>
      <c r="K17" s="330">
        <v>2.31</v>
      </c>
      <c r="L17" s="334">
        <f t="shared" si="7"/>
        <v>-0.43999999999999995</v>
      </c>
    </row>
    <row r="18" spans="2:12" outlineLevel="1">
      <c r="B18" s="66" t="s">
        <v>89</v>
      </c>
      <c r="C18" s="330">
        <v>4.4023668639053257</v>
      </c>
      <c r="D18" s="334">
        <f t="shared" si="8"/>
        <v>1.0523668639053256</v>
      </c>
      <c r="E18" s="331">
        <v>2.0602272727272726</v>
      </c>
      <c r="F18" s="335">
        <f t="shared" si="8"/>
        <v>-0.31977272727272732</v>
      </c>
      <c r="G18" s="330">
        <v>2.1565916398713827</v>
      </c>
      <c r="H18" s="334">
        <f t="shared" si="5"/>
        <v>-6.3408360128617502E-2</v>
      </c>
      <c r="I18" s="331">
        <v>1.94</v>
      </c>
      <c r="J18" s="335">
        <f t="shared" si="6"/>
        <v>-0.12715063520871128</v>
      </c>
      <c r="K18" s="330">
        <v>2.16</v>
      </c>
      <c r="L18" s="334">
        <f t="shared" si="7"/>
        <v>-0.12999999999999989</v>
      </c>
    </row>
    <row r="19" spans="2:12" outlineLevel="1">
      <c r="B19" s="66" t="s">
        <v>90</v>
      </c>
      <c r="C19" s="330">
        <v>4.4893617021276597</v>
      </c>
      <c r="D19" s="334">
        <f t="shared" si="8"/>
        <v>1.1229020747984673</v>
      </c>
      <c r="E19" s="331">
        <v>2.0908879049172686</v>
      </c>
      <c r="F19" s="335">
        <f t="shared" si="8"/>
        <v>-0.11846274443338078</v>
      </c>
      <c r="G19" s="330">
        <v>2.0617462614568258</v>
      </c>
      <c r="H19" s="334">
        <f t="shared" si="5"/>
        <v>-5.5815841373907826E-2</v>
      </c>
      <c r="I19" s="331">
        <v>1.6861587982832618</v>
      </c>
      <c r="J19" s="335">
        <f t="shared" si="6"/>
        <v>-0.37621979010439222</v>
      </c>
      <c r="K19" s="330">
        <v>2.0601640119854912</v>
      </c>
      <c r="L19" s="334">
        <f t="shared" si="7"/>
        <v>-0.14391441938705807</v>
      </c>
    </row>
    <row r="20" spans="2:12" outlineLevel="1">
      <c r="B20" s="66" t="s">
        <v>91</v>
      </c>
      <c r="C20" s="330">
        <v>3.9193548387096775</v>
      </c>
      <c r="D20" s="334">
        <f t="shared" si="8"/>
        <v>0.95935483870967753</v>
      </c>
      <c r="E20" s="331">
        <v>2.0266243282852954</v>
      </c>
      <c r="F20" s="335">
        <f t="shared" si="8"/>
        <v>-0.35337567171470452</v>
      </c>
      <c r="G20" s="330">
        <v>2.0369310793237974</v>
      </c>
      <c r="H20" s="334">
        <f t="shared" si="5"/>
        <v>-0.10306892067620277</v>
      </c>
      <c r="I20" s="331">
        <v>1.7902813299232736</v>
      </c>
      <c r="J20" s="335">
        <f t="shared" si="6"/>
        <v>-0.24983653045750631</v>
      </c>
      <c r="K20" s="330">
        <v>2.0404610300636739</v>
      </c>
      <c r="L20" s="334">
        <f t="shared" si="7"/>
        <v>-0.19953896993632636</v>
      </c>
    </row>
    <row r="21" spans="2:12" outlineLevel="1">
      <c r="B21" s="66" t="s">
        <v>92</v>
      </c>
      <c r="C21" s="330">
        <v>3.6515912899999998</v>
      </c>
      <c r="D21" s="334">
        <f t="shared" si="8"/>
        <v>1.0015912899999999</v>
      </c>
      <c r="E21" s="331">
        <v>2.1218592959999998</v>
      </c>
      <c r="F21" s="335">
        <f t="shared" si="8"/>
        <v>-0.18814070400000027</v>
      </c>
      <c r="G21" s="330">
        <v>2.3989952410000002</v>
      </c>
      <c r="H21" s="334">
        <f t="shared" si="5"/>
        <v>0.22899524100000024</v>
      </c>
      <c r="I21" s="331">
        <v>1.853635505</v>
      </c>
      <c r="J21" s="335">
        <f t="shared" si="6"/>
        <v>-0.39723384423000518</v>
      </c>
      <c r="K21" s="330">
        <v>2.1873759430000002</v>
      </c>
      <c r="L21" s="334">
        <f t="shared" si="7"/>
        <v>-9.2624056999999649E-2</v>
      </c>
    </row>
    <row r="22" spans="2:12" outlineLevel="1">
      <c r="B22" s="66" t="s">
        <v>93</v>
      </c>
      <c r="C22" s="330">
        <v>3.1540312876052949</v>
      </c>
      <c r="D22" s="334">
        <f t="shared" si="8"/>
        <v>0.2440312876052948</v>
      </c>
      <c r="E22" s="331">
        <v>1.8962783527857301</v>
      </c>
      <c r="F22" s="335">
        <f t="shared" si="8"/>
        <v>-0.86372164721426969</v>
      </c>
      <c r="G22" s="330">
        <v>2.0746086105675148</v>
      </c>
      <c r="H22" s="334">
        <f t="shared" si="5"/>
        <v>-4.539138943248533E-2</v>
      </c>
      <c r="I22" s="331">
        <v>1.7113805240516229</v>
      </c>
      <c r="J22" s="335">
        <f t="shared" si="6"/>
        <v>-0.26641947594837712</v>
      </c>
      <c r="K22" s="330">
        <v>1.9531357211472484</v>
      </c>
      <c r="L22" s="334">
        <f t="shared" si="7"/>
        <v>-0.38686427885275143</v>
      </c>
    </row>
    <row r="23" spans="2:12" outlineLevel="1">
      <c r="B23" s="66" t="s">
        <v>94</v>
      </c>
      <c r="C23" s="330">
        <v>3.27</v>
      </c>
      <c r="D23" s="334">
        <f t="shared" si="8"/>
        <v>0.70000000000000018</v>
      </c>
      <c r="E23" s="331">
        <v>2.19</v>
      </c>
      <c r="F23" s="335">
        <f t="shared" si="8"/>
        <v>-0.39999999999999991</v>
      </c>
      <c r="G23" s="330">
        <v>2.06</v>
      </c>
      <c r="H23" s="334">
        <f t="shared" si="5"/>
        <v>-0.29999999999999982</v>
      </c>
      <c r="I23" s="331">
        <v>1.6764758981765662</v>
      </c>
      <c r="J23" s="335">
        <f t="shared" si="6"/>
        <v>-1.0857459013288551</v>
      </c>
      <c r="K23" s="330">
        <v>2.0699999999999998</v>
      </c>
      <c r="L23" s="334">
        <f t="shared" si="7"/>
        <v>-0.52</v>
      </c>
    </row>
    <row r="24" spans="2:12" outlineLevel="1">
      <c r="B24" s="66" t="s">
        <v>95</v>
      </c>
      <c r="C24" s="330">
        <v>3.72</v>
      </c>
      <c r="D24" s="334">
        <f t="shared" si="8"/>
        <v>1.0500000000000003</v>
      </c>
      <c r="E24" s="331">
        <v>2.1</v>
      </c>
      <c r="F24" s="335">
        <f t="shared" si="8"/>
        <v>-0.73999999999999977</v>
      </c>
      <c r="G24" s="330">
        <v>2.1</v>
      </c>
      <c r="H24" s="334">
        <f t="shared" si="5"/>
        <v>0.10000000000000009</v>
      </c>
      <c r="I24" s="331">
        <v>2.0697093551316983</v>
      </c>
      <c r="J24" s="335">
        <f t="shared" si="6"/>
        <v>-0.28668009720095888</v>
      </c>
      <c r="K24" s="330">
        <v>2.17</v>
      </c>
      <c r="L24" s="334">
        <f t="shared" si="7"/>
        <v>-0.26000000000000023</v>
      </c>
    </row>
    <row r="25" spans="2:12" ht="15" customHeight="1">
      <c r="B25" s="77">
        <v>2010</v>
      </c>
      <c r="C25" s="325">
        <v>3.690350214159738</v>
      </c>
      <c r="D25" s="326">
        <f t="shared" si="8"/>
        <v>0.49329252929717526</v>
      </c>
      <c r="E25" s="325">
        <v>2.059681671711747</v>
      </c>
      <c r="F25" s="326">
        <f t="shared" si="8"/>
        <v>-0.31188781849556735</v>
      </c>
      <c r="G25" s="325">
        <v>2.1330573496900604</v>
      </c>
      <c r="H25" s="326">
        <f t="shared" si="5"/>
        <v>-4.8754696117305762E-2</v>
      </c>
      <c r="I25" s="325">
        <v>1.8469094966723787</v>
      </c>
      <c r="J25" s="326">
        <f>I25-I38</f>
        <v>-0.48622014792362767</v>
      </c>
      <c r="K25" s="325">
        <v>2.096033241781214</v>
      </c>
      <c r="L25" s="326">
        <f t="shared" si="7"/>
        <v>-0.26351797507665609</v>
      </c>
    </row>
    <row r="26" spans="2:12" hidden="1" outlineLevel="1">
      <c r="B26" s="66" t="s">
        <v>84</v>
      </c>
      <c r="C26" s="330">
        <v>3.481060606060606</v>
      </c>
      <c r="D26" s="334">
        <f t="shared" si="8"/>
        <v>0.80106060606060581</v>
      </c>
      <c r="E26" s="331">
        <v>2.1021606880637718</v>
      </c>
      <c r="F26" s="335">
        <f t="shared" si="8"/>
        <v>-0.53783931193622836</v>
      </c>
      <c r="G26" s="330">
        <v>2.2856403622250969</v>
      </c>
      <c r="H26" s="334">
        <f t="shared" si="5"/>
        <v>0.29564036222509693</v>
      </c>
      <c r="I26" s="331">
        <v>3.9497542326597488</v>
      </c>
      <c r="J26" s="335">
        <f t="shared" ref="J26:J63" si="9">I26-I39</f>
        <v>1.7462476578319466</v>
      </c>
      <c r="K26" s="330">
        <v>2.7568393703194252</v>
      </c>
      <c r="L26" s="334">
        <f t="shared" si="7"/>
        <v>0.38683937031942506</v>
      </c>
    </row>
    <row r="27" spans="2:12" hidden="1" outlineLevel="1">
      <c r="B27" s="66" t="s">
        <v>85</v>
      </c>
      <c r="C27" s="330">
        <v>3.4388020833333335</v>
      </c>
      <c r="D27" s="334">
        <f t="shared" si="8"/>
        <v>0.49880208333333353</v>
      </c>
      <c r="E27" s="331">
        <v>2.007585899152164</v>
      </c>
      <c r="F27" s="335">
        <f t="shared" si="8"/>
        <v>-0.59241410084783608</v>
      </c>
      <c r="G27" s="330">
        <v>1.8958574404073132</v>
      </c>
      <c r="H27" s="334">
        <f t="shared" si="5"/>
        <v>-0.32414255959268701</v>
      </c>
      <c r="I27" s="331">
        <v>1.7816248019914007</v>
      </c>
      <c r="J27" s="335">
        <f t="shared" si="9"/>
        <v>-0.30651679092895323</v>
      </c>
      <c r="K27" s="330">
        <v>1.9802716225875625</v>
      </c>
      <c r="L27" s="334">
        <f t="shared" si="7"/>
        <v>-0.39972837741243739</v>
      </c>
    </row>
    <row r="28" spans="2:12" hidden="1" outlineLevel="1">
      <c r="B28" s="66" t="s">
        <v>86</v>
      </c>
      <c r="C28" s="330">
        <v>4.190851735015773</v>
      </c>
      <c r="D28" s="334">
        <f t="shared" si="8"/>
        <v>1.420851735015773</v>
      </c>
      <c r="E28" s="331">
        <v>2.2014867982568571</v>
      </c>
      <c r="F28" s="335">
        <f t="shared" si="8"/>
        <v>-0.27851320174314287</v>
      </c>
      <c r="G28" s="330">
        <v>2.1486013986013988</v>
      </c>
      <c r="H28" s="334">
        <f t="shared" si="5"/>
        <v>-0.13139860139860104</v>
      </c>
      <c r="I28" s="331">
        <v>2.1362997658079625</v>
      </c>
      <c r="J28" s="335">
        <f t="shared" si="9"/>
        <v>0.18299451036024239</v>
      </c>
      <c r="K28" s="330">
        <v>2.2616909985166678</v>
      </c>
      <c r="L28" s="334">
        <f t="shared" si="7"/>
        <v>-3.830900148333205E-2</v>
      </c>
    </row>
    <row r="29" spans="2:12" hidden="1" outlineLevel="1">
      <c r="B29" s="66" t="s">
        <v>87</v>
      </c>
      <c r="C29" s="330">
        <v>3.98</v>
      </c>
      <c r="D29" s="334">
        <f t="shared" si="8"/>
        <v>1.0699999999999998</v>
      </c>
      <c r="E29" s="331">
        <v>2.14</v>
      </c>
      <c r="F29" s="335">
        <f t="shared" si="8"/>
        <v>-6.0000000000000053E-2</v>
      </c>
      <c r="G29" s="330">
        <v>2.36</v>
      </c>
      <c r="H29" s="334">
        <f t="shared" si="5"/>
        <v>0.10999999999999988</v>
      </c>
      <c r="I29" s="331">
        <v>2.1605877722382578</v>
      </c>
      <c r="J29" s="335">
        <f t="shared" si="9"/>
        <v>4.0740101987361665E-2</v>
      </c>
      <c r="K29" s="330">
        <v>2.33</v>
      </c>
      <c r="L29" s="334">
        <f t="shared" si="7"/>
        <v>7.0000000000000284E-2</v>
      </c>
    </row>
    <row r="30" spans="2:12" hidden="1" outlineLevel="1">
      <c r="B30" s="66" t="s">
        <v>88</v>
      </c>
      <c r="C30" s="330">
        <v>4.3499999999999996</v>
      </c>
      <c r="D30" s="334">
        <f t="shared" si="8"/>
        <v>0.86999999999999966</v>
      </c>
      <c r="E30" s="331">
        <v>2.46</v>
      </c>
      <c r="F30" s="335">
        <f t="shared" si="8"/>
        <v>-0.27</v>
      </c>
      <c r="G30" s="330">
        <v>2.52</v>
      </c>
      <c r="H30" s="334">
        <f t="shared" si="5"/>
        <v>-0.29999999999999982</v>
      </c>
      <c r="I30" s="331">
        <v>2.8732681336593315</v>
      </c>
      <c r="J30" s="335">
        <f t="shared" si="9"/>
        <v>0.80966068250076706</v>
      </c>
      <c r="K30" s="330">
        <v>2.75</v>
      </c>
      <c r="L30" s="334">
        <f t="shared" si="7"/>
        <v>0.16000000000000014</v>
      </c>
    </row>
    <row r="31" spans="2:12" hidden="1" outlineLevel="1">
      <c r="B31" s="66" t="s">
        <v>89</v>
      </c>
      <c r="C31" s="330">
        <v>3.35</v>
      </c>
      <c r="D31" s="334">
        <f t="shared" si="8"/>
        <v>-1.0500000000000003</v>
      </c>
      <c r="E31" s="331">
        <v>2.38</v>
      </c>
      <c r="F31" s="335">
        <f t="shared" si="8"/>
        <v>-0.36000000000000032</v>
      </c>
      <c r="G31" s="330">
        <v>2.2200000000000002</v>
      </c>
      <c r="H31" s="334">
        <f t="shared" si="5"/>
        <v>-9.9999999999999645E-2</v>
      </c>
      <c r="I31" s="331">
        <v>2.0671506352087112</v>
      </c>
      <c r="J31" s="335">
        <f t="shared" si="9"/>
        <v>-0.15258832420484136</v>
      </c>
      <c r="K31" s="330">
        <v>2.29</v>
      </c>
      <c r="L31" s="334">
        <f t="shared" si="7"/>
        <v>-0.29999999999999982</v>
      </c>
    </row>
    <row r="32" spans="2:12" hidden="1" outlineLevel="1">
      <c r="B32" s="66" t="s">
        <v>90</v>
      </c>
      <c r="C32" s="330">
        <v>3.3664596273291925</v>
      </c>
      <c r="D32" s="334">
        <f t="shared" si="8"/>
        <v>-0.5635403726708077</v>
      </c>
      <c r="E32" s="331">
        <v>2.2093506493506494</v>
      </c>
      <c r="F32" s="335">
        <f t="shared" si="8"/>
        <v>-0.2606493506493508</v>
      </c>
      <c r="G32" s="330">
        <v>2.1175621028307337</v>
      </c>
      <c r="H32" s="334">
        <f t="shared" si="5"/>
        <v>-0.54243789716926649</v>
      </c>
      <c r="I32" s="331">
        <v>2.062378588387654</v>
      </c>
      <c r="J32" s="335">
        <f t="shared" si="9"/>
        <v>-0.15999710222008101</v>
      </c>
      <c r="K32" s="330">
        <v>2.2040784313725492</v>
      </c>
      <c r="L32" s="334">
        <f t="shared" si="7"/>
        <v>-0.32592156862745059</v>
      </c>
    </row>
    <row r="33" spans="2:12" hidden="1" outlineLevel="1">
      <c r="B33" s="66" t="s">
        <v>91</v>
      </c>
      <c r="C33" s="330">
        <v>2.96</v>
      </c>
      <c r="D33" s="334">
        <f t="shared" si="8"/>
        <v>-0.20000000000000018</v>
      </c>
      <c r="E33" s="331">
        <v>2.38</v>
      </c>
      <c r="F33" s="335">
        <f t="shared" si="8"/>
        <v>-0.2200000000000002</v>
      </c>
      <c r="G33" s="330">
        <v>2.14</v>
      </c>
      <c r="H33" s="334">
        <f t="shared" si="5"/>
        <v>-0.23999999999999977</v>
      </c>
      <c r="I33" s="331">
        <v>2.0401178603807799</v>
      </c>
      <c r="J33" s="335">
        <f t="shared" si="9"/>
        <v>-0.93471521614721187</v>
      </c>
      <c r="K33" s="330">
        <v>2.2400000000000002</v>
      </c>
      <c r="L33" s="334">
        <f t="shared" si="7"/>
        <v>-0.48</v>
      </c>
    </row>
    <row r="34" spans="2:12" hidden="1" outlineLevel="1">
      <c r="B34" s="66" t="s">
        <v>92</v>
      </c>
      <c r="C34" s="330">
        <v>2.65</v>
      </c>
      <c r="D34" s="334">
        <f t="shared" si="8"/>
        <v>-0.62000000000000011</v>
      </c>
      <c r="E34" s="331">
        <v>2.31</v>
      </c>
      <c r="F34" s="335">
        <f t="shared" si="8"/>
        <v>-0.10000000000000009</v>
      </c>
      <c r="G34" s="330">
        <v>2.17</v>
      </c>
      <c r="H34" s="334">
        <f t="shared" si="5"/>
        <v>-6.0000000000000053E-2</v>
      </c>
      <c r="I34" s="331">
        <v>2.2508693492300051</v>
      </c>
      <c r="J34" s="335">
        <f t="shared" si="9"/>
        <v>-5.3288994695907199E-2</v>
      </c>
      <c r="K34" s="330">
        <v>2.2799999999999998</v>
      </c>
      <c r="L34" s="334">
        <f t="shared" si="7"/>
        <v>-0.12000000000000011</v>
      </c>
    </row>
    <row r="35" spans="2:12" hidden="1" outlineLevel="1">
      <c r="B35" s="66" t="s">
        <v>93</v>
      </c>
      <c r="C35" s="330">
        <v>2.91</v>
      </c>
      <c r="D35" s="334">
        <f t="shared" si="8"/>
        <v>-0.48</v>
      </c>
      <c r="E35" s="331">
        <v>2.76</v>
      </c>
      <c r="F35" s="335">
        <f t="shared" si="8"/>
        <v>0.2799999999999998</v>
      </c>
      <c r="G35" s="330">
        <v>2.12</v>
      </c>
      <c r="H35" s="334">
        <f t="shared" si="5"/>
        <v>-0.2799999999999998</v>
      </c>
      <c r="I35" s="331">
        <v>1.9778</v>
      </c>
      <c r="J35" s="335">
        <f t="shared" si="9"/>
        <v>-1.7220568799836433</v>
      </c>
      <c r="K35" s="330">
        <v>2.34</v>
      </c>
      <c r="L35" s="334">
        <f t="shared" si="7"/>
        <v>-0.56000000000000005</v>
      </c>
    </row>
    <row r="36" spans="2:12" hidden="1" outlineLevel="1">
      <c r="B36" s="66" t="s">
        <v>94</v>
      </c>
      <c r="C36" s="330">
        <v>2.57</v>
      </c>
      <c r="D36" s="334">
        <f t="shared" si="8"/>
        <v>-0.93000000000000016</v>
      </c>
      <c r="E36" s="331">
        <v>2.59</v>
      </c>
      <c r="F36" s="335">
        <f t="shared" si="8"/>
        <v>-3.0000000000000249E-2</v>
      </c>
      <c r="G36" s="330">
        <v>2.36</v>
      </c>
      <c r="H36" s="334">
        <f t="shared" si="5"/>
        <v>-0.10000000000000009</v>
      </c>
      <c r="I36" s="331">
        <v>2.7622217995054212</v>
      </c>
      <c r="J36" s="335">
        <f t="shared" si="9"/>
        <v>0.62140646736314409</v>
      </c>
      <c r="K36" s="330">
        <v>2.59</v>
      </c>
      <c r="L36" s="334">
        <f t="shared" si="7"/>
        <v>8.0000000000000071E-2</v>
      </c>
    </row>
    <row r="37" spans="2:12" hidden="1" outlineLevel="1">
      <c r="B37" s="66" t="s">
        <v>95</v>
      </c>
      <c r="C37" s="330">
        <v>2.67</v>
      </c>
      <c r="D37" s="334">
        <f t="shared" si="8"/>
        <v>-0.62451591062965495</v>
      </c>
      <c r="E37" s="331">
        <v>2.84</v>
      </c>
      <c r="F37" s="335">
        <f t="shared" si="8"/>
        <v>-4.8316704216285977E-2</v>
      </c>
      <c r="G37" s="330">
        <v>2</v>
      </c>
      <c r="H37" s="334">
        <f t="shared" si="5"/>
        <v>1.5010351966873614E-2</v>
      </c>
      <c r="I37" s="331">
        <v>2.3563894523326572</v>
      </c>
      <c r="J37" s="335">
        <f t="shared" si="9"/>
        <v>4.5720574499600097E-2</v>
      </c>
      <c r="K37" s="330">
        <v>2.4300000000000002</v>
      </c>
      <c r="L37" s="334">
        <f t="shared" si="7"/>
        <v>-0.10350606524555417</v>
      </c>
    </row>
    <row r="38" spans="2:12" collapsed="1">
      <c r="B38" s="80">
        <v>2009</v>
      </c>
      <c r="C38" s="333">
        <v>3.1970576848625627</v>
      </c>
      <c r="D38" s="336">
        <f>C38-C51</f>
        <v>-6.3404490350130072E-2</v>
      </c>
      <c r="E38" s="333">
        <v>2.3715694902073143</v>
      </c>
      <c r="F38" s="336">
        <f>E38-E51</f>
        <v>-0.19696318210556862</v>
      </c>
      <c r="G38" s="333">
        <v>2.1818120458073662</v>
      </c>
      <c r="H38" s="336">
        <f>G38-G51</f>
        <v>-0.13980754392520822</v>
      </c>
      <c r="I38" s="333">
        <v>2.3331296445960064</v>
      </c>
      <c r="J38" s="336">
        <f>I38-I51</f>
        <v>-2.4566554733659096E-2</v>
      </c>
      <c r="K38" s="333">
        <v>2.3595512168578701</v>
      </c>
      <c r="L38" s="336">
        <f>K38-K51</f>
        <v>-0.14495288187197408</v>
      </c>
    </row>
    <row r="39" spans="2:12" hidden="1" outlineLevel="1">
      <c r="B39" s="66" t="s">
        <v>84</v>
      </c>
      <c r="C39" s="330">
        <v>2.68</v>
      </c>
      <c r="D39" s="334">
        <f t="shared" si="8"/>
        <v>-0.18999999999999995</v>
      </c>
      <c r="E39" s="331">
        <v>2.64</v>
      </c>
      <c r="F39" s="335">
        <f t="shared" si="8"/>
        <v>8.0000000000000071E-2</v>
      </c>
      <c r="G39" s="330">
        <v>1.99</v>
      </c>
      <c r="H39" s="334">
        <f t="shared" si="5"/>
        <v>-0.34000000000000008</v>
      </c>
      <c r="I39" s="331">
        <v>2.2035065748278022</v>
      </c>
      <c r="J39" s="335">
        <f t="shared" si="9"/>
        <v>-0.11255198896490048</v>
      </c>
      <c r="K39" s="330">
        <v>2.37</v>
      </c>
      <c r="L39" s="334">
        <f t="shared" si="7"/>
        <v>-0.10000000000000009</v>
      </c>
    </row>
    <row r="40" spans="2:12" hidden="1" outlineLevel="1">
      <c r="B40" s="66" t="s">
        <v>85</v>
      </c>
      <c r="C40" s="330">
        <v>2.94</v>
      </c>
      <c r="D40" s="334">
        <f t="shared" si="8"/>
        <v>0.10999999999999988</v>
      </c>
      <c r="E40" s="331">
        <v>2.6</v>
      </c>
      <c r="F40" s="335">
        <f t="shared" si="8"/>
        <v>0.10999999999999988</v>
      </c>
      <c r="G40" s="330">
        <v>2.2200000000000002</v>
      </c>
      <c r="H40" s="334">
        <f t="shared" si="5"/>
        <v>0.18000000000000016</v>
      </c>
      <c r="I40" s="331">
        <v>2.088141592920354</v>
      </c>
      <c r="J40" s="335">
        <f t="shared" si="9"/>
        <v>2.1944710579973936E-2</v>
      </c>
      <c r="K40" s="330">
        <v>2.38</v>
      </c>
      <c r="L40" s="334">
        <f t="shared" si="7"/>
        <v>8.9999999999999858E-2</v>
      </c>
    </row>
    <row r="41" spans="2:12" hidden="1" outlineLevel="1">
      <c r="B41" s="66" t="s">
        <v>86</v>
      </c>
      <c r="C41" s="330">
        <v>2.77</v>
      </c>
      <c r="D41" s="334">
        <f t="shared" si="8"/>
        <v>-0.33999999999999986</v>
      </c>
      <c r="E41" s="331">
        <v>2.48</v>
      </c>
      <c r="F41" s="335">
        <f t="shared" si="8"/>
        <v>-6.0000000000000053E-2</v>
      </c>
      <c r="G41" s="330">
        <v>2.2799999999999998</v>
      </c>
      <c r="H41" s="334">
        <f t="shared" si="5"/>
        <v>9.9999999999999645E-2</v>
      </c>
      <c r="I41" s="331">
        <v>1.9533052554477202</v>
      </c>
      <c r="J41" s="335">
        <f t="shared" si="9"/>
        <v>-0.68196386636531114</v>
      </c>
      <c r="K41" s="330">
        <v>2.2999999999999998</v>
      </c>
      <c r="L41" s="334">
        <f t="shared" si="7"/>
        <v>-0.2200000000000002</v>
      </c>
    </row>
    <row r="42" spans="2:12" hidden="1" outlineLevel="1">
      <c r="B42" s="66" t="s">
        <v>87</v>
      </c>
      <c r="C42" s="330">
        <v>2.91</v>
      </c>
      <c r="D42" s="334">
        <f t="shared" si="8"/>
        <v>0.12000000000000011</v>
      </c>
      <c r="E42" s="331">
        <v>2.2000000000000002</v>
      </c>
      <c r="F42" s="335">
        <f t="shared" si="8"/>
        <v>-0.4099999999999997</v>
      </c>
      <c r="G42" s="330">
        <v>2.25</v>
      </c>
      <c r="H42" s="334">
        <f t="shared" si="5"/>
        <v>-0.10999999999999988</v>
      </c>
      <c r="I42" s="331">
        <v>2.1198476702508962</v>
      </c>
      <c r="J42" s="335">
        <f t="shared" si="9"/>
        <v>-0.75410442555748691</v>
      </c>
      <c r="K42" s="330">
        <v>2.2599999999999998</v>
      </c>
      <c r="L42" s="334">
        <f t="shared" si="7"/>
        <v>-0.36000000000000032</v>
      </c>
    </row>
    <row r="43" spans="2:12" hidden="1" outlineLevel="1">
      <c r="B43" s="66" t="s">
        <v>88</v>
      </c>
      <c r="C43" s="330">
        <v>3.48</v>
      </c>
      <c r="D43" s="334">
        <f t="shared" si="8"/>
        <v>0.62000000000000011</v>
      </c>
      <c r="E43" s="331">
        <v>2.73</v>
      </c>
      <c r="F43" s="335">
        <f t="shared" si="8"/>
        <v>-0.12000000000000011</v>
      </c>
      <c r="G43" s="330">
        <v>2.82</v>
      </c>
      <c r="H43" s="334">
        <f t="shared" si="5"/>
        <v>-6.0000000000000053E-2</v>
      </c>
      <c r="I43" s="331">
        <v>2.0636074511585645</v>
      </c>
      <c r="J43" s="335">
        <f t="shared" si="9"/>
        <v>-0.23859901062236544</v>
      </c>
      <c r="K43" s="330">
        <v>2.59</v>
      </c>
      <c r="L43" s="334">
        <f t="shared" si="7"/>
        <v>-0.13000000000000034</v>
      </c>
    </row>
    <row r="44" spans="2:12" hidden="1" outlineLevel="1">
      <c r="B44" s="66" t="s">
        <v>89</v>
      </c>
      <c r="C44" s="330">
        <v>4.4000000000000004</v>
      </c>
      <c r="D44" s="334">
        <f t="shared" si="8"/>
        <v>1.0000000000000004</v>
      </c>
      <c r="E44" s="331">
        <v>2.74</v>
      </c>
      <c r="F44" s="335">
        <f t="shared" si="8"/>
        <v>0.17000000000000037</v>
      </c>
      <c r="G44" s="330">
        <v>2.3199999999999998</v>
      </c>
      <c r="H44" s="334">
        <f t="shared" si="5"/>
        <v>0.16999999999999993</v>
      </c>
      <c r="I44" s="331">
        <v>2.2197389594135526</v>
      </c>
      <c r="J44" s="335">
        <f t="shared" si="9"/>
        <v>-1.6235480776234845</v>
      </c>
      <c r="K44" s="330">
        <v>2.59</v>
      </c>
      <c r="L44" s="334">
        <f t="shared" si="7"/>
        <v>-0.33000000000000007</v>
      </c>
    </row>
    <row r="45" spans="2:12" hidden="1" outlineLevel="1">
      <c r="B45" s="66" t="s">
        <v>90</v>
      </c>
      <c r="C45" s="330">
        <v>3.93</v>
      </c>
      <c r="D45" s="334">
        <f t="shared" si="8"/>
        <v>0.65000000000000036</v>
      </c>
      <c r="E45" s="331">
        <v>2.4700000000000002</v>
      </c>
      <c r="F45" s="335">
        <f t="shared" si="8"/>
        <v>-0.45999999999999996</v>
      </c>
      <c r="G45" s="330">
        <v>2.66</v>
      </c>
      <c r="H45" s="334">
        <f t="shared" si="5"/>
        <v>0.60000000000000009</v>
      </c>
      <c r="I45" s="331">
        <v>2.222375690607735</v>
      </c>
      <c r="J45" s="335">
        <f t="shared" si="9"/>
        <v>-2.0129536507096306</v>
      </c>
      <c r="K45" s="330">
        <v>2.5299999999999998</v>
      </c>
      <c r="L45" s="334">
        <f t="shared" si="7"/>
        <v>-0.68000000000000016</v>
      </c>
    </row>
    <row r="46" spans="2:12" hidden="1" outlineLevel="1">
      <c r="B46" s="66" t="s">
        <v>91</v>
      </c>
      <c r="C46" s="330">
        <v>3.16</v>
      </c>
      <c r="D46" s="334">
        <f t="shared" si="8"/>
        <v>-2.0000000000000018E-2</v>
      </c>
      <c r="E46" s="331">
        <v>2.6</v>
      </c>
      <c r="F46" s="335">
        <f t="shared" si="8"/>
        <v>-0.12999999999999989</v>
      </c>
      <c r="G46" s="330">
        <v>2.38</v>
      </c>
      <c r="H46" s="334">
        <f t="shared" si="5"/>
        <v>0.12000000000000011</v>
      </c>
      <c r="I46" s="331">
        <v>2.9748330765279918</v>
      </c>
      <c r="J46" s="335">
        <f t="shared" si="9"/>
        <v>-0.76169386957979279</v>
      </c>
      <c r="K46" s="330">
        <v>2.72</v>
      </c>
      <c r="L46" s="334">
        <f t="shared" si="7"/>
        <v>-0.25999999999999979</v>
      </c>
    </row>
    <row r="47" spans="2:12" hidden="1" outlineLevel="1">
      <c r="B47" s="66" t="s">
        <v>92</v>
      </c>
      <c r="C47" s="330">
        <v>3.27</v>
      </c>
      <c r="D47" s="334">
        <f t="shared" si="8"/>
        <v>6.0000000000000053E-2</v>
      </c>
      <c r="E47" s="331">
        <v>2.41</v>
      </c>
      <c r="F47" s="335">
        <f t="shared" si="8"/>
        <v>-0.38999999999999968</v>
      </c>
      <c r="G47" s="330">
        <v>2.23</v>
      </c>
      <c r="H47" s="334">
        <f t="shared" si="5"/>
        <v>-6.999999999999984E-2</v>
      </c>
      <c r="I47" s="331">
        <v>2.3041583439259123</v>
      </c>
      <c r="J47" s="335">
        <f t="shared" si="9"/>
        <v>-1.0015984998744099</v>
      </c>
      <c r="K47" s="330">
        <v>2.4</v>
      </c>
      <c r="L47" s="334">
        <f t="shared" si="7"/>
        <v>-0.4700000000000002</v>
      </c>
    </row>
    <row r="48" spans="2:12" hidden="1" outlineLevel="1">
      <c r="B48" s="66" t="s">
        <v>93</v>
      </c>
      <c r="C48" s="330">
        <v>3.39</v>
      </c>
      <c r="D48" s="334">
        <f t="shared" si="8"/>
        <v>0.30000000000000027</v>
      </c>
      <c r="E48" s="331">
        <v>2.48</v>
      </c>
      <c r="F48" s="335">
        <f t="shared" si="8"/>
        <v>-4.0000000000000036E-2</v>
      </c>
      <c r="G48" s="330">
        <v>2.4</v>
      </c>
      <c r="H48" s="334">
        <f t="shared" si="5"/>
        <v>0.17999999999999972</v>
      </c>
      <c r="I48" s="331">
        <v>3.6998568799836433</v>
      </c>
      <c r="J48" s="335">
        <f t="shared" si="9"/>
        <v>0.85238501705738745</v>
      </c>
      <c r="K48" s="330">
        <v>2.9</v>
      </c>
      <c r="L48" s="334">
        <f t="shared" si="7"/>
        <v>0.29000000000000004</v>
      </c>
    </row>
    <row r="49" spans="2:12" hidden="1" outlineLevel="1">
      <c r="B49" s="66" t="s">
        <v>94</v>
      </c>
      <c r="C49" s="330">
        <v>3.5</v>
      </c>
      <c r="D49" s="334">
        <f t="shared" si="8"/>
        <v>0.24000000000000021</v>
      </c>
      <c r="E49" s="331">
        <v>2.62</v>
      </c>
      <c r="F49" s="335">
        <f t="shared" si="8"/>
        <v>-0.16999999999999993</v>
      </c>
      <c r="G49" s="330">
        <v>2.46</v>
      </c>
      <c r="H49" s="334">
        <f t="shared" si="5"/>
        <v>0.20999999999999996</v>
      </c>
      <c r="I49" s="331">
        <v>2.1408153321422771</v>
      </c>
      <c r="J49" s="335">
        <f t="shared" si="9"/>
        <v>-0.43325114303211754</v>
      </c>
      <c r="K49" s="330">
        <v>2.5099999999999998</v>
      </c>
      <c r="L49" s="334">
        <f t="shared" si="7"/>
        <v>-0.13000000000000034</v>
      </c>
    </row>
    <row r="50" spans="2:12" hidden="1" outlineLevel="1">
      <c r="B50" s="66" t="s">
        <v>95</v>
      </c>
      <c r="C50" s="330">
        <v>3.2945159106296549</v>
      </c>
      <c r="D50" s="334">
        <f t="shared" si="8"/>
        <v>5.4515910629654663E-2</v>
      </c>
      <c r="E50" s="331">
        <v>2.8883167042162858</v>
      </c>
      <c r="F50" s="335">
        <f t="shared" si="8"/>
        <v>0.32831670421628578</v>
      </c>
      <c r="G50" s="330">
        <v>1.9849896480331264</v>
      </c>
      <c r="H50" s="334">
        <f t="shared" si="5"/>
        <v>-0.17501035196687376</v>
      </c>
      <c r="I50" s="331">
        <v>2.3106688778330571</v>
      </c>
      <c r="J50" s="335">
        <f t="shared" si="9"/>
        <v>-0.65220537366394904</v>
      </c>
      <c r="K50" s="330">
        <v>2.5335060652455543</v>
      </c>
      <c r="L50" s="334">
        <f t="shared" si="7"/>
        <v>-0.14649393475444583</v>
      </c>
    </row>
    <row r="51" spans="2:12" collapsed="1">
      <c r="B51" s="80">
        <v>2008</v>
      </c>
      <c r="C51" s="333">
        <v>3.2604621752126928</v>
      </c>
      <c r="D51" s="336">
        <f>C51-C64</f>
        <v>0.16319590949372076</v>
      </c>
      <c r="E51" s="333">
        <v>2.568532672312883</v>
      </c>
      <c r="F51" s="336">
        <f>E51-E64</f>
        <v>-6.3238293784491528E-2</v>
      </c>
      <c r="G51" s="333">
        <v>2.3216195897325744</v>
      </c>
      <c r="H51" s="336">
        <f>G51-G64</f>
        <v>7.6199325560636133E-2</v>
      </c>
      <c r="I51" s="333">
        <v>2.3576961993296655</v>
      </c>
      <c r="J51" s="336">
        <f>I51-I64</f>
        <v>-0.65515560731998868</v>
      </c>
      <c r="K51" s="333">
        <v>2.5045040987298441</v>
      </c>
      <c r="L51" s="336">
        <f>K51-K64</f>
        <v>-0.18374352602174149</v>
      </c>
    </row>
    <row r="52" spans="2:12" hidden="1" outlineLevel="1">
      <c r="B52" s="66" t="s">
        <v>84</v>
      </c>
      <c r="C52" s="330">
        <v>2.87</v>
      </c>
      <c r="D52" s="334">
        <f t="shared" si="8"/>
        <v>-0.58000000000000007</v>
      </c>
      <c r="E52" s="331">
        <v>2.56</v>
      </c>
      <c r="F52" s="335">
        <f t="shared" si="8"/>
        <v>-9.9999999999997868E-3</v>
      </c>
      <c r="G52" s="330">
        <v>2.33</v>
      </c>
      <c r="H52" s="334">
        <f t="shared" si="5"/>
        <v>0.18999999999999995</v>
      </c>
      <c r="I52" s="331">
        <v>2.3160585637927027</v>
      </c>
      <c r="J52" s="335">
        <f t="shared" si="9"/>
        <v>-0.77060686302522541</v>
      </c>
      <c r="K52" s="330">
        <v>2.4700000000000002</v>
      </c>
      <c r="L52" s="334">
        <f t="shared" si="7"/>
        <v>-0.25</v>
      </c>
    </row>
    <row r="53" spans="2:12" hidden="1" outlineLevel="1">
      <c r="B53" s="66" t="s">
        <v>85</v>
      </c>
      <c r="C53" s="330">
        <v>2.83</v>
      </c>
      <c r="D53" s="334">
        <f t="shared" si="8"/>
        <v>-0.67999999999999972</v>
      </c>
      <c r="E53" s="331">
        <v>2.4900000000000002</v>
      </c>
      <c r="F53" s="335">
        <f t="shared" si="8"/>
        <v>4.0000000000000036E-2</v>
      </c>
      <c r="G53" s="330">
        <v>2.04</v>
      </c>
      <c r="H53" s="334">
        <f t="shared" si="5"/>
        <v>-0.20999999999999996</v>
      </c>
      <c r="I53" s="331">
        <v>2.06619688234038</v>
      </c>
      <c r="J53" s="335">
        <f t="shared" si="9"/>
        <v>-0.4887525801977235</v>
      </c>
      <c r="K53" s="330">
        <v>2.29</v>
      </c>
      <c r="L53" s="334">
        <f t="shared" si="7"/>
        <v>-0.23999999999999977</v>
      </c>
    </row>
    <row r="54" spans="2:12" hidden="1" outlineLevel="1">
      <c r="B54" s="66" t="s">
        <v>86</v>
      </c>
      <c r="C54" s="330">
        <v>3.11</v>
      </c>
      <c r="D54" s="334">
        <f t="shared" si="8"/>
        <v>0.13999999999999968</v>
      </c>
      <c r="E54" s="331">
        <v>2.54</v>
      </c>
      <c r="F54" s="335">
        <f t="shared" si="8"/>
        <v>4.0000000000000036E-2</v>
      </c>
      <c r="G54" s="330">
        <v>2.1800000000000002</v>
      </c>
      <c r="H54" s="334">
        <f t="shared" si="5"/>
        <v>2.0000000000000018E-2</v>
      </c>
      <c r="I54" s="331">
        <v>2.6352691218130313</v>
      </c>
      <c r="J54" s="335">
        <f t="shared" si="9"/>
        <v>-0.12076157994135484</v>
      </c>
      <c r="K54" s="330">
        <v>2.52</v>
      </c>
      <c r="L54" s="334">
        <f t="shared" si="7"/>
        <v>-6.0000000000000053E-2</v>
      </c>
    </row>
    <row r="55" spans="2:12" hidden="1" outlineLevel="1">
      <c r="B55" s="66" t="s">
        <v>87</v>
      </c>
      <c r="C55" s="330">
        <v>2.79</v>
      </c>
      <c r="D55" s="334">
        <f t="shared" si="8"/>
        <v>-1.17</v>
      </c>
      <c r="E55" s="331">
        <v>2.61</v>
      </c>
      <c r="F55" s="335">
        <f t="shared" si="8"/>
        <v>-0.14000000000000012</v>
      </c>
      <c r="G55" s="330">
        <v>2.36</v>
      </c>
      <c r="H55" s="334">
        <f t="shared" si="5"/>
        <v>0.20999999999999996</v>
      </c>
      <c r="I55" s="331">
        <v>2.8739520958083831</v>
      </c>
      <c r="J55" s="335">
        <f t="shared" si="9"/>
        <v>0.41632833343214548</v>
      </c>
      <c r="K55" s="330">
        <v>2.62</v>
      </c>
      <c r="L55" s="334">
        <f t="shared" si="7"/>
        <v>-2.9999999999999805E-2</v>
      </c>
    </row>
    <row r="56" spans="2:12" hidden="1" outlineLevel="1">
      <c r="B56" s="66" t="s">
        <v>88</v>
      </c>
      <c r="C56" s="330">
        <v>2.86</v>
      </c>
      <c r="D56" s="334">
        <f t="shared" si="8"/>
        <v>-1.0300000000000002</v>
      </c>
      <c r="E56" s="331">
        <v>2.85</v>
      </c>
      <c r="F56" s="335">
        <f t="shared" si="8"/>
        <v>0.14999999999999991</v>
      </c>
      <c r="G56" s="330">
        <v>2.88</v>
      </c>
      <c r="H56" s="334">
        <f t="shared" si="5"/>
        <v>0.10999999999999988</v>
      </c>
      <c r="I56" s="331">
        <v>2.3022064617809299</v>
      </c>
      <c r="J56" s="335">
        <f t="shared" si="9"/>
        <v>-0.6427370328583053</v>
      </c>
      <c r="K56" s="330">
        <v>2.72</v>
      </c>
      <c r="L56" s="334">
        <f t="shared" si="7"/>
        <v>-0.20999999999999996</v>
      </c>
    </row>
    <row r="57" spans="2:12" hidden="1" outlineLevel="1">
      <c r="B57" s="66" t="s">
        <v>89</v>
      </c>
      <c r="C57" s="330">
        <v>3.4</v>
      </c>
      <c r="D57" s="334">
        <f t="shared" si="8"/>
        <v>0.96</v>
      </c>
      <c r="E57" s="331">
        <v>2.57</v>
      </c>
      <c r="F57" s="335">
        <f t="shared" si="8"/>
        <v>2.0000000000000018E-2</v>
      </c>
      <c r="G57" s="330">
        <v>2.15</v>
      </c>
      <c r="H57" s="334">
        <f t="shared" si="5"/>
        <v>-0.12000000000000011</v>
      </c>
      <c r="I57" s="331">
        <v>3.8432870370370371</v>
      </c>
      <c r="J57" s="335">
        <f t="shared" si="9"/>
        <v>1.3303169988307229</v>
      </c>
      <c r="K57" s="330">
        <v>2.92</v>
      </c>
      <c r="L57" s="334">
        <f t="shared" si="7"/>
        <v>0.44999999999999973</v>
      </c>
    </row>
    <row r="58" spans="2:12" hidden="1" outlineLevel="1">
      <c r="B58" s="66" t="s">
        <v>90</v>
      </c>
      <c r="C58" s="330">
        <v>3.28</v>
      </c>
      <c r="D58" s="334">
        <f t="shared" si="8"/>
        <v>0.84999999999999964</v>
      </c>
      <c r="E58" s="331">
        <v>2.93</v>
      </c>
      <c r="F58" s="335">
        <f t="shared" si="8"/>
        <v>0.13000000000000034</v>
      </c>
      <c r="G58" s="330">
        <v>2.06</v>
      </c>
      <c r="H58" s="334">
        <f t="shared" si="5"/>
        <v>-2.9999999999999805E-2</v>
      </c>
      <c r="I58" s="331">
        <v>4.2353293413173656</v>
      </c>
      <c r="J58" s="335">
        <f t="shared" si="9"/>
        <v>2.4555936584979823</v>
      </c>
      <c r="K58" s="330">
        <v>3.21</v>
      </c>
      <c r="L58" s="334">
        <f t="shared" si="7"/>
        <v>0.98</v>
      </c>
    </row>
    <row r="59" spans="2:12" hidden="1" outlineLevel="1">
      <c r="B59" s="66" t="s">
        <v>91</v>
      </c>
      <c r="C59" s="330">
        <v>3.18</v>
      </c>
      <c r="D59" s="334">
        <f t="shared" si="8"/>
        <v>0.11000000000000032</v>
      </c>
      <c r="E59" s="331">
        <v>2.73</v>
      </c>
      <c r="F59" s="335">
        <f t="shared" si="8"/>
        <v>0.12999999999999989</v>
      </c>
      <c r="G59" s="330">
        <v>2.2599999999999998</v>
      </c>
      <c r="H59" s="334">
        <f t="shared" si="5"/>
        <v>-6.0000000000000053E-2</v>
      </c>
      <c r="I59" s="331">
        <v>3.7365269461077846</v>
      </c>
      <c r="J59" s="335">
        <f t="shared" si="9"/>
        <v>1.7560887614442477</v>
      </c>
      <c r="K59" s="330">
        <v>2.98</v>
      </c>
      <c r="L59" s="334">
        <f t="shared" si="7"/>
        <v>0.64000000000000012</v>
      </c>
    </row>
    <row r="60" spans="2:12" hidden="1" outlineLevel="1">
      <c r="B60" s="66" t="s">
        <v>92</v>
      </c>
      <c r="C60" s="330">
        <v>3.21</v>
      </c>
      <c r="D60" s="334">
        <f t="shared" si="8"/>
        <v>-0.35999999999999988</v>
      </c>
      <c r="E60" s="331">
        <v>2.8</v>
      </c>
      <c r="F60" s="335">
        <f t="shared" si="8"/>
        <v>-3.0000000000000249E-2</v>
      </c>
      <c r="G60" s="330">
        <v>2.2999999999999998</v>
      </c>
      <c r="H60" s="334">
        <f t="shared" si="5"/>
        <v>6.999999999999984E-2</v>
      </c>
      <c r="I60" s="331">
        <v>3.3057568438003222</v>
      </c>
      <c r="J60" s="335">
        <f t="shared" si="9"/>
        <v>0.52531403937227772</v>
      </c>
      <c r="K60" s="330">
        <v>2.87</v>
      </c>
      <c r="L60" s="334">
        <f t="shared" si="7"/>
        <v>0.18000000000000016</v>
      </c>
    </row>
    <row r="61" spans="2:12" hidden="1" outlineLevel="1">
      <c r="B61" s="66" t="s">
        <v>93</v>
      </c>
      <c r="C61" s="330">
        <v>3.09</v>
      </c>
      <c r="D61" s="334">
        <f t="shared" si="8"/>
        <v>-0.53000000000000025</v>
      </c>
      <c r="E61" s="331">
        <v>2.52</v>
      </c>
      <c r="F61" s="335">
        <f t="shared" si="8"/>
        <v>-0.25999999999999979</v>
      </c>
      <c r="G61" s="330">
        <v>2.2200000000000002</v>
      </c>
      <c r="H61" s="334">
        <f t="shared" si="5"/>
        <v>0.12000000000000011</v>
      </c>
      <c r="I61" s="331">
        <v>2.8474718629262559</v>
      </c>
      <c r="J61" s="335">
        <f t="shared" si="9"/>
        <v>0.46475379693474972</v>
      </c>
      <c r="K61" s="330">
        <v>2.61</v>
      </c>
      <c r="L61" s="334">
        <f t="shared" si="7"/>
        <v>8.9999999999999858E-2</v>
      </c>
    </row>
    <row r="62" spans="2:12" hidden="1" outlineLevel="1">
      <c r="B62" s="66" t="s">
        <v>94</v>
      </c>
      <c r="C62" s="330">
        <v>3.26</v>
      </c>
      <c r="D62" s="334">
        <f t="shared" si="8"/>
        <v>-3.0000000000000249E-2</v>
      </c>
      <c r="E62" s="331">
        <v>2.79</v>
      </c>
      <c r="F62" s="335">
        <f t="shared" si="8"/>
        <v>-0.18000000000000016</v>
      </c>
      <c r="G62" s="330">
        <v>2.25</v>
      </c>
      <c r="H62" s="334">
        <f t="shared" si="5"/>
        <v>-0.27</v>
      </c>
      <c r="I62" s="331">
        <v>2.5740664751743947</v>
      </c>
      <c r="J62" s="335">
        <f t="shared" si="9"/>
        <v>-2.8423600610520516E-2</v>
      </c>
      <c r="K62" s="330">
        <v>2.64</v>
      </c>
      <c r="L62" s="334">
        <f t="shared" si="7"/>
        <v>-0.10999999999999988</v>
      </c>
    </row>
    <row r="63" spans="2:12" hidden="1" outlineLevel="1">
      <c r="B63" s="66" t="s">
        <v>95</v>
      </c>
      <c r="C63" s="330">
        <v>3.24</v>
      </c>
      <c r="D63" s="334">
        <f t="shared" si="8"/>
        <v>0.5900000000000003</v>
      </c>
      <c r="E63" s="331">
        <v>2.56</v>
      </c>
      <c r="F63" s="335">
        <f t="shared" si="8"/>
        <v>-0.29999999999999982</v>
      </c>
      <c r="G63" s="330">
        <v>2.16</v>
      </c>
      <c r="H63" s="334">
        <f t="shared" si="5"/>
        <v>-9.9999999999999645E-2</v>
      </c>
      <c r="I63" s="331">
        <v>2.9628742514970061</v>
      </c>
      <c r="J63" s="335">
        <f t="shared" si="9"/>
        <v>1.0337690202305954</v>
      </c>
      <c r="K63" s="330">
        <v>2.68</v>
      </c>
      <c r="L63" s="334">
        <f t="shared" si="7"/>
        <v>0.31000000000000005</v>
      </c>
    </row>
    <row r="64" spans="2:12" collapsed="1">
      <c r="B64" s="80">
        <v>2007</v>
      </c>
      <c r="C64" s="333">
        <v>3.097266265718972</v>
      </c>
      <c r="D64" s="336">
        <f>C64-C77</f>
        <v>-0.12941810202082227</v>
      </c>
      <c r="E64" s="333">
        <v>2.6317709660973745</v>
      </c>
      <c r="F64" s="336">
        <f>E64-E77</f>
        <v>-5.4941810323197338E-2</v>
      </c>
      <c r="G64" s="333">
        <v>2.2454202641719383</v>
      </c>
      <c r="H64" s="336">
        <f>G64-G77</f>
        <v>-7.4030163016596262E-3</v>
      </c>
      <c r="I64" s="333">
        <v>3.0128518066496541</v>
      </c>
      <c r="J64" s="336">
        <f>I64-I77</f>
        <v>0.54327075600198382</v>
      </c>
      <c r="K64" s="333">
        <v>2.6882476247515856</v>
      </c>
      <c r="L64" s="336">
        <f>K64-K77</f>
        <v>0.13125616540036855</v>
      </c>
    </row>
    <row r="65" spans="2:12" hidden="1" outlineLevel="1">
      <c r="B65" s="66" t="s">
        <v>84</v>
      </c>
      <c r="C65" s="330">
        <v>3.45</v>
      </c>
      <c r="D65" s="330"/>
      <c r="E65" s="331">
        <v>2.57</v>
      </c>
      <c r="F65" s="331"/>
      <c r="G65" s="330">
        <v>2.14</v>
      </c>
      <c r="H65" s="330"/>
      <c r="I65" s="331">
        <v>3.0866654268179281</v>
      </c>
      <c r="J65" s="331"/>
      <c r="K65" s="330">
        <v>2.72</v>
      </c>
      <c r="L65" s="330"/>
    </row>
    <row r="66" spans="2:12" hidden="1" outlineLevel="1">
      <c r="B66" s="66" t="s">
        <v>85</v>
      </c>
      <c r="C66" s="330">
        <v>3.51</v>
      </c>
      <c r="D66" s="330"/>
      <c r="E66" s="331">
        <v>2.4500000000000002</v>
      </c>
      <c r="F66" s="331"/>
      <c r="G66" s="330">
        <v>2.25</v>
      </c>
      <c r="H66" s="330"/>
      <c r="I66" s="331">
        <v>2.5549494625381035</v>
      </c>
      <c r="J66" s="331"/>
      <c r="K66" s="330">
        <v>2.5299999999999998</v>
      </c>
      <c r="L66" s="330"/>
    </row>
    <row r="67" spans="2:12" hidden="1" outlineLevel="1">
      <c r="B67" s="66" t="s">
        <v>86</v>
      </c>
      <c r="C67" s="330">
        <v>2.97</v>
      </c>
      <c r="D67" s="330"/>
      <c r="E67" s="331">
        <v>2.5</v>
      </c>
      <c r="F67" s="331"/>
      <c r="G67" s="330">
        <v>2.16</v>
      </c>
      <c r="H67" s="330"/>
      <c r="I67" s="331">
        <v>2.7560307017543861</v>
      </c>
      <c r="J67" s="331"/>
      <c r="K67" s="330">
        <v>2.58</v>
      </c>
      <c r="L67" s="330"/>
    </row>
    <row r="68" spans="2:12" hidden="1" outlineLevel="1">
      <c r="B68" s="66" t="s">
        <v>87</v>
      </c>
      <c r="C68" s="330">
        <v>3.96</v>
      </c>
      <c r="D68" s="330"/>
      <c r="E68" s="331">
        <v>2.75</v>
      </c>
      <c r="F68" s="331"/>
      <c r="G68" s="330">
        <v>2.15</v>
      </c>
      <c r="H68" s="330"/>
      <c r="I68" s="331">
        <v>2.4576237623762376</v>
      </c>
      <c r="J68" s="331"/>
      <c r="K68" s="330">
        <v>2.65</v>
      </c>
      <c r="L68" s="330"/>
    </row>
    <row r="69" spans="2:12" hidden="1" outlineLevel="1">
      <c r="B69" s="66" t="s">
        <v>88</v>
      </c>
      <c r="C69" s="330">
        <v>3.89</v>
      </c>
      <c r="D69" s="330"/>
      <c r="E69" s="331">
        <v>2.7</v>
      </c>
      <c r="F69" s="331"/>
      <c r="G69" s="330">
        <v>2.77</v>
      </c>
      <c r="H69" s="330"/>
      <c r="I69" s="331">
        <v>2.9449434946392352</v>
      </c>
      <c r="J69" s="331"/>
      <c r="K69" s="330">
        <v>2.93</v>
      </c>
      <c r="L69" s="330"/>
    </row>
    <row r="70" spans="2:12" hidden="1" outlineLevel="1">
      <c r="B70" s="66" t="s">
        <v>89</v>
      </c>
      <c r="C70" s="330">
        <v>2.44</v>
      </c>
      <c r="D70" s="330"/>
      <c r="E70" s="331">
        <v>2.5499999999999998</v>
      </c>
      <c r="F70" s="331"/>
      <c r="G70" s="330">
        <v>2.27</v>
      </c>
      <c r="H70" s="330"/>
      <c r="I70" s="331">
        <v>2.5129700382063143</v>
      </c>
      <c r="J70" s="331"/>
      <c r="K70" s="330">
        <v>2.4700000000000002</v>
      </c>
      <c r="L70" s="330"/>
    </row>
    <row r="71" spans="2:12" hidden="1" outlineLevel="1">
      <c r="B71" s="66" t="s">
        <v>90</v>
      </c>
      <c r="C71" s="330">
        <v>2.4300000000000002</v>
      </c>
      <c r="D71" s="330"/>
      <c r="E71" s="331">
        <v>2.8</v>
      </c>
      <c r="F71" s="331"/>
      <c r="G71" s="330">
        <v>2.09</v>
      </c>
      <c r="H71" s="330"/>
      <c r="I71" s="331">
        <v>1.7797356828193833</v>
      </c>
      <c r="J71" s="331"/>
      <c r="K71" s="330">
        <v>2.23</v>
      </c>
      <c r="L71" s="330"/>
    </row>
    <row r="72" spans="2:12" hidden="1" outlineLevel="1">
      <c r="B72" s="66" t="s">
        <v>91</v>
      </c>
      <c r="C72" s="330">
        <v>3.07</v>
      </c>
      <c r="D72" s="330"/>
      <c r="E72" s="331">
        <v>2.6</v>
      </c>
      <c r="F72" s="331"/>
      <c r="G72" s="330">
        <v>2.3199999999999998</v>
      </c>
      <c r="H72" s="330"/>
      <c r="I72" s="331">
        <v>1.9804381846635368</v>
      </c>
      <c r="J72" s="331"/>
      <c r="K72" s="330">
        <v>2.34</v>
      </c>
      <c r="L72" s="330"/>
    </row>
    <row r="73" spans="2:12" hidden="1" outlineLevel="1">
      <c r="B73" s="66" t="s">
        <v>92</v>
      </c>
      <c r="C73" s="330">
        <v>3.57</v>
      </c>
      <c r="D73" s="330"/>
      <c r="E73" s="331">
        <v>2.83</v>
      </c>
      <c r="F73" s="331"/>
      <c r="G73" s="330">
        <v>2.23</v>
      </c>
      <c r="H73" s="330"/>
      <c r="I73" s="331">
        <v>2.7804428044280445</v>
      </c>
      <c r="J73" s="331"/>
      <c r="K73" s="330">
        <v>2.69</v>
      </c>
      <c r="L73" s="330"/>
    </row>
    <row r="74" spans="2:12" hidden="1" outlineLevel="1">
      <c r="B74" s="66" t="s">
        <v>93</v>
      </c>
      <c r="C74" s="330">
        <v>3.62</v>
      </c>
      <c r="D74" s="330"/>
      <c r="E74" s="331">
        <v>2.78</v>
      </c>
      <c r="F74" s="331"/>
      <c r="G74" s="330">
        <v>2.1</v>
      </c>
      <c r="H74" s="330"/>
      <c r="I74" s="331">
        <v>2.3827180659915062</v>
      </c>
      <c r="J74" s="331"/>
      <c r="K74" s="330">
        <v>2.52</v>
      </c>
      <c r="L74" s="330"/>
    </row>
    <row r="75" spans="2:12" hidden="1" outlineLevel="1">
      <c r="B75" s="66" t="s">
        <v>94</v>
      </c>
      <c r="C75" s="330">
        <v>3.29</v>
      </c>
      <c r="D75" s="330"/>
      <c r="E75" s="331">
        <v>2.97</v>
      </c>
      <c r="F75" s="331"/>
      <c r="G75" s="330">
        <v>2.52</v>
      </c>
      <c r="H75" s="330"/>
      <c r="I75" s="331">
        <v>2.6024900757849152</v>
      </c>
      <c r="J75" s="331"/>
      <c r="K75" s="330">
        <v>2.75</v>
      </c>
      <c r="L75" s="330"/>
    </row>
    <row r="76" spans="2:12" hidden="1" outlineLevel="1">
      <c r="B76" s="66" t="s">
        <v>95</v>
      </c>
      <c r="C76" s="330">
        <v>2.65</v>
      </c>
      <c r="D76" s="330"/>
      <c r="E76" s="331">
        <v>2.86</v>
      </c>
      <c r="F76" s="331"/>
      <c r="G76" s="330">
        <v>2.2599999999999998</v>
      </c>
      <c r="H76" s="330"/>
      <c r="I76" s="331">
        <v>1.9291052312664108</v>
      </c>
      <c r="J76" s="331"/>
      <c r="K76" s="330">
        <v>2.37</v>
      </c>
      <c r="L76" s="330"/>
    </row>
    <row r="77" spans="2:12" collapsed="1">
      <c r="B77" s="80">
        <v>2006</v>
      </c>
      <c r="C77" s="333">
        <v>3.2266843677397943</v>
      </c>
      <c r="D77" s="336"/>
      <c r="E77" s="333">
        <v>2.6867127764205718</v>
      </c>
      <c r="F77" s="336"/>
      <c r="G77" s="333">
        <v>2.2528232804735979</v>
      </c>
      <c r="H77" s="336"/>
      <c r="I77" s="333">
        <v>2.4695810506476703</v>
      </c>
      <c r="J77" s="336"/>
      <c r="K77" s="333">
        <v>2.5569914593512171</v>
      </c>
      <c r="L77" s="336"/>
    </row>
    <row r="78" spans="2:12" ht="15" customHeight="1">
      <c r="B78" s="140" t="s">
        <v>77</v>
      </c>
      <c r="C78" s="140"/>
      <c r="D78" s="140"/>
      <c r="E78" s="140"/>
      <c r="F78" s="140"/>
      <c r="G78" s="140"/>
      <c r="H78" s="140"/>
      <c r="I78" s="140"/>
      <c r="J78" s="140"/>
      <c r="K78" s="140"/>
      <c r="L78" s="140"/>
    </row>
    <row r="80" spans="2:12" ht="30" customHeight="1"/>
    <row r="82" ht="30" customHeight="1"/>
  </sheetData>
  <mergeCells count="2">
    <mergeCell ref="B5:L5"/>
    <mergeCell ref="B78:L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G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288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79</v>
      </c>
    </row>
    <row r="7" spans="2:7">
      <c r="B7" s="66" t="s">
        <v>91</v>
      </c>
      <c r="C7" s="331">
        <f>IFERROR('tablas evol EM CAT'!C7-'tablas evol EM CAT'!C20,"-")</f>
        <v>-1.0708699902248289</v>
      </c>
      <c r="D7" s="331">
        <f>IFERROR('tablas evol EM CAT'!E7-'tablas evol EM CAT'!E20,"-")</f>
        <v>0.14825140601203834</v>
      </c>
      <c r="E7" s="331">
        <f>IFERROR('tablas evol EM CAT'!G7-'tablas evol EM CAT'!G20,"-")</f>
        <v>-0.10226376977702789</v>
      </c>
      <c r="F7" s="331">
        <f>IFERROR('tablas evol EM CAT'!I7-'tablas evol EM CAT'!I20,"-")</f>
        <v>2.0371065591507254E-2</v>
      </c>
      <c r="G7" s="330">
        <f>IFERROR('tablas evol EM CAT'!K7-'tablas evol EM CAT'!K20,"-")</f>
        <v>-1.6141224622117534E-2</v>
      </c>
    </row>
    <row r="8" spans="2:7">
      <c r="B8" s="66" t="s">
        <v>92</v>
      </c>
      <c r="C8" s="331">
        <f>IFERROR('tablas evol EM CAT'!C8-'tablas evol EM CAT'!C21,"-")</f>
        <v>-1.3540949718851252</v>
      </c>
      <c r="D8" s="331">
        <f>IFERROR('tablas evol EM CAT'!E8-'tablas evol EM CAT'!E21,"-")</f>
        <v>3.924178703249126E-2</v>
      </c>
      <c r="E8" s="331">
        <f>IFERROR('tablas evol EM CAT'!G8-'tablas evol EM CAT'!G21,"-")</f>
        <v>-0.36476235744177909</v>
      </c>
      <c r="F8" s="331">
        <f>IFERROR('tablas evol EM CAT'!I8-'tablas evol EM CAT'!I21,"-")</f>
        <v>0.28696253985336395</v>
      </c>
      <c r="G8" s="330">
        <f>IFERROR('tablas evol EM CAT'!K8-'tablas evol EM CAT'!K21,"-")</f>
        <v>-6.4907513169168762E-2</v>
      </c>
    </row>
    <row r="9" spans="2:7">
      <c r="B9" s="66" t="s">
        <v>93</v>
      </c>
      <c r="C9" s="331">
        <f>IFERROR('tablas evol EM CAT'!C9-'tablas evol EM CAT'!C22,"-")</f>
        <v>-0.47428579449818997</v>
      </c>
      <c r="D9" s="331">
        <f>IFERROR('tablas evol EM CAT'!E9-'tablas evol EM CAT'!E22,"-")</f>
        <v>0.25653063597831505</v>
      </c>
      <c r="E9" s="331">
        <f>IFERROR('tablas evol EM CAT'!G9-'tablas evol EM CAT'!G22,"-")</f>
        <v>0.32136454379490154</v>
      </c>
      <c r="F9" s="331">
        <f>IFERROR('tablas evol EM CAT'!I9-'tablas evol EM CAT'!I22,"-")</f>
        <v>6.784609465341318E-2</v>
      </c>
      <c r="G9" s="330">
        <f>IFERROR('tablas evol EM CAT'!K9-'tablas evol EM CAT'!K22,"-")</f>
        <v>0.1993354278743269</v>
      </c>
    </row>
    <row r="10" spans="2:7">
      <c r="B10" s="66" t="s">
        <v>94</v>
      </c>
      <c r="C10" s="331">
        <f>IFERROR('tablas evol EM CAT'!C10-'tablas evol EM CAT'!C23,"-")</f>
        <v>0.48999999999999977</v>
      </c>
      <c r="D10" s="331">
        <f>IFERROR('tablas evol EM CAT'!E10-'tablas evol EM CAT'!E23,"-")</f>
        <v>0.22999999999999998</v>
      </c>
      <c r="E10" s="331">
        <f>IFERROR('tablas evol EM CAT'!G10-'tablas evol EM CAT'!G23,"-")</f>
        <v>0.21999999999999975</v>
      </c>
      <c r="F10" s="331">
        <f>IFERROR('tablas evol EM CAT'!I10-'tablas evol EM CAT'!I23,"-")</f>
        <v>0.27352410182343379</v>
      </c>
      <c r="G10" s="330">
        <f>IFERROR('tablas evol EM CAT'!K10-'tablas evol EM CAT'!K23,"-")</f>
        <v>0.25</v>
      </c>
    </row>
    <row r="11" spans="2:7">
      <c r="B11" s="66" t="s">
        <v>95</v>
      </c>
      <c r="C11" s="331">
        <f>IFERROR('tablas evol EM CAT'!C11-'tablas evol EM CAT'!C24,"-")</f>
        <v>0.21999999999999975</v>
      </c>
      <c r="D11" s="331">
        <f>IFERROR('tablas evol EM CAT'!E11-'tablas evol EM CAT'!E24,"-")</f>
        <v>4.9999999999999822E-2</v>
      </c>
      <c r="E11" s="331">
        <f>IFERROR('tablas evol EM CAT'!G11-'tablas evol EM CAT'!G24,"-")</f>
        <v>0.85000000000000009</v>
      </c>
      <c r="F11" s="331">
        <f>IFERROR('tablas evol EM CAT'!I11-'tablas evol EM CAT'!I24,"-")</f>
        <v>-0.51970935513169825</v>
      </c>
      <c r="G11" s="330">
        <f>IFERROR('tablas evol EM CAT'!K11-'tablas evol EM CAT'!K24,"-")</f>
        <v>0.10999999999999988</v>
      </c>
    </row>
    <row r="12" spans="2:7" ht="30" customHeight="1">
      <c r="B12" s="72" t="str">
        <f>actualizaciones!$A$2</f>
        <v xml:space="preserve">acumulado mayo 2011 </v>
      </c>
      <c r="C12" s="324">
        <v>-0.38066681318549644</v>
      </c>
      <c r="D12" s="324">
        <v>0.14279581817357823</v>
      </c>
      <c r="E12" s="324">
        <v>0.18084111616575216</v>
      </c>
      <c r="F12" s="324">
        <v>2.1575037924214113E-2</v>
      </c>
      <c r="G12" s="324">
        <v>9.9379729391289029E-2</v>
      </c>
    </row>
    <row r="13" spans="2:7" outlineLevel="1">
      <c r="B13" s="66" t="s">
        <v>84</v>
      </c>
      <c r="C13" s="331">
        <f>IFERROR('tablas evol EM CAT'!C13-'tablas evol EM CAT'!C26,"-")</f>
        <v>-0.6510606060606059</v>
      </c>
      <c r="D13" s="331">
        <f>IFERROR('tablas evol EM CAT'!E13-'tablas evol EM CAT'!E26,"-")</f>
        <v>3.7839311936228359E-2</v>
      </c>
      <c r="E13" s="331">
        <f>IFERROR('tablas evol EM CAT'!G13-'tablas evol EM CAT'!G26,"-")</f>
        <v>-0.22564036222509687</v>
      </c>
      <c r="F13" s="331">
        <f>IFERROR('tablas evol EM CAT'!I13-'tablas evol EM CAT'!I26,"-")</f>
        <v>-1.9497542326597488</v>
      </c>
      <c r="G13" s="330">
        <f>IFERROR('tablas evol EM CAT'!K13-'tablas evol EM CAT'!K26,"-")</f>
        <v>-0.63683937031942506</v>
      </c>
    </row>
    <row r="14" spans="2:7" outlineLevel="1">
      <c r="B14" s="66" t="s">
        <v>85</v>
      </c>
      <c r="C14" s="331">
        <f>IFERROR('tablas evol EM CAT'!C14-'tablas evol EM CAT'!C27,"-")</f>
        <v>0.2611979166666667</v>
      </c>
      <c r="D14" s="331">
        <f>IFERROR('tablas evol EM CAT'!E14-'tablas evol EM CAT'!E27,"-")</f>
        <v>-8.7585899152164082E-2</v>
      </c>
      <c r="E14" s="331">
        <f>IFERROR('tablas evol EM CAT'!G14-'tablas evol EM CAT'!G27,"-")</f>
        <v>5.4142559592686768E-2</v>
      </c>
      <c r="F14" s="331">
        <f>IFERROR('tablas evol EM CAT'!I14-'tablas evol EM CAT'!I27,"-")</f>
        <v>0.17837519800859925</v>
      </c>
      <c r="G14" s="330">
        <f>IFERROR('tablas evol EM CAT'!K14-'tablas evol EM CAT'!K27,"-")</f>
        <v>3.972837741243751E-2</v>
      </c>
    </row>
    <row r="15" spans="2:7" outlineLevel="1">
      <c r="B15" s="66" t="s">
        <v>86</v>
      </c>
      <c r="C15" s="331">
        <f>IFERROR('tablas evol EM CAT'!C15-'tablas evol EM CAT'!C28,"-")</f>
        <v>-0.61085173501577295</v>
      </c>
      <c r="D15" s="331">
        <f>IFERROR('tablas evol EM CAT'!E15-'tablas evol EM CAT'!E28,"-")</f>
        <v>-0.11148679825685726</v>
      </c>
      <c r="E15" s="331">
        <f>IFERROR('tablas evol EM CAT'!G15-'tablas evol EM CAT'!G28,"-")</f>
        <v>1.3986013986011514E-3</v>
      </c>
      <c r="F15" s="331">
        <f>IFERROR('tablas evol EM CAT'!I15-'tablas evol EM CAT'!I28,"-")</f>
        <v>-0.54629976580796247</v>
      </c>
      <c r="G15" s="330">
        <f>IFERROR('tablas evol EM CAT'!K15-'tablas evol EM CAT'!K28,"-")</f>
        <v>-0.24169099851666775</v>
      </c>
    </row>
    <row r="16" spans="2:7" outlineLevel="1">
      <c r="B16" s="66" t="s">
        <v>87</v>
      </c>
      <c r="C16" s="331">
        <f>IFERROR('tablas evol EM CAT'!C16-'tablas evol EM CAT'!C29,"-")</f>
        <v>0.84798165137614712</v>
      </c>
      <c r="D16" s="331">
        <f>IFERROR('tablas evol EM CAT'!E16-'tablas evol EM CAT'!E29,"-")</f>
        <v>-4.1047409040793958E-2</v>
      </c>
      <c r="E16" s="331">
        <f>IFERROR('tablas evol EM CAT'!G16-'tablas evol EM CAT'!G29,"-")</f>
        <v>7.7257438551099789E-2</v>
      </c>
      <c r="F16" s="331">
        <f>IFERROR('tablas evol EM CAT'!I16-'tablas evol EM CAT'!I29,"-")</f>
        <v>-0.54483019648068209</v>
      </c>
      <c r="G16" s="330">
        <f>IFERROR('tablas evol EM CAT'!K16-'tablas evol EM CAT'!K29,"-")</f>
        <v>-0.16970925784238711</v>
      </c>
    </row>
    <row r="17" spans="2:7" outlineLevel="1">
      <c r="B17" s="66" t="s">
        <v>88</v>
      </c>
      <c r="C17" s="331">
        <f>IFERROR('tablas evol EM CAT'!C17-'tablas evol EM CAT'!C30,"-")</f>
        <v>0.3882716049382724</v>
      </c>
      <c r="D17" s="331">
        <f>IFERROR('tablas evol EM CAT'!E17-'tablas evol EM CAT'!E30,"-")</f>
        <v>-0.50077471967380216</v>
      </c>
      <c r="E17" s="331">
        <f>IFERROR('tablas evol EM CAT'!G17-'tablas evol EM CAT'!G30,"-")</f>
        <v>-0.25775322283609592</v>
      </c>
      <c r="F17" s="331">
        <f>IFERROR('tablas evol EM CAT'!I17-'tablas evol EM CAT'!I30,"-")</f>
        <v>-0.51326813365933166</v>
      </c>
      <c r="G17" s="330">
        <f>IFERROR('tablas evol EM CAT'!K17-'tablas evol EM CAT'!K30,"-")</f>
        <v>-0.43999999999999995</v>
      </c>
    </row>
    <row r="18" spans="2:7" outlineLevel="1">
      <c r="B18" s="66" t="s">
        <v>89</v>
      </c>
      <c r="C18" s="331">
        <f>IFERROR('tablas evol EM CAT'!C18-'tablas evol EM CAT'!C31,"-")</f>
        <v>1.0523668639053256</v>
      </c>
      <c r="D18" s="331">
        <f>IFERROR('tablas evol EM CAT'!E18-'tablas evol EM CAT'!E31,"-")</f>
        <v>-0.31977272727272732</v>
      </c>
      <c r="E18" s="331">
        <f>IFERROR('tablas evol EM CAT'!G18-'tablas evol EM CAT'!G31,"-")</f>
        <v>-6.3408360128617502E-2</v>
      </c>
      <c r="F18" s="331">
        <f>IFERROR('tablas evol EM CAT'!I18-'tablas evol EM CAT'!I31,"-")</f>
        <v>-0.12715063520871128</v>
      </c>
      <c r="G18" s="330">
        <f>IFERROR('tablas evol EM CAT'!K18-'tablas evol EM CAT'!K31,"-")</f>
        <v>-0.12999999999999989</v>
      </c>
    </row>
    <row r="19" spans="2:7" outlineLevel="1">
      <c r="B19" s="66" t="s">
        <v>90</v>
      </c>
      <c r="C19" s="331">
        <f>IFERROR('tablas evol EM CAT'!C19-'tablas evol EM CAT'!C32,"-")</f>
        <v>1.1229020747984673</v>
      </c>
      <c r="D19" s="331">
        <f>IFERROR('tablas evol EM CAT'!E19-'tablas evol EM CAT'!E32,"-")</f>
        <v>-0.11846274443338078</v>
      </c>
      <c r="E19" s="331">
        <f>IFERROR('tablas evol EM CAT'!G19-'tablas evol EM CAT'!G32,"-")</f>
        <v>-5.5815841373907826E-2</v>
      </c>
      <c r="F19" s="331">
        <f>IFERROR('tablas evol EM CAT'!I19-'tablas evol EM CAT'!I32,"-")</f>
        <v>-0.37621979010439222</v>
      </c>
      <c r="G19" s="330">
        <f>IFERROR('tablas evol EM CAT'!K19-'tablas evol EM CAT'!K32,"-")</f>
        <v>-0.14391441938705807</v>
      </c>
    </row>
    <row r="20" spans="2:7" outlineLevel="1">
      <c r="B20" s="66" t="s">
        <v>91</v>
      </c>
      <c r="C20" s="331">
        <f>IFERROR('tablas evol EM CAT'!C20-'tablas evol EM CAT'!C33,"-")</f>
        <v>0.95935483870967753</v>
      </c>
      <c r="D20" s="331">
        <f>IFERROR('tablas evol EM CAT'!E20-'tablas evol EM CAT'!E33,"-")</f>
        <v>-0.35337567171470452</v>
      </c>
      <c r="E20" s="331">
        <f>IFERROR('tablas evol EM CAT'!G20-'tablas evol EM CAT'!G33,"-")</f>
        <v>-0.10306892067620277</v>
      </c>
      <c r="F20" s="331">
        <f>IFERROR('tablas evol EM CAT'!I20-'tablas evol EM CAT'!I33,"-")</f>
        <v>-0.24983653045750631</v>
      </c>
      <c r="G20" s="330">
        <f>IFERROR('tablas evol EM CAT'!K20-'tablas evol EM CAT'!K33,"-")</f>
        <v>-0.19953896993632636</v>
      </c>
    </row>
    <row r="21" spans="2:7" outlineLevel="1">
      <c r="B21" s="66" t="s">
        <v>92</v>
      </c>
      <c r="C21" s="331">
        <f>IFERROR('tablas evol EM CAT'!C21-'tablas evol EM CAT'!C34,"-")</f>
        <v>1.0015912899999999</v>
      </c>
      <c r="D21" s="331">
        <f>IFERROR('tablas evol EM CAT'!E21-'tablas evol EM CAT'!E34,"-")</f>
        <v>-0.18814070400000027</v>
      </c>
      <c r="E21" s="331">
        <f>IFERROR('tablas evol EM CAT'!G21-'tablas evol EM CAT'!G34,"-")</f>
        <v>0.22899524100000024</v>
      </c>
      <c r="F21" s="331">
        <f>IFERROR('tablas evol EM CAT'!I21-'tablas evol EM CAT'!I34,"-")</f>
        <v>-0.39723384423000518</v>
      </c>
      <c r="G21" s="330">
        <f>IFERROR('tablas evol EM CAT'!K21-'tablas evol EM CAT'!K34,"-")</f>
        <v>-9.2624056999999649E-2</v>
      </c>
    </row>
    <row r="22" spans="2:7" outlineLevel="1">
      <c r="B22" s="66" t="s">
        <v>93</v>
      </c>
      <c r="C22" s="331">
        <f>IFERROR('tablas evol EM CAT'!C22-'tablas evol EM CAT'!C35,"-")</f>
        <v>0.2440312876052948</v>
      </c>
      <c r="D22" s="331">
        <f>IFERROR('tablas evol EM CAT'!E22-'tablas evol EM CAT'!E35,"-")</f>
        <v>-0.86372164721426969</v>
      </c>
      <c r="E22" s="331">
        <f>IFERROR('tablas evol EM CAT'!G22-'tablas evol EM CAT'!G35,"-")</f>
        <v>-4.539138943248533E-2</v>
      </c>
      <c r="F22" s="331">
        <f>IFERROR('tablas evol EM CAT'!I22-'tablas evol EM CAT'!I35,"-")</f>
        <v>-0.26641947594837712</v>
      </c>
      <c r="G22" s="330">
        <f>IFERROR('tablas evol EM CAT'!K22-'tablas evol EM CAT'!K35,"-")</f>
        <v>-0.38686427885275143</v>
      </c>
    </row>
    <row r="23" spans="2:7" outlineLevel="1">
      <c r="B23" s="66" t="s">
        <v>94</v>
      </c>
      <c r="C23" s="331">
        <f>IFERROR('tablas evol EM CAT'!C23-'tablas evol EM CAT'!C36,"-")</f>
        <v>0.70000000000000018</v>
      </c>
      <c r="D23" s="331">
        <f>IFERROR('tablas evol EM CAT'!E23-'tablas evol EM CAT'!E36,"-")</f>
        <v>-0.39999999999999991</v>
      </c>
      <c r="E23" s="331">
        <f>IFERROR('tablas evol EM CAT'!G23-'tablas evol EM CAT'!G36,"-")</f>
        <v>-0.29999999999999982</v>
      </c>
      <c r="F23" s="331">
        <f>IFERROR('tablas evol EM CAT'!I23-'tablas evol EM CAT'!I36,"-")</f>
        <v>-1.0857459013288551</v>
      </c>
      <c r="G23" s="330">
        <f>IFERROR('tablas evol EM CAT'!K23-'tablas evol EM CAT'!K36,"-")</f>
        <v>-0.52</v>
      </c>
    </row>
    <row r="24" spans="2:7" outlineLevel="1">
      <c r="B24" s="66" t="s">
        <v>95</v>
      </c>
      <c r="C24" s="331">
        <f>IFERROR('tablas evol EM CAT'!C24-'tablas evol EM CAT'!C37,"-")</f>
        <v>1.0500000000000003</v>
      </c>
      <c r="D24" s="331">
        <f>IFERROR('tablas evol EM CAT'!E24-'tablas evol EM CAT'!E37,"-")</f>
        <v>-0.73999999999999977</v>
      </c>
      <c r="E24" s="331">
        <f>IFERROR('tablas evol EM CAT'!G24-'tablas evol EM CAT'!G37,"-")</f>
        <v>0.10000000000000009</v>
      </c>
      <c r="F24" s="331">
        <f>IFERROR('tablas evol EM CAT'!I24-'tablas evol EM CAT'!I37,"-")</f>
        <v>-0.28668009720095888</v>
      </c>
      <c r="G24" s="330">
        <f>IFERROR('tablas evol EM CAT'!K24-'tablas evol EM CAT'!K37,"-")</f>
        <v>-0.26000000000000023</v>
      </c>
    </row>
    <row r="25" spans="2:7" ht="15" customHeight="1">
      <c r="B25" s="77">
        <v>2010</v>
      </c>
      <c r="C25" s="332">
        <f>IFERROR('tablas evol EM CAT'!C25-'tablas evol EM CAT'!C38,"-")</f>
        <v>0.49329252929717526</v>
      </c>
      <c r="D25" s="332">
        <f>IFERROR('tablas evol EM CAT'!E25-'tablas evol EM CAT'!E38,"-")</f>
        <v>-0.31188781849556735</v>
      </c>
      <c r="E25" s="332">
        <f>IFERROR('tablas evol EM CAT'!G25-'tablas evol EM CAT'!G38,"-")</f>
        <v>-4.8754696117305762E-2</v>
      </c>
      <c r="F25" s="332">
        <f>IFERROR('tablas evol EM CAT'!I25-'tablas evol EM CAT'!I38,"-")</f>
        <v>-0.48622014792362767</v>
      </c>
      <c r="G25" s="332">
        <f>IFERROR('tablas evol EM CAT'!K25-'tablas evol EM CAT'!K38,"-")</f>
        <v>-0.26351797507665609</v>
      </c>
    </row>
    <row r="26" spans="2:7" ht="15" hidden="1" customHeight="1" outlineLevel="1">
      <c r="B26" s="66" t="s">
        <v>84</v>
      </c>
      <c r="C26" s="331">
        <f>IFERROR('tablas evol EM CAT'!C26-'tablas evol EM CAT'!C39,"-")</f>
        <v>0.80106060606060581</v>
      </c>
      <c r="D26" s="331">
        <f>IFERROR('tablas evol EM CAT'!E26-'tablas evol EM CAT'!E39,"-")</f>
        <v>-0.53783931193622836</v>
      </c>
      <c r="E26" s="331">
        <f>IFERROR('tablas evol EM CAT'!G26-'tablas evol EM CAT'!G39,"-")</f>
        <v>0.29564036222509693</v>
      </c>
      <c r="F26" s="331">
        <f>IFERROR('tablas evol EM CAT'!I26-'tablas evol EM CAT'!I39,"-")</f>
        <v>1.7462476578319466</v>
      </c>
      <c r="G26" s="330">
        <f>IFERROR('tablas evol EM CAT'!K26-'tablas evol EM CAT'!K39,"-")</f>
        <v>0.38683937031942506</v>
      </c>
    </row>
    <row r="27" spans="2:7" ht="15" hidden="1" customHeight="1" outlineLevel="1">
      <c r="B27" s="66" t="s">
        <v>85</v>
      </c>
      <c r="C27" s="331">
        <f>IFERROR('tablas evol EM CAT'!C27-'tablas evol EM CAT'!C40,"-")</f>
        <v>0.49880208333333353</v>
      </c>
      <c r="D27" s="331">
        <f>IFERROR('tablas evol EM CAT'!E27-'tablas evol EM CAT'!E40,"-")</f>
        <v>-0.59241410084783608</v>
      </c>
      <c r="E27" s="331">
        <f>IFERROR('tablas evol EM CAT'!G27-'tablas evol EM CAT'!G40,"-")</f>
        <v>-0.32414255959268701</v>
      </c>
      <c r="F27" s="331">
        <f>IFERROR('tablas evol EM CAT'!I27-'tablas evol EM CAT'!I40,"-")</f>
        <v>-0.30651679092895323</v>
      </c>
      <c r="G27" s="330">
        <f>IFERROR('tablas evol EM CAT'!K27-'tablas evol EM CAT'!K40,"-")</f>
        <v>-0.39972837741243739</v>
      </c>
    </row>
    <row r="28" spans="2:7" ht="15" hidden="1" customHeight="1" outlineLevel="1">
      <c r="B28" s="66" t="s">
        <v>86</v>
      </c>
      <c r="C28" s="331">
        <f>IFERROR('tablas evol EM CAT'!C28-'tablas evol EM CAT'!C41,"-")</f>
        <v>1.420851735015773</v>
      </c>
      <c r="D28" s="331">
        <f>IFERROR('tablas evol EM CAT'!E28-'tablas evol EM CAT'!E41,"-")</f>
        <v>-0.27851320174314287</v>
      </c>
      <c r="E28" s="331">
        <f>IFERROR('tablas evol EM CAT'!G28-'tablas evol EM CAT'!G41,"-")</f>
        <v>-0.13139860139860104</v>
      </c>
      <c r="F28" s="331">
        <f>IFERROR('tablas evol EM CAT'!I28-'tablas evol EM CAT'!I41,"-")</f>
        <v>0.18299451036024239</v>
      </c>
      <c r="G28" s="330">
        <f>IFERROR('tablas evol EM CAT'!K28-'tablas evol EM CAT'!K41,"-")</f>
        <v>-3.830900148333205E-2</v>
      </c>
    </row>
    <row r="29" spans="2:7" ht="15" hidden="1" customHeight="1" outlineLevel="1">
      <c r="B29" s="66" t="s">
        <v>87</v>
      </c>
      <c r="C29" s="331">
        <f>IFERROR('tablas evol EM CAT'!C29-'tablas evol EM CAT'!C42,"-")</f>
        <v>1.0699999999999998</v>
      </c>
      <c r="D29" s="331">
        <f>IFERROR('tablas evol EM CAT'!E29-'tablas evol EM CAT'!E42,"-")</f>
        <v>-6.0000000000000053E-2</v>
      </c>
      <c r="E29" s="331">
        <f>IFERROR('tablas evol EM CAT'!G29-'tablas evol EM CAT'!G42,"-")</f>
        <v>0.10999999999999988</v>
      </c>
      <c r="F29" s="331">
        <f>IFERROR('tablas evol EM CAT'!I29-'tablas evol EM CAT'!I42,"-")</f>
        <v>4.0740101987361665E-2</v>
      </c>
      <c r="G29" s="330">
        <f>IFERROR('tablas evol EM CAT'!K29-'tablas evol EM CAT'!K42,"-")</f>
        <v>7.0000000000000284E-2</v>
      </c>
    </row>
    <row r="30" spans="2:7" ht="15" hidden="1" customHeight="1" outlineLevel="1">
      <c r="B30" s="66" t="s">
        <v>88</v>
      </c>
      <c r="C30" s="331">
        <f>IFERROR('tablas evol EM CAT'!C30-'tablas evol EM CAT'!C43,"-")</f>
        <v>0.86999999999999966</v>
      </c>
      <c r="D30" s="331">
        <f>IFERROR('tablas evol EM CAT'!E30-'tablas evol EM CAT'!E43,"-")</f>
        <v>-0.27</v>
      </c>
      <c r="E30" s="331">
        <f>IFERROR('tablas evol EM CAT'!G30-'tablas evol EM CAT'!G43,"-")</f>
        <v>-0.29999999999999982</v>
      </c>
      <c r="F30" s="331">
        <f>IFERROR('tablas evol EM CAT'!I30-'tablas evol EM CAT'!I43,"-")</f>
        <v>0.80966068250076706</v>
      </c>
      <c r="G30" s="330">
        <f>IFERROR('tablas evol EM CAT'!K30-'tablas evol EM CAT'!K43,"-")</f>
        <v>0.16000000000000014</v>
      </c>
    </row>
    <row r="31" spans="2:7" ht="15" hidden="1" customHeight="1" outlineLevel="1">
      <c r="B31" s="66" t="s">
        <v>89</v>
      </c>
      <c r="C31" s="331">
        <f>IFERROR('tablas evol EM CAT'!C31-'tablas evol EM CAT'!C44,"-")</f>
        <v>-1.0500000000000003</v>
      </c>
      <c r="D31" s="331">
        <f>IFERROR('tablas evol EM CAT'!E31-'tablas evol EM CAT'!E44,"-")</f>
        <v>-0.36000000000000032</v>
      </c>
      <c r="E31" s="331">
        <f>IFERROR('tablas evol EM CAT'!G31-'tablas evol EM CAT'!G44,"-")</f>
        <v>-9.9999999999999645E-2</v>
      </c>
      <c r="F31" s="331">
        <f>IFERROR('tablas evol EM CAT'!I31-'tablas evol EM CAT'!I44,"-")</f>
        <v>-0.15258832420484136</v>
      </c>
      <c r="G31" s="330">
        <f>IFERROR('tablas evol EM CAT'!K31-'tablas evol EM CAT'!K44,"-")</f>
        <v>-0.29999999999999982</v>
      </c>
    </row>
    <row r="32" spans="2:7" ht="15" hidden="1" customHeight="1" outlineLevel="1">
      <c r="B32" s="66" t="s">
        <v>90</v>
      </c>
      <c r="C32" s="331">
        <f>IFERROR('tablas evol EM CAT'!C32-'tablas evol EM CAT'!C45,"-")</f>
        <v>-0.5635403726708077</v>
      </c>
      <c r="D32" s="331">
        <f>IFERROR('tablas evol EM CAT'!E32-'tablas evol EM CAT'!E45,"-")</f>
        <v>-0.2606493506493508</v>
      </c>
      <c r="E32" s="331">
        <f>IFERROR('tablas evol EM CAT'!G32-'tablas evol EM CAT'!G45,"-")</f>
        <v>-0.54243789716926649</v>
      </c>
      <c r="F32" s="331">
        <f>IFERROR('tablas evol EM CAT'!I32-'tablas evol EM CAT'!I45,"-")</f>
        <v>-0.15999710222008101</v>
      </c>
      <c r="G32" s="330">
        <f>IFERROR('tablas evol EM CAT'!K32-'tablas evol EM CAT'!K45,"-")</f>
        <v>-0.32592156862745059</v>
      </c>
    </row>
    <row r="33" spans="2:7" ht="15" hidden="1" customHeight="1" outlineLevel="1">
      <c r="B33" s="66" t="s">
        <v>91</v>
      </c>
      <c r="C33" s="331">
        <f>IFERROR('tablas evol EM CAT'!C33-'tablas evol EM CAT'!C46,"-")</f>
        <v>-0.20000000000000018</v>
      </c>
      <c r="D33" s="331">
        <f>IFERROR('tablas evol EM CAT'!E33-'tablas evol EM CAT'!E46,"-")</f>
        <v>-0.2200000000000002</v>
      </c>
      <c r="E33" s="331">
        <f>IFERROR('tablas evol EM CAT'!G33-'tablas evol EM CAT'!G46,"-")</f>
        <v>-0.23999999999999977</v>
      </c>
      <c r="F33" s="331">
        <f>IFERROR('tablas evol EM CAT'!I33-'tablas evol EM CAT'!I46,"-")</f>
        <v>-0.93471521614721187</v>
      </c>
      <c r="G33" s="330">
        <f>IFERROR('tablas evol EM CAT'!K33-'tablas evol EM CAT'!K46,"-")</f>
        <v>-0.48</v>
      </c>
    </row>
    <row r="34" spans="2:7" ht="15" hidden="1" customHeight="1" outlineLevel="1">
      <c r="B34" s="66" t="s">
        <v>92</v>
      </c>
      <c r="C34" s="331">
        <f>IFERROR('tablas evol EM CAT'!C34-'tablas evol EM CAT'!C47,"-")</f>
        <v>-0.62000000000000011</v>
      </c>
      <c r="D34" s="331">
        <f>IFERROR('tablas evol EM CAT'!E34-'tablas evol EM CAT'!E47,"-")</f>
        <v>-0.10000000000000009</v>
      </c>
      <c r="E34" s="331">
        <f>IFERROR('tablas evol EM CAT'!G34-'tablas evol EM CAT'!G47,"-")</f>
        <v>-6.0000000000000053E-2</v>
      </c>
      <c r="F34" s="331">
        <f>IFERROR('tablas evol EM CAT'!I34-'tablas evol EM CAT'!I47,"-")</f>
        <v>-5.3288994695907199E-2</v>
      </c>
      <c r="G34" s="330">
        <f>IFERROR('tablas evol EM CAT'!K34-'tablas evol EM CAT'!K47,"-")</f>
        <v>-0.12000000000000011</v>
      </c>
    </row>
    <row r="35" spans="2:7" ht="15" hidden="1" customHeight="1" outlineLevel="1">
      <c r="B35" s="66" t="s">
        <v>93</v>
      </c>
      <c r="C35" s="331">
        <f>IFERROR('tablas evol EM CAT'!C35-'tablas evol EM CAT'!C48,"-")</f>
        <v>-0.48</v>
      </c>
      <c r="D35" s="331">
        <f>IFERROR('tablas evol EM CAT'!E35-'tablas evol EM CAT'!E48,"-")</f>
        <v>0.2799999999999998</v>
      </c>
      <c r="E35" s="331">
        <f>IFERROR('tablas evol EM CAT'!G35-'tablas evol EM CAT'!G48,"-")</f>
        <v>-0.2799999999999998</v>
      </c>
      <c r="F35" s="331">
        <f>IFERROR('tablas evol EM CAT'!I35-'tablas evol EM CAT'!I48,"-")</f>
        <v>-1.7220568799836433</v>
      </c>
      <c r="G35" s="330">
        <f>IFERROR('tablas evol EM CAT'!K35-'tablas evol EM CAT'!K48,"-")</f>
        <v>-0.56000000000000005</v>
      </c>
    </row>
    <row r="36" spans="2:7" ht="15" hidden="1" customHeight="1" outlineLevel="1">
      <c r="B36" s="66" t="s">
        <v>94</v>
      </c>
      <c r="C36" s="331">
        <f>IFERROR('tablas evol EM CAT'!C36-'tablas evol EM CAT'!C49,"-")</f>
        <v>-0.93000000000000016</v>
      </c>
      <c r="D36" s="331">
        <f>IFERROR('tablas evol EM CAT'!E36-'tablas evol EM CAT'!E49,"-")</f>
        <v>-3.0000000000000249E-2</v>
      </c>
      <c r="E36" s="331">
        <f>IFERROR('tablas evol EM CAT'!G36-'tablas evol EM CAT'!G49,"-")</f>
        <v>-0.10000000000000009</v>
      </c>
      <c r="F36" s="331">
        <f>IFERROR('tablas evol EM CAT'!I36-'tablas evol EM CAT'!I49,"-")</f>
        <v>0.62140646736314409</v>
      </c>
      <c r="G36" s="330">
        <f>IFERROR('tablas evol EM CAT'!K36-'tablas evol EM CAT'!K49,"-")</f>
        <v>8.0000000000000071E-2</v>
      </c>
    </row>
    <row r="37" spans="2:7" ht="15" hidden="1" customHeight="1" outlineLevel="1">
      <c r="B37" s="66" t="s">
        <v>95</v>
      </c>
      <c r="C37" s="331">
        <f>IFERROR('tablas evol EM CAT'!C37-'tablas evol EM CAT'!C50,"-")</f>
        <v>-0.62451591062965495</v>
      </c>
      <c r="D37" s="331">
        <f>IFERROR('tablas evol EM CAT'!E37-'tablas evol EM CAT'!E50,"-")</f>
        <v>-4.8316704216285977E-2</v>
      </c>
      <c r="E37" s="331">
        <f>IFERROR('tablas evol EM CAT'!G37-'tablas evol EM CAT'!G50,"-")</f>
        <v>1.5010351966873614E-2</v>
      </c>
      <c r="F37" s="331">
        <f>IFERROR('tablas evol EM CAT'!I37-'tablas evol EM CAT'!I50,"-")</f>
        <v>4.5720574499600097E-2</v>
      </c>
      <c r="G37" s="330">
        <f>IFERROR('tablas evol EM CAT'!K37-'tablas evol EM CAT'!K50,"-")</f>
        <v>-0.10350606524555417</v>
      </c>
    </row>
    <row r="38" spans="2:7" collapsed="1">
      <c r="B38" s="80">
        <v>2009</v>
      </c>
      <c r="C38" s="333">
        <f>IFERROR('tablas evol EM CAT'!C38-'tablas evol EM CAT'!C51,"-")</f>
        <v>-6.3404490350130072E-2</v>
      </c>
      <c r="D38" s="333">
        <f>IFERROR('tablas evol EM CAT'!E38-'tablas evol EM CAT'!E51,"-")</f>
        <v>-0.19696318210556862</v>
      </c>
      <c r="E38" s="333">
        <f>IFERROR('tablas evol EM CAT'!G38-'tablas evol EM CAT'!G51,"-")</f>
        <v>-0.13980754392520822</v>
      </c>
      <c r="F38" s="333">
        <f>IFERROR('tablas evol EM CAT'!I38-'tablas evol EM CAT'!I51,"-")</f>
        <v>-2.4566554733659096E-2</v>
      </c>
      <c r="G38" s="333">
        <f>IFERROR('tablas evol EM CAT'!K38-'tablas evol EM CAT'!K51,"-")</f>
        <v>-0.14495288187197408</v>
      </c>
    </row>
    <row r="39" spans="2:7" ht="15" hidden="1" customHeight="1" outlineLevel="1">
      <c r="B39" s="66" t="s">
        <v>84</v>
      </c>
      <c r="C39" s="331">
        <f>IFERROR('tablas evol EM CAT'!C39-'tablas evol EM CAT'!C52,"-")</f>
        <v>-0.18999999999999995</v>
      </c>
      <c r="D39" s="331">
        <f>IFERROR('tablas evol EM CAT'!E39-'tablas evol EM CAT'!E52,"-")</f>
        <v>8.0000000000000071E-2</v>
      </c>
      <c r="E39" s="331">
        <f>IFERROR('tablas evol EM CAT'!G39-'tablas evol EM CAT'!G52,"-")</f>
        <v>-0.34000000000000008</v>
      </c>
      <c r="F39" s="331">
        <f>IFERROR('tablas evol EM CAT'!I39-'tablas evol EM CAT'!I52,"-")</f>
        <v>-0.11255198896490048</v>
      </c>
      <c r="G39" s="330">
        <f>IFERROR('tablas evol EM CAT'!K39-'tablas evol EM CAT'!K52,"-")</f>
        <v>-0.10000000000000009</v>
      </c>
    </row>
    <row r="40" spans="2:7" ht="15" hidden="1" customHeight="1" outlineLevel="1">
      <c r="B40" s="66" t="s">
        <v>85</v>
      </c>
      <c r="C40" s="331">
        <f>IFERROR('tablas evol EM CAT'!C40-'tablas evol EM CAT'!C53,"-")</f>
        <v>0.10999999999999988</v>
      </c>
      <c r="D40" s="331">
        <f>IFERROR('tablas evol EM CAT'!E40-'tablas evol EM CAT'!E53,"-")</f>
        <v>0.10999999999999988</v>
      </c>
      <c r="E40" s="331">
        <f>IFERROR('tablas evol EM CAT'!G40-'tablas evol EM CAT'!G53,"-")</f>
        <v>0.18000000000000016</v>
      </c>
      <c r="F40" s="331">
        <f>IFERROR('tablas evol EM CAT'!I40-'tablas evol EM CAT'!I53,"-")</f>
        <v>2.1944710579973936E-2</v>
      </c>
      <c r="G40" s="330">
        <f>IFERROR('tablas evol EM CAT'!K40-'tablas evol EM CAT'!K53,"-")</f>
        <v>8.9999999999999858E-2</v>
      </c>
    </row>
    <row r="41" spans="2:7" ht="15" hidden="1" customHeight="1" outlineLevel="1">
      <c r="B41" s="66" t="s">
        <v>86</v>
      </c>
      <c r="C41" s="331">
        <f>IFERROR('tablas evol EM CAT'!C41-'tablas evol EM CAT'!C54,"-")</f>
        <v>-0.33999999999999986</v>
      </c>
      <c r="D41" s="331">
        <f>IFERROR('tablas evol EM CAT'!E41-'tablas evol EM CAT'!E54,"-")</f>
        <v>-6.0000000000000053E-2</v>
      </c>
      <c r="E41" s="331">
        <f>IFERROR('tablas evol EM CAT'!G41-'tablas evol EM CAT'!G54,"-")</f>
        <v>9.9999999999999645E-2</v>
      </c>
      <c r="F41" s="331">
        <f>IFERROR('tablas evol EM CAT'!I41-'tablas evol EM CAT'!I54,"-")</f>
        <v>-0.68196386636531114</v>
      </c>
      <c r="G41" s="330">
        <f>IFERROR('tablas evol EM CAT'!K41-'tablas evol EM CAT'!K54,"-")</f>
        <v>-0.2200000000000002</v>
      </c>
    </row>
    <row r="42" spans="2:7" ht="15" hidden="1" customHeight="1" outlineLevel="1">
      <c r="B42" s="66" t="s">
        <v>87</v>
      </c>
      <c r="C42" s="331">
        <f>IFERROR('tablas evol EM CAT'!C42-'tablas evol EM CAT'!C55,"-")</f>
        <v>0.12000000000000011</v>
      </c>
      <c r="D42" s="331">
        <f>IFERROR('tablas evol EM CAT'!E42-'tablas evol EM CAT'!E55,"-")</f>
        <v>-0.4099999999999997</v>
      </c>
      <c r="E42" s="331">
        <f>IFERROR('tablas evol EM CAT'!G42-'tablas evol EM CAT'!G55,"-")</f>
        <v>-0.10999999999999988</v>
      </c>
      <c r="F42" s="331">
        <f>IFERROR('tablas evol EM CAT'!I42-'tablas evol EM CAT'!I55,"-")</f>
        <v>-0.75410442555748691</v>
      </c>
      <c r="G42" s="330">
        <f>IFERROR('tablas evol EM CAT'!K42-'tablas evol EM CAT'!K55,"-")</f>
        <v>-0.36000000000000032</v>
      </c>
    </row>
    <row r="43" spans="2:7" ht="15" hidden="1" customHeight="1" outlineLevel="1">
      <c r="B43" s="66" t="s">
        <v>88</v>
      </c>
      <c r="C43" s="331">
        <f>IFERROR('tablas evol EM CAT'!C43-'tablas evol EM CAT'!C56,"-")</f>
        <v>0.62000000000000011</v>
      </c>
      <c r="D43" s="331">
        <f>IFERROR('tablas evol EM CAT'!E43-'tablas evol EM CAT'!E56,"-")</f>
        <v>-0.12000000000000011</v>
      </c>
      <c r="E43" s="331">
        <f>IFERROR('tablas evol EM CAT'!G43-'tablas evol EM CAT'!G56,"-")</f>
        <v>-6.0000000000000053E-2</v>
      </c>
      <c r="F43" s="331">
        <f>IFERROR('tablas evol EM CAT'!I43-'tablas evol EM CAT'!I56,"-")</f>
        <v>-0.23859901062236544</v>
      </c>
      <c r="G43" s="330">
        <f>IFERROR('tablas evol EM CAT'!K43-'tablas evol EM CAT'!K56,"-")</f>
        <v>-0.13000000000000034</v>
      </c>
    </row>
    <row r="44" spans="2:7" ht="15" hidden="1" customHeight="1" outlineLevel="1">
      <c r="B44" s="66" t="s">
        <v>89</v>
      </c>
      <c r="C44" s="331">
        <f>IFERROR('tablas evol EM CAT'!C44-'tablas evol EM CAT'!C57,"-")</f>
        <v>1.0000000000000004</v>
      </c>
      <c r="D44" s="331">
        <f>IFERROR('tablas evol EM CAT'!E44-'tablas evol EM CAT'!E57,"-")</f>
        <v>0.17000000000000037</v>
      </c>
      <c r="E44" s="331">
        <f>IFERROR('tablas evol EM CAT'!G44-'tablas evol EM CAT'!G57,"-")</f>
        <v>0.16999999999999993</v>
      </c>
      <c r="F44" s="331">
        <f>IFERROR('tablas evol EM CAT'!I44-'tablas evol EM CAT'!I57,"-")</f>
        <v>-1.6235480776234845</v>
      </c>
      <c r="G44" s="330">
        <f>IFERROR('tablas evol EM CAT'!K44-'tablas evol EM CAT'!K57,"-")</f>
        <v>-0.33000000000000007</v>
      </c>
    </row>
    <row r="45" spans="2:7" ht="15" hidden="1" customHeight="1" outlineLevel="1">
      <c r="B45" s="66" t="s">
        <v>90</v>
      </c>
      <c r="C45" s="331">
        <f>IFERROR('tablas evol EM CAT'!C45-'tablas evol EM CAT'!C58,"-")</f>
        <v>0.65000000000000036</v>
      </c>
      <c r="D45" s="331">
        <f>IFERROR('tablas evol EM CAT'!E45-'tablas evol EM CAT'!E58,"-")</f>
        <v>-0.45999999999999996</v>
      </c>
      <c r="E45" s="331">
        <f>IFERROR('tablas evol EM CAT'!G45-'tablas evol EM CAT'!G58,"-")</f>
        <v>0.60000000000000009</v>
      </c>
      <c r="F45" s="331">
        <f>IFERROR('tablas evol EM CAT'!I45-'tablas evol EM CAT'!I58,"-")</f>
        <v>-2.0129536507096306</v>
      </c>
      <c r="G45" s="330">
        <f>IFERROR('tablas evol EM CAT'!K45-'tablas evol EM CAT'!K58,"-")</f>
        <v>-0.68000000000000016</v>
      </c>
    </row>
    <row r="46" spans="2:7" ht="15" hidden="1" customHeight="1" outlineLevel="1">
      <c r="B46" s="66" t="s">
        <v>91</v>
      </c>
      <c r="C46" s="331">
        <f>IFERROR('tablas evol EM CAT'!C46-'tablas evol EM CAT'!C59,"-")</f>
        <v>-2.0000000000000018E-2</v>
      </c>
      <c r="D46" s="331">
        <f>IFERROR('tablas evol EM CAT'!E46-'tablas evol EM CAT'!E59,"-")</f>
        <v>-0.12999999999999989</v>
      </c>
      <c r="E46" s="331">
        <f>IFERROR('tablas evol EM CAT'!G46-'tablas evol EM CAT'!G59,"-")</f>
        <v>0.12000000000000011</v>
      </c>
      <c r="F46" s="331">
        <f>IFERROR('tablas evol EM CAT'!I46-'tablas evol EM CAT'!I59,"-")</f>
        <v>-0.76169386957979279</v>
      </c>
      <c r="G46" s="330">
        <f>IFERROR('tablas evol EM CAT'!K46-'tablas evol EM CAT'!K59,"-")</f>
        <v>-0.25999999999999979</v>
      </c>
    </row>
    <row r="47" spans="2:7" ht="15" hidden="1" customHeight="1" outlineLevel="1">
      <c r="B47" s="66" t="s">
        <v>92</v>
      </c>
      <c r="C47" s="331">
        <f>IFERROR('tablas evol EM CAT'!C47-'tablas evol EM CAT'!C60,"-")</f>
        <v>6.0000000000000053E-2</v>
      </c>
      <c r="D47" s="331">
        <f>IFERROR('tablas evol EM CAT'!E47-'tablas evol EM CAT'!E60,"-")</f>
        <v>-0.38999999999999968</v>
      </c>
      <c r="E47" s="331">
        <f>IFERROR('tablas evol EM CAT'!G47-'tablas evol EM CAT'!G60,"-")</f>
        <v>-6.999999999999984E-2</v>
      </c>
      <c r="F47" s="331">
        <f>IFERROR('tablas evol EM CAT'!I47-'tablas evol EM CAT'!I60,"-")</f>
        <v>-1.0015984998744099</v>
      </c>
      <c r="G47" s="330">
        <f>IFERROR('tablas evol EM CAT'!K47-'tablas evol EM CAT'!K60,"-")</f>
        <v>-0.4700000000000002</v>
      </c>
    </row>
    <row r="48" spans="2:7" ht="15" hidden="1" customHeight="1" outlineLevel="1">
      <c r="B48" s="66" t="s">
        <v>93</v>
      </c>
      <c r="C48" s="331">
        <f>IFERROR('tablas evol EM CAT'!C48-'tablas evol EM CAT'!C61,"-")</f>
        <v>0.30000000000000027</v>
      </c>
      <c r="D48" s="331">
        <f>IFERROR('tablas evol EM CAT'!E48-'tablas evol EM CAT'!E61,"-")</f>
        <v>-4.0000000000000036E-2</v>
      </c>
      <c r="E48" s="331">
        <f>IFERROR('tablas evol EM CAT'!G48-'tablas evol EM CAT'!G61,"-")</f>
        <v>0.17999999999999972</v>
      </c>
      <c r="F48" s="331">
        <f>IFERROR('tablas evol EM CAT'!I48-'tablas evol EM CAT'!I61,"-")</f>
        <v>0.85238501705738745</v>
      </c>
      <c r="G48" s="330">
        <f>IFERROR('tablas evol EM CAT'!K48-'tablas evol EM CAT'!K61,"-")</f>
        <v>0.29000000000000004</v>
      </c>
    </row>
    <row r="49" spans="2:7" ht="15" hidden="1" customHeight="1" outlineLevel="1">
      <c r="B49" s="66" t="s">
        <v>94</v>
      </c>
      <c r="C49" s="331">
        <f>IFERROR('tablas evol EM CAT'!C49-'tablas evol EM CAT'!C62,"-")</f>
        <v>0.24000000000000021</v>
      </c>
      <c r="D49" s="331">
        <f>IFERROR('tablas evol EM CAT'!E49-'tablas evol EM CAT'!E62,"-")</f>
        <v>-0.16999999999999993</v>
      </c>
      <c r="E49" s="331">
        <f>IFERROR('tablas evol EM CAT'!G49-'tablas evol EM CAT'!G62,"-")</f>
        <v>0.20999999999999996</v>
      </c>
      <c r="F49" s="331">
        <f>IFERROR('tablas evol EM CAT'!I49-'tablas evol EM CAT'!I62,"-")</f>
        <v>-0.43325114303211754</v>
      </c>
      <c r="G49" s="330">
        <f>IFERROR('tablas evol EM CAT'!K49-'tablas evol EM CAT'!K62,"-")</f>
        <v>-0.13000000000000034</v>
      </c>
    </row>
    <row r="50" spans="2:7" ht="15" hidden="1" customHeight="1" outlineLevel="1">
      <c r="B50" s="66" t="s">
        <v>95</v>
      </c>
      <c r="C50" s="331">
        <f>IFERROR('tablas evol EM CAT'!C50-'tablas evol EM CAT'!C63,"-")</f>
        <v>5.4515910629654663E-2</v>
      </c>
      <c r="D50" s="331">
        <f>IFERROR('tablas evol EM CAT'!E50-'tablas evol EM CAT'!E63,"-")</f>
        <v>0.32831670421628578</v>
      </c>
      <c r="E50" s="331">
        <f>IFERROR('tablas evol EM CAT'!G50-'tablas evol EM CAT'!G63,"-")</f>
        <v>-0.17501035196687376</v>
      </c>
      <c r="F50" s="331">
        <f>IFERROR('tablas evol EM CAT'!I50-'tablas evol EM CAT'!I63,"-")</f>
        <v>-0.65220537366394904</v>
      </c>
      <c r="G50" s="330">
        <f>IFERROR('tablas evol EM CAT'!K50-'tablas evol EM CAT'!K63,"-")</f>
        <v>-0.14649393475444583</v>
      </c>
    </row>
    <row r="51" spans="2:7" collapsed="1">
      <c r="B51" s="80">
        <v>2008</v>
      </c>
      <c r="C51" s="333">
        <f>IFERROR('tablas evol EM CAT'!C51-'tablas evol EM CAT'!C64,"-")</f>
        <v>0.16319590949372076</v>
      </c>
      <c r="D51" s="333">
        <f>IFERROR('tablas evol EM CAT'!E51-'tablas evol EM CAT'!E64,"-")</f>
        <v>-6.3238293784491528E-2</v>
      </c>
      <c r="E51" s="333">
        <f>IFERROR('tablas evol EM CAT'!G51-'tablas evol EM CAT'!G64,"-")</f>
        <v>7.6199325560636133E-2</v>
      </c>
      <c r="F51" s="333">
        <f>IFERROR('tablas evol EM CAT'!I51-'tablas evol EM CAT'!I64,"-")</f>
        <v>-0.65515560731998868</v>
      </c>
      <c r="G51" s="333">
        <f>IFERROR('tablas evol EM CAT'!K51-'tablas evol EM CAT'!K64,"-")</f>
        <v>-0.18374352602174149</v>
      </c>
    </row>
    <row r="52" spans="2:7" ht="15" hidden="1" customHeight="1" outlineLevel="1">
      <c r="B52" s="66" t="s">
        <v>84</v>
      </c>
      <c r="C52" s="331">
        <f>IFERROR('tablas evol EM CAT'!C52-'tablas evol EM CAT'!C65,"-")</f>
        <v>-0.58000000000000007</v>
      </c>
      <c r="D52" s="331">
        <f>IFERROR('tablas evol EM CAT'!E52-'tablas evol EM CAT'!E65,"-")</f>
        <v>-9.9999999999997868E-3</v>
      </c>
      <c r="E52" s="331">
        <f>IFERROR('tablas evol EM CAT'!G52-'tablas evol EM CAT'!G65,"-")</f>
        <v>0.18999999999999995</v>
      </c>
      <c r="F52" s="331">
        <f>IFERROR('tablas evol EM CAT'!I52-'tablas evol EM CAT'!I65,"-")</f>
        <v>-0.77060686302522541</v>
      </c>
      <c r="G52" s="330">
        <f>IFERROR('tablas evol EM CAT'!K52-'tablas evol EM CAT'!K65,"-")</f>
        <v>-0.25</v>
      </c>
    </row>
    <row r="53" spans="2:7" ht="15" hidden="1" customHeight="1" outlineLevel="1">
      <c r="B53" s="66" t="s">
        <v>85</v>
      </c>
      <c r="C53" s="331">
        <f>IFERROR('tablas evol EM CAT'!C53-'tablas evol EM CAT'!C66,"-")</f>
        <v>-0.67999999999999972</v>
      </c>
      <c r="D53" s="331">
        <f>IFERROR('tablas evol EM CAT'!E53-'tablas evol EM CAT'!E66,"-")</f>
        <v>4.0000000000000036E-2</v>
      </c>
      <c r="E53" s="331">
        <f>IFERROR('tablas evol EM CAT'!G53-'tablas evol EM CAT'!G66,"-")</f>
        <v>-0.20999999999999996</v>
      </c>
      <c r="F53" s="331">
        <f>IFERROR('tablas evol EM CAT'!I53-'tablas evol EM CAT'!I66,"-")</f>
        <v>-0.4887525801977235</v>
      </c>
      <c r="G53" s="330">
        <f>IFERROR('tablas evol EM CAT'!K53-'tablas evol EM CAT'!K66,"-")</f>
        <v>-0.23999999999999977</v>
      </c>
    </row>
    <row r="54" spans="2:7" ht="15" hidden="1" customHeight="1" outlineLevel="1">
      <c r="B54" s="66" t="s">
        <v>86</v>
      </c>
      <c r="C54" s="331">
        <f>IFERROR('tablas evol EM CAT'!C54-'tablas evol EM CAT'!C67,"-")</f>
        <v>0.13999999999999968</v>
      </c>
      <c r="D54" s="331">
        <f>IFERROR('tablas evol EM CAT'!E54-'tablas evol EM CAT'!E67,"-")</f>
        <v>4.0000000000000036E-2</v>
      </c>
      <c r="E54" s="331">
        <f>IFERROR('tablas evol EM CAT'!G54-'tablas evol EM CAT'!G67,"-")</f>
        <v>2.0000000000000018E-2</v>
      </c>
      <c r="F54" s="331">
        <f>IFERROR('tablas evol EM CAT'!I54-'tablas evol EM CAT'!I67,"-")</f>
        <v>-0.12076157994135484</v>
      </c>
      <c r="G54" s="330">
        <f>IFERROR('tablas evol EM CAT'!K54-'tablas evol EM CAT'!K67,"-")</f>
        <v>-6.0000000000000053E-2</v>
      </c>
    </row>
    <row r="55" spans="2:7" ht="15" hidden="1" customHeight="1" outlineLevel="1">
      <c r="B55" s="66" t="s">
        <v>87</v>
      </c>
      <c r="C55" s="331">
        <f>IFERROR('tablas evol EM CAT'!C55-'tablas evol EM CAT'!C68,"-")</f>
        <v>-1.17</v>
      </c>
      <c r="D55" s="331">
        <f>IFERROR('tablas evol EM CAT'!E55-'tablas evol EM CAT'!E68,"-")</f>
        <v>-0.14000000000000012</v>
      </c>
      <c r="E55" s="331">
        <f>IFERROR('tablas evol EM CAT'!G55-'tablas evol EM CAT'!G68,"-")</f>
        <v>0.20999999999999996</v>
      </c>
      <c r="F55" s="331">
        <f>IFERROR('tablas evol EM CAT'!I55-'tablas evol EM CAT'!I68,"-")</f>
        <v>0.41632833343214548</v>
      </c>
      <c r="G55" s="330">
        <f>IFERROR('tablas evol EM CAT'!K55-'tablas evol EM CAT'!K68,"-")</f>
        <v>-2.9999999999999805E-2</v>
      </c>
    </row>
    <row r="56" spans="2:7" ht="15" hidden="1" customHeight="1" outlineLevel="1">
      <c r="B56" s="66" t="s">
        <v>88</v>
      </c>
      <c r="C56" s="331">
        <f>IFERROR('tablas evol EM CAT'!C56-'tablas evol EM CAT'!C69,"-")</f>
        <v>-1.0300000000000002</v>
      </c>
      <c r="D56" s="331">
        <f>IFERROR('tablas evol EM CAT'!E56-'tablas evol EM CAT'!E69,"-")</f>
        <v>0.14999999999999991</v>
      </c>
      <c r="E56" s="331">
        <f>IFERROR('tablas evol EM CAT'!G56-'tablas evol EM CAT'!G69,"-")</f>
        <v>0.10999999999999988</v>
      </c>
      <c r="F56" s="331">
        <f>IFERROR('tablas evol EM CAT'!I56-'tablas evol EM CAT'!I69,"-")</f>
        <v>-0.6427370328583053</v>
      </c>
      <c r="G56" s="330">
        <f>IFERROR('tablas evol EM CAT'!K56-'tablas evol EM CAT'!K69,"-")</f>
        <v>-0.20999999999999996</v>
      </c>
    </row>
    <row r="57" spans="2:7" ht="15" hidden="1" customHeight="1" outlineLevel="1">
      <c r="B57" s="66" t="s">
        <v>89</v>
      </c>
      <c r="C57" s="331">
        <f>IFERROR('tablas evol EM CAT'!C57-'tablas evol EM CAT'!C70,"-")</f>
        <v>0.96</v>
      </c>
      <c r="D57" s="331">
        <f>IFERROR('tablas evol EM CAT'!E57-'tablas evol EM CAT'!E70,"-")</f>
        <v>2.0000000000000018E-2</v>
      </c>
      <c r="E57" s="331">
        <f>IFERROR('tablas evol EM CAT'!G57-'tablas evol EM CAT'!G70,"-")</f>
        <v>-0.12000000000000011</v>
      </c>
      <c r="F57" s="331">
        <f>IFERROR('tablas evol EM CAT'!I57-'tablas evol EM CAT'!I70,"-")</f>
        <v>1.3303169988307229</v>
      </c>
      <c r="G57" s="330">
        <f>IFERROR('tablas evol EM CAT'!K57-'tablas evol EM CAT'!K70,"-")</f>
        <v>0.44999999999999973</v>
      </c>
    </row>
    <row r="58" spans="2:7" ht="15" hidden="1" customHeight="1" outlineLevel="1">
      <c r="B58" s="66" t="s">
        <v>90</v>
      </c>
      <c r="C58" s="331">
        <f>IFERROR('tablas evol EM CAT'!C58-'tablas evol EM CAT'!C71,"-")</f>
        <v>0.84999999999999964</v>
      </c>
      <c r="D58" s="331">
        <f>IFERROR('tablas evol EM CAT'!E58-'tablas evol EM CAT'!E71,"-")</f>
        <v>0.13000000000000034</v>
      </c>
      <c r="E58" s="331">
        <f>IFERROR('tablas evol EM CAT'!G58-'tablas evol EM CAT'!G71,"-")</f>
        <v>-2.9999999999999805E-2</v>
      </c>
      <c r="F58" s="331">
        <f>IFERROR('tablas evol EM CAT'!I58-'tablas evol EM CAT'!I71,"-")</f>
        <v>2.4555936584979823</v>
      </c>
      <c r="G58" s="330">
        <f>IFERROR('tablas evol EM CAT'!K58-'tablas evol EM CAT'!K71,"-")</f>
        <v>0.98</v>
      </c>
    </row>
    <row r="59" spans="2:7" ht="15" hidden="1" customHeight="1" outlineLevel="1">
      <c r="B59" s="66" t="s">
        <v>91</v>
      </c>
      <c r="C59" s="331">
        <f>IFERROR('tablas evol EM CAT'!C59-'tablas evol EM CAT'!C72,"-")</f>
        <v>0.11000000000000032</v>
      </c>
      <c r="D59" s="331">
        <f>IFERROR('tablas evol EM CAT'!E59-'tablas evol EM CAT'!E72,"-")</f>
        <v>0.12999999999999989</v>
      </c>
      <c r="E59" s="331">
        <f>IFERROR('tablas evol EM CAT'!G59-'tablas evol EM CAT'!G72,"-")</f>
        <v>-6.0000000000000053E-2</v>
      </c>
      <c r="F59" s="331">
        <f>IFERROR('tablas evol EM CAT'!I59-'tablas evol EM CAT'!I72,"-")</f>
        <v>1.7560887614442477</v>
      </c>
      <c r="G59" s="330">
        <f>IFERROR('tablas evol EM CAT'!K59-'tablas evol EM CAT'!K72,"-")</f>
        <v>0.64000000000000012</v>
      </c>
    </row>
    <row r="60" spans="2:7" ht="15" hidden="1" customHeight="1" outlineLevel="1">
      <c r="B60" s="66" t="s">
        <v>92</v>
      </c>
      <c r="C60" s="331">
        <f>IFERROR('tablas evol EM CAT'!C60-'tablas evol EM CAT'!C73,"-")</f>
        <v>-0.35999999999999988</v>
      </c>
      <c r="D60" s="331">
        <f>IFERROR('tablas evol EM CAT'!E60-'tablas evol EM CAT'!E73,"-")</f>
        <v>-3.0000000000000249E-2</v>
      </c>
      <c r="E60" s="331">
        <f>IFERROR('tablas evol EM CAT'!G60-'tablas evol EM CAT'!G73,"-")</f>
        <v>6.999999999999984E-2</v>
      </c>
      <c r="F60" s="331">
        <f>IFERROR('tablas evol EM CAT'!I60-'tablas evol EM CAT'!I73,"-")</f>
        <v>0.52531403937227772</v>
      </c>
      <c r="G60" s="330">
        <f>IFERROR('tablas evol EM CAT'!K60-'tablas evol EM CAT'!K73,"-")</f>
        <v>0.18000000000000016</v>
      </c>
    </row>
    <row r="61" spans="2:7" ht="15" hidden="1" customHeight="1" outlineLevel="1">
      <c r="B61" s="66" t="s">
        <v>93</v>
      </c>
      <c r="C61" s="331">
        <f>IFERROR('tablas evol EM CAT'!C61-'tablas evol EM CAT'!C74,"-")</f>
        <v>-0.53000000000000025</v>
      </c>
      <c r="D61" s="331">
        <f>IFERROR('tablas evol EM CAT'!E61-'tablas evol EM CAT'!E74,"-")</f>
        <v>-0.25999999999999979</v>
      </c>
      <c r="E61" s="331">
        <f>IFERROR('tablas evol EM CAT'!G61-'tablas evol EM CAT'!G74,"-")</f>
        <v>0.12000000000000011</v>
      </c>
      <c r="F61" s="331">
        <f>IFERROR('tablas evol EM CAT'!I61-'tablas evol EM CAT'!I74,"-")</f>
        <v>0.46475379693474972</v>
      </c>
      <c r="G61" s="330">
        <f>IFERROR('tablas evol EM CAT'!K61-'tablas evol EM CAT'!K74,"-")</f>
        <v>8.9999999999999858E-2</v>
      </c>
    </row>
    <row r="62" spans="2:7" ht="15" hidden="1" customHeight="1" outlineLevel="1">
      <c r="B62" s="66" t="s">
        <v>94</v>
      </c>
      <c r="C62" s="331">
        <f>IFERROR('tablas evol EM CAT'!C62-'tablas evol EM CAT'!C75,"-")</f>
        <v>-3.0000000000000249E-2</v>
      </c>
      <c r="D62" s="331">
        <f>IFERROR('tablas evol EM CAT'!E62-'tablas evol EM CAT'!E75,"-")</f>
        <v>-0.18000000000000016</v>
      </c>
      <c r="E62" s="331">
        <f>IFERROR('tablas evol EM CAT'!G62-'tablas evol EM CAT'!G75,"-")</f>
        <v>-0.27</v>
      </c>
      <c r="F62" s="331">
        <f>IFERROR('tablas evol EM CAT'!I62-'tablas evol EM CAT'!I75,"-")</f>
        <v>-2.8423600610520516E-2</v>
      </c>
      <c r="G62" s="330">
        <f>IFERROR('tablas evol EM CAT'!K62-'tablas evol EM CAT'!K75,"-")</f>
        <v>-0.10999999999999988</v>
      </c>
    </row>
    <row r="63" spans="2:7" ht="15" hidden="1" customHeight="1" outlineLevel="1">
      <c r="B63" s="66" t="s">
        <v>95</v>
      </c>
      <c r="C63" s="331">
        <f>IFERROR('tablas evol EM CAT'!C63-'tablas evol EM CAT'!C76,"-")</f>
        <v>0.5900000000000003</v>
      </c>
      <c r="D63" s="331">
        <f>IFERROR('tablas evol EM CAT'!E63-'tablas evol EM CAT'!E76,"-")</f>
        <v>-0.29999999999999982</v>
      </c>
      <c r="E63" s="331">
        <f>IFERROR('tablas evol EM CAT'!G63-'tablas evol EM CAT'!G76,"-")</f>
        <v>-9.9999999999999645E-2</v>
      </c>
      <c r="F63" s="331">
        <f>IFERROR('tablas evol EM CAT'!I63-'tablas evol EM CAT'!I76,"-")</f>
        <v>1.0337690202305954</v>
      </c>
      <c r="G63" s="330">
        <f>IFERROR('tablas evol EM CAT'!K63-'tablas evol EM CAT'!K76,"-")</f>
        <v>0.31000000000000005</v>
      </c>
    </row>
    <row r="64" spans="2:7" collapsed="1">
      <c r="B64" s="80">
        <v>2007</v>
      </c>
      <c r="C64" s="333">
        <f>IFERROR('tablas evol EM CAT'!C64-'tablas evol EM CAT'!C77,"-")</f>
        <v>-0.12941810202082227</v>
      </c>
      <c r="D64" s="333">
        <f>IFERROR('tablas evol EM CAT'!E64-'tablas evol EM CAT'!E77,"-")</f>
        <v>-5.4941810323197338E-2</v>
      </c>
      <c r="E64" s="333">
        <f>IFERROR('tablas evol EM CAT'!G64-'tablas evol EM CAT'!G77,"-")</f>
        <v>-7.4030163016596262E-3</v>
      </c>
      <c r="F64" s="333">
        <f>IFERROR('tablas evol EM CAT'!I64-'tablas evol EM CAT'!I77,"-")</f>
        <v>0.54327075600198382</v>
      </c>
      <c r="G64" s="333">
        <f>IFERROR('tablas evol EM CAT'!K64-'tablas evol EM CAT'!K77,"-")</f>
        <v>0.13125616540036855</v>
      </c>
    </row>
    <row r="65" spans="2:7" ht="15" customHeight="1">
      <c r="B65" s="173" t="s">
        <v>77</v>
      </c>
      <c r="C65" s="173"/>
      <c r="D65" s="173"/>
      <c r="E65" s="173"/>
      <c r="F65" s="173"/>
      <c r="G65" s="173"/>
    </row>
    <row r="67" spans="2:7" ht="30" customHeight="1"/>
    <row r="69" spans="2:7" ht="30" customHeight="1"/>
  </sheetData>
  <mergeCells count="2">
    <mergeCell ref="B5:G5"/>
    <mergeCell ref="B65:G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289</v>
      </c>
      <c r="C5" s="162"/>
      <c r="D5" s="162"/>
      <c r="E5" s="162"/>
    </row>
    <row r="6" spans="2:5" ht="30" customHeight="1">
      <c r="B6" s="45" t="s">
        <v>71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291" t="s">
        <v>290</v>
      </c>
    </row>
    <row r="7" spans="2:5" ht="15" customHeight="1">
      <c r="B7" s="49" t="s">
        <v>291</v>
      </c>
      <c r="C7" s="337">
        <v>2.0799879176675344</v>
      </c>
      <c r="D7" s="337">
        <v>2.1793676470588235</v>
      </c>
      <c r="E7" s="338">
        <f>D7-C7</f>
        <v>9.9379729391289029E-2</v>
      </c>
    </row>
    <row r="8" spans="2:5" ht="15" customHeight="1">
      <c r="B8" s="52" t="s">
        <v>292</v>
      </c>
      <c r="C8" s="339">
        <v>2.0799879176675344</v>
      </c>
      <c r="D8" s="339">
        <v>2.1793676470588235</v>
      </c>
      <c r="E8" s="340">
        <f>D8-C8</f>
        <v>9.9379729391289029E-2</v>
      </c>
    </row>
    <row r="9" spans="2:5" ht="15" customHeight="1">
      <c r="B9" s="52" t="s">
        <v>293</v>
      </c>
      <c r="C9" s="339" t="s">
        <v>64</v>
      </c>
      <c r="D9" s="339" t="s">
        <v>64</v>
      </c>
      <c r="E9" s="340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294</v>
      </c>
      <c r="C5" s="162"/>
      <c r="D5" s="162"/>
      <c r="E5" s="162"/>
    </row>
    <row r="6" spans="2:5" ht="30" customHeight="1">
      <c r="B6" s="45" t="s">
        <v>281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291" t="s">
        <v>290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291</v>
      </c>
      <c r="C8" s="341">
        <v>7.5354689789797993</v>
      </c>
      <c r="D8" s="341">
        <v>7.9701542807059171</v>
      </c>
      <c r="E8" s="338">
        <f>D8-C8</f>
        <v>0.43468530172611786</v>
      </c>
    </row>
    <row r="9" spans="2:5" ht="15" customHeight="1">
      <c r="B9" s="112" t="s">
        <v>292</v>
      </c>
      <c r="C9" s="43">
        <v>7.0060105540048783</v>
      </c>
      <c r="D9" s="43">
        <v>7.464719707339845</v>
      </c>
      <c r="E9" s="340">
        <f>D9-C9</f>
        <v>0.45870915333496676</v>
      </c>
    </row>
    <row r="10" spans="2:5" ht="15" customHeight="1">
      <c r="B10" s="112" t="s">
        <v>293</v>
      </c>
      <c r="C10" s="43">
        <v>8.3609574313717729</v>
      </c>
      <c r="D10" s="43">
        <v>8.7985506057028875</v>
      </c>
      <c r="E10" s="340">
        <f>D10-C10</f>
        <v>0.43759317433111455</v>
      </c>
    </row>
    <row r="11" spans="2:5" ht="15" customHeight="1">
      <c r="B11" s="108" t="s">
        <v>69</v>
      </c>
      <c r="C11" s="342"/>
      <c r="D11" s="342"/>
      <c r="E11" s="343"/>
    </row>
    <row r="12" spans="2:5" ht="15" customHeight="1">
      <c r="B12" s="110" t="s">
        <v>291</v>
      </c>
      <c r="C12" s="337">
        <v>2.0799879176675344</v>
      </c>
      <c r="D12" s="337">
        <v>2.1793676470588235</v>
      </c>
      <c r="E12" s="338">
        <f>D12-C12</f>
        <v>9.9379729391289029E-2</v>
      </c>
    </row>
    <row r="13" spans="2:5" ht="15" customHeight="1">
      <c r="B13" s="112" t="s">
        <v>292</v>
      </c>
      <c r="C13" s="339">
        <v>2.0799879176675344</v>
      </c>
      <c r="D13" s="339">
        <v>2.1793676470588235</v>
      </c>
      <c r="E13" s="340">
        <f>D13-C13</f>
        <v>9.9379729391289029E-2</v>
      </c>
    </row>
    <row r="14" spans="2:5" ht="15" customHeight="1">
      <c r="B14" s="112" t="s">
        <v>293</v>
      </c>
      <c r="C14" s="43" t="s">
        <v>64</v>
      </c>
      <c r="D14" s="43" t="s">
        <v>64</v>
      </c>
      <c r="E14" s="340" t="str">
        <f>IFERROR(D14-C14,"-")</f>
        <v>-</v>
      </c>
    </row>
    <row r="15" spans="2:5" ht="15" customHeight="1">
      <c r="B15" s="113" t="s">
        <v>256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295</v>
      </c>
      <c r="C5" s="162"/>
      <c r="D5" s="162"/>
      <c r="E5" s="162"/>
    </row>
    <row r="6" spans="2:7" ht="30" customHeight="1">
      <c r="B6" s="45" t="s">
        <v>153</v>
      </c>
      <c r="C6" s="47" t="str">
        <f>actualizaciones!A3</f>
        <v>acumulado mayo 2010</v>
      </c>
      <c r="D6" s="47" t="str">
        <f>actualizaciones!A2</f>
        <v xml:space="preserve">acumulado mayo 2011 </v>
      </c>
      <c r="E6" s="291" t="s">
        <v>290</v>
      </c>
    </row>
    <row r="7" spans="2:7" ht="15" customHeight="1">
      <c r="B7" s="344" t="s">
        <v>154</v>
      </c>
      <c r="C7" s="345"/>
      <c r="D7" s="345"/>
      <c r="E7" s="345"/>
      <c r="G7" s="2"/>
    </row>
    <row r="8" spans="2:7" ht="15" customHeight="1">
      <c r="B8" s="346" t="s">
        <v>291</v>
      </c>
      <c r="C8" s="341">
        <v>2.0799879176675344</v>
      </c>
      <c r="D8" s="341">
        <v>2.1793676470588235</v>
      </c>
      <c r="E8" s="338">
        <f>D8-C8</f>
        <v>9.9379729391289029E-2</v>
      </c>
    </row>
    <row r="9" spans="2:7" ht="15" customHeight="1">
      <c r="B9" s="344" t="s">
        <v>156</v>
      </c>
      <c r="C9" s="342"/>
      <c r="D9" s="342"/>
      <c r="E9" s="343"/>
    </row>
    <row r="10" spans="2:7" ht="15" customHeight="1">
      <c r="B10" s="347" t="s">
        <v>157</v>
      </c>
      <c r="C10" s="348">
        <v>2.0799879176675344</v>
      </c>
      <c r="D10" s="348">
        <v>2.1793676470588235</v>
      </c>
      <c r="E10" s="349">
        <f>D10-C10</f>
        <v>9.9379729391289029E-2</v>
      </c>
    </row>
    <row r="11" spans="2:7" ht="15" customHeight="1">
      <c r="B11" s="350" t="s">
        <v>260</v>
      </c>
      <c r="C11" s="43">
        <v>1.8103262509158298</v>
      </c>
      <c r="D11" s="43">
        <v>1.8319012888400439</v>
      </c>
      <c r="E11" s="340">
        <f>D11-C11</f>
        <v>2.1575037924214113E-2</v>
      </c>
    </row>
    <row r="12" spans="2:7" ht="15" customHeight="1">
      <c r="B12" s="350" t="s">
        <v>159</v>
      </c>
      <c r="C12" s="43">
        <v>2.1296605180533752</v>
      </c>
      <c r="D12" s="43">
        <v>2.3105016342191274</v>
      </c>
      <c r="E12" s="340">
        <f>D12-C12</f>
        <v>0.18084111616575216</v>
      </c>
    </row>
    <row r="13" spans="2:7" ht="15" customHeight="1">
      <c r="B13" s="350" t="s">
        <v>160</v>
      </c>
      <c r="C13" s="43">
        <v>2.0693712520443395</v>
      </c>
      <c r="D13" s="43">
        <v>2.2121670702179177</v>
      </c>
      <c r="E13" s="340">
        <f>D13-C13</f>
        <v>0.14279581817357823</v>
      </c>
    </row>
    <row r="14" spans="2:7" ht="15" customHeight="1">
      <c r="B14" s="350" t="s">
        <v>161</v>
      </c>
      <c r="C14" s="43">
        <v>3.4760448521916412</v>
      </c>
      <c r="D14" s="43">
        <v>3.0953780390061447</v>
      </c>
      <c r="E14" s="340">
        <f>D14-C14</f>
        <v>-0.38066681318549644</v>
      </c>
    </row>
    <row r="15" spans="2:7" ht="15" customHeight="1">
      <c r="B15" s="344" t="s">
        <v>162</v>
      </c>
      <c r="C15" s="342"/>
      <c r="D15" s="342"/>
      <c r="E15" s="343"/>
    </row>
    <row r="16" spans="2:7" ht="15" customHeight="1">
      <c r="B16" s="347" t="s">
        <v>163</v>
      </c>
      <c r="C16" s="348">
        <v>0</v>
      </c>
      <c r="D16" s="348">
        <v>0</v>
      </c>
      <c r="E16" s="349">
        <f>IFERROR(D16-C16,"-")</f>
        <v>0</v>
      </c>
    </row>
    <row r="17" spans="2:12" ht="15" customHeight="1">
      <c r="B17" s="56" t="s">
        <v>296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297</v>
      </c>
      <c r="C5" s="162"/>
      <c r="D5" s="162"/>
      <c r="E5" s="162"/>
      <c r="F5" s="162"/>
    </row>
    <row r="6" spans="2:12" ht="45" customHeight="1" thickBot="1">
      <c r="B6" s="45"/>
      <c r="C6" s="259" t="s">
        <v>298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251</v>
      </c>
      <c r="C7" s="351">
        <v>2.0243198054415563</v>
      </c>
      <c r="D7" s="352">
        <v>-9.8148624389275074E-2</v>
      </c>
      <c r="E7" s="353">
        <v>-1.6141224622117534E-2</v>
      </c>
      <c r="F7" s="354">
        <v>-0.10367824821417138</v>
      </c>
      <c r="G7" s="22"/>
      <c r="H7" s="22"/>
      <c r="I7" s="22"/>
      <c r="J7" s="22"/>
      <c r="K7" s="22"/>
      <c r="L7" s="22"/>
    </row>
    <row r="8" spans="2:12" ht="15" customHeight="1">
      <c r="B8" s="261" t="s">
        <v>252</v>
      </c>
      <c r="C8" s="351">
        <v>2.1224684298308314</v>
      </c>
      <c r="D8" s="352">
        <v>-3.0002719190743932E-2</v>
      </c>
      <c r="E8" s="353">
        <v>-6.4907513169168762E-2</v>
      </c>
      <c r="F8" s="354">
        <v>-0.11896139365702219</v>
      </c>
      <c r="G8" s="22"/>
      <c r="H8" s="22"/>
      <c r="I8" s="22"/>
      <c r="J8" s="22"/>
      <c r="K8" s="22"/>
      <c r="L8" s="22"/>
    </row>
    <row r="9" spans="2:12" ht="15" customHeight="1">
      <c r="B9" s="261" t="s">
        <v>253</v>
      </c>
      <c r="C9" s="351">
        <v>2.1524711490215753</v>
      </c>
      <c r="D9" s="352">
        <v>-0.16752885097842452</v>
      </c>
      <c r="E9" s="353">
        <v>0.1993354278743269</v>
      </c>
      <c r="F9" s="354">
        <v>-0.1212711056429252</v>
      </c>
      <c r="G9" s="22"/>
      <c r="I9" s="22"/>
      <c r="J9" s="22"/>
      <c r="K9" s="22"/>
      <c r="L9" s="22"/>
    </row>
    <row r="10" spans="2:12" ht="15" customHeight="1">
      <c r="B10" s="261" t="s">
        <v>254</v>
      </c>
      <c r="C10" s="351">
        <v>2.3199999999999998</v>
      </c>
      <c r="D10" s="352">
        <v>4.0000000000000036E-2</v>
      </c>
      <c r="E10" s="353">
        <v>0.25</v>
      </c>
      <c r="F10" s="354">
        <v>-0.17012108120351499</v>
      </c>
    </row>
    <row r="11" spans="2:12" ht="15" customHeight="1">
      <c r="B11" s="261" t="s">
        <v>255</v>
      </c>
      <c r="C11" s="351">
        <v>2.2799999999999998</v>
      </c>
      <c r="D11" s="352">
        <v>0.1599999999999997</v>
      </c>
      <c r="E11" s="353">
        <v>0.10999999999999988</v>
      </c>
      <c r="F11" s="354">
        <v>-0.23428774787018147</v>
      </c>
    </row>
    <row r="12" spans="2:12" ht="15" customHeight="1">
      <c r="B12" s="203" t="s">
        <v>323</v>
      </c>
      <c r="C12" s="324">
        <v>2.1793676470588235</v>
      </c>
      <c r="D12" s="315"/>
      <c r="E12" s="324">
        <v>9.9379729391289029E-2</v>
      </c>
      <c r="F12" s="355" t="s">
        <v>64</v>
      </c>
    </row>
    <row r="13" spans="2:12" ht="15" customHeight="1" outlineLevel="1">
      <c r="B13" s="261" t="s">
        <v>244</v>
      </c>
      <c r="C13" s="351">
        <v>2.12</v>
      </c>
      <c r="D13" s="352">
        <v>0.10000000000000009</v>
      </c>
      <c r="E13" s="353">
        <v>-0.63683937031942506</v>
      </c>
      <c r="F13" s="354">
        <v>-0.26512108120351474</v>
      </c>
    </row>
    <row r="14" spans="2:12" ht="15" customHeight="1" outlineLevel="1">
      <c r="B14" s="261" t="s">
        <v>245</v>
      </c>
      <c r="C14" s="351">
        <v>2.02</v>
      </c>
      <c r="D14" s="352">
        <v>0</v>
      </c>
      <c r="E14" s="353">
        <v>3.972837741243751E-2</v>
      </c>
      <c r="F14" s="354">
        <v>-0.17981451948361071</v>
      </c>
    </row>
    <row r="15" spans="2:12" ht="15" customHeight="1" outlineLevel="1">
      <c r="B15" s="261" t="s">
        <v>246</v>
      </c>
      <c r="C15" s="351">
        <v>2.02</v>
      </c>
      <c r="D15" s="352">
        <v>-0.14029074215761295</v>
      </c>
      <c r="E15" s="353">
        <v>-0.24169099851666775</v>
      </c>
      <c r="F15" s="354">
        <v>-0.21643591571901677</v>
      </c>
    </row>
    <row r="16" spans="2:12" ht="15" customHeight="1" outlineLevel="1">
      <c r="B16" s="261" t="s">
        <v>247</v>
      </c>
      <c r="C16" s="351">
        <v>2.160290742157613</v>
      </c>
      <c r="D16" s="352">
        <v>-0.14970925784238709</v>
      </c>
      <c r="E16" s="353">
        <v>-0.16970925784238711</v>
      </c>
      <c r="F16" s="354">
        <v>-0.19948741596623876</v>
      </c>
      <c r="H16" s="22"/>
    </row>
    <row r="17" spans="2:12" ht="15" customHeight="1" outlineLevel="1">
      <c r="B17" s="261" t="s">
        <v>248</v>
      </c>
      <c r="C17" s="351">
        <v>2.31</v>
      </c>
      <c r="D17" s="352">
        <v>0.14999999999999991</v>
      </c>
      <c r="E17" s="353">
        <v>-0.43999999999999995</v>
      </c>
      <c r="F17" s="354">
        <v>-0.17951164447937318</v>
      </c>
      <c r="G17" s="22"/>
      <c r="H17" s="22"/>
      <c r="I17" s="22"/>
      <c r="J17" s="22"/>
      <c r="K17" s="22"/>
      <c r="L17" s="22"/>
    </row>
    <row r="18" spans="2:12" ht="15" customHeight="1" outlineLevel="1">
      <c r="B18" s="261" t="s">
        <v>249</v>
      </c>
      <c r="C18" s="351">
        <v>2.16</v>
      </c>
      <c r="D18" s="352">
        <v>9.9835988014508992E-2</v>
      </c>
      <c r="E18" s="353">
        <v>-0.12999999999999989</v>
      </c>
      <c r="F18" s="354">
        <v>-0.1295116444793738</v>
      </c>
      <c r="G18" s="22"/>
      <c r="H18" s="22"/>
      <c r="I18" s="22"/>
      <c r="J18" s="22"/>
      <c r="K18" s="22"/>
      <c r="L18" s="22"/>
    </row>
    <row r="19" spans="2:12" ht="15" customHeight="1" outlineLevel="1">
      <c r="B19" s="261" t="s">
        <v>250</v>
      </c>
      <c r="C19" s="351">
        <v>2.0601640119854912</v>
      </c>
      <c r="D19" s="352">
        <v>1.9702981921817297E-2</v>
      </c>
      <c r="E19" s="353">
        <v>-0.14391441938705807</v>
      </c>
      <c r="F19" s="354">
        <v>-0.14367831114604002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251</v>
      </c>
      <c r="C20" s="351">
        <v>2.0404610300636739</v>
      </c>
      <c r="D20" s="352">
        <v>-0.1469149129363263</v>
      </c>
      <c r="E20" s="353">
        <v>-0.19953896993632636</v>
      </c>
      <c r="F20" s="354">
        <v>-0.15884557358273943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252</v>
      </c>
      <c r="C21" s="351">
        <v>2.1873759430000002</v>
      </c>
      <c r="D21" s="352">
        <v>0.23424022185275173</v>
      </c>
      <c r="E21" s="353">
        <v>-9.2624056999999649E-2</v>
      </c>
      <c r="F21" s="354">
        <v>-0.18221732608804508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253</v>
      </c>
      <c r="C22" s="351">
        <v>1.9531357211472484</v>
      </c>
      <c r="D22" s="352">
        <v>-0.11686427885275141</v>
      </c>
      <c r="E22" s="353">
        <v>-0.38686427885275143</v>
      </c>
      <c r="F22" s="354">
        <v>-0.18449865467137894</v>
      </c>
      <c r="G22" s="22"/>
      <c r="I22" s="22"/>
      <c r="J22" s="22"/>
      <c r="K22" s="22"/>
      <c r="L22" s="22"/>
    </row>
    <row r="23" spans="2:12" ht="15" customHeight="1" outlineLevel="1">
      <c r="B23" s="261" t="s">
        <v>254</v>
      </c>
      <c r="C23" s="351">
        <v>2.0699999999999998</v>
      </c>
      <c r="D23" s="352">
        <v>-0.10000000000000009</v>
      </c>
      <c r="E23" s="353">
        <v>-0.52</v>
      </c>
      <c r="F23" s="354">
        <v>-0.19892663143364908</v>
      </c>
    </row>
    <row r="24" spans="2:12" ht="15" customHeight="1" outlineLevel="1">
      <c r="B24" s="261" t="s">
        <v>255</v>
      </c>
      <c r="C24" s="351">
        <v>2.17</v>
      </c>
      <c r="D24" s="352">
        <v>-0.58683937031942524</v>
      </c>
      <c r="E24" s="353">
        <v>-0.26000000000000023</v>
      </c>
      <c r="F24" s="354">
        <v>-0.14892663143364926</v>
      </c>
    </row>
    <row r="25" spans="2:12" ht="15" customHeight="1">
      <c r="B25" s="264">
        <v>2010</v>
      </c>
      <c r="C25" s="332">
        <v>2.096033241781214</v>
      </c>
      <c r="D25" s="318"/>
      <c r="E25" s="356">
        <v>-0.26351797507665609</v>
      </c>
      <c r="F25" s="357"/>
    </row>
    <row r="26" spans="2:12" ht="15" hidden="1" customHeight="1" outlineLevel="1">
      <c r="B26" s="261" t="s">
        <v>244</v>
      </c>
      <c r="C26" s="351">
        <v>2.7568393703194252</v>
      </c>
      <c r="D26" s="352">
        <v>0.77656774773186266</v>
      </c>
      <c r="E26" s="353">
        <v>0.38683937031942506</v>
      </c>
      <c r="F26" s="354">
        <v>-0.13588547020411212</v>
      </c>
    </row>
    <row r="27" spans="2:12" ht="15" hidden="1" customHeight="1" outlineLevel="1">
      <c r="B27" s="261" t="s">
        <v>245</v>
      </c>
      <c r="C27" s="351">
        <v>1.9802716225875625</v>
      </c>
      <c r="D27" s="352">
        <v>-0.28141937592910526</v>
      </c>
      <c r="E27" s="353">
        <v>-0.39972837741243739</v>
      </c>
      <c r="F27" s="354">
        <v>-0.17645541773073026</v>
      </c>
    </row>
    <row r="28" spans="2:12" ht="15" hidden="1" customHeight="1" outlineLevel="1">
      <c r="B28" s="261" t="s">
        <v>246</v>
      </c>
      <c r="C28" s="351">
        <v>2.2616909985166678</v>
      </c>
      <c r="D28" s="352">
        <v>-6.8309001483332299E-2</v>
      </c>
      <c r="E28" s="353">
        <v>-3.830900148333205E-2</v>
      </c>
      <c r="F28" s="354">
        <v>-0.13564471961302793</v>
      </c>
    </row>
    <row r="29" spans="2:12" ht="15" hidden="1" customHeight="1" outlineLevel="1">
      <c r="B29" s="261" t="s">
        <v>247</v>
      </c>
      <c r="C29" s="351">
        <v>2.33</v>
      </c>
      <c r="D29" s="352">
        <v>-0.41999999999999993</v>
      </c>
      <c r="E29" s="353">
        <v>7.0000000000000284E-2</v>
      </c>
      <c r="F29" s="354">
        <v>-0.15078563615608376</v>
      </c>
    </row>
    <row r="30" spans="2:12" ht="15" hidden="1" customHeight="1" outlineLevel="1">
      <c r="B30" s="261" t="s">
        <v>248</v>
      </c>
      <c r="C30" s="351">
        <v>2.75</v>
      </c>
      <c r="D30" s="352">
        <v>0.45999999999999996</v>
      </c>
      <c r="E30" s="353">
        <v>0.16000000000000014</v>
      </c>
      <c r="F30" s="354">
        <v>-0.18661896948941736</v>
      </c>
    </row>
    <row r="31" spans="2:12" ht="15" hidden="1" customHeight="1" outlineLevel="1">
      <c r="B31" s="261" t="s">
        <v>249</v>
      </c>
      <c r="C31" s="351">
        <v>2.29</v>
      </c>
      <c r="D31" s="352">
        <v>8.5921568627450817E-2</v>
      </c>
      <c r="E31" s="353">
        <v>-0.29999999999999982</v>
      </c>
      <c r="F31" s="354">
        <v>-0.21078563615608381</v>
      </c>
    </row>
    <row r="32" spans="2:12" ht="15" hidden="1" customHeight="1" outlineLevel="1">
      <c r="B32" s="261" t="s">
        <v>250</v>
      </c>
      <c r="C32" s="351">
        <v>2.2040784313725492</v>
      </c>
      <c r="D32" s="352">
        <v>-3.5921568627450995E-2</v>
      </c>
      <c r="E32" s="353">
        <v>-0.32592156862745059</v>
      </c>
      <c r="F32" s="354">
        <v>-0.21328563615608376</v>
      </c>
    </row>
    <row r="33" spans="2:6" ht="15" hidden="1" customHeight="1" outlineLevel="1">
      <c r="B33" s="261" t="s">
        <v>251</v>
      </c>
      <c r="C33" s="351">
        <v>2.2400000000000002</v>
      </c>
      <c r="D33" s="352">
        <v>-3.9999999999999591E-2</v>
      </c>
      <c r="E33" s="353">
        <v>-0.48</v>
      </c>
      <c r="F33" s="354">
        <v>-0.24279217210379622</v>
      </c>
    </row>
    <row r="34" spans="2:6" ht="15" hidden="1" customHeight="1" outlineLevel="1">
      <c r="B34" s="261" t="s">
        <v>252</v>
      </c>
      <c r="C34" s="351">
        <v>2.2799999999999998</v>
      </c>
      <c r="D34" s="352">
        <v>-6.0000000000000053E-2</v>
      </c>
      <c r="E34" s="353">
        <v>-0.12000000000000011</v>
      </c>
      <c r="F34" s="354">
        <v>-0.22445883877046313</v>
      </c>
    </row>
    <row r="35" spans="2:6" ht="15" hidden="1" customHeight="1" outlineLevel="1">
      <c r="B35" s="261" t="s">
        <v>253</v>
      </c>
      <c r="C35" s="351">
        <v>2.34</v>
      </c>
      <c r="D35" s="352">
        <v>-0.25</v>
      </c>
      <c r="E35" s="353">
        <v>-0.56000000000000005</v>
      </c>
      <c r="F35" s="354">
        <v>-0.25362550543712992</v>
      </c>
    </row>
    <row r="36" spans="2:6" ht="15" hidden="1" customHeight="1" outlineLevel="1">
      <c r="B36" s="261" t="s">
        <v>254</v>
      </c>
      <c r="C36" s="351">
        <v>2.59</v>
      </c>
      <c r="D36" s="352">
        <v>0.1599999999999997</v>
      </c>
      <c r="E36" s="353">
        <v>8.0000000000000071E-2</v>
      </c>
      <c r="F36" s="354">
        <v>-0.18279217210379617</v>
      </c>
    </row>
    <row r="37" spans="2:6" ht="15" hidden="1" customHeight="1" outlineLevel="1">
      <c r="B37" s="261" t="s">
        <v>255</v>
      </c>
      <c r="C37" s="351">
        <v>2.4300000000000002</v>
      </c>
      <c r="D37" s="352">
        <v>6.0000000000000053E-2</v>
      </c>
      <c r="E37" s="353">
        <v>-0.10350606524555417</v>
      </c>
      <c r="F37" s="354">
        <v>-0.20029217210379668</v>
      </c>
    </row>
    <row r="38" spans="2:6" ht="15" customHeight="1" collapsed="1">
      <c r="B38" s="266">
        <v>2009</v>
      </c>
      <c r="C38" s="333">
        <v>2.3595512168578701</v>
      </c>
      <c r="D38" s="320"/>
      <c r="E38" s="358">
        <v>-0.14495288187197408</v>
      </c>
      <c r="F38" s="359"/>
    </row>
    <row r="39" spans="2:6" ht="15" hidden="1" customHeight="1" outlineLevel="1">
      <c r="B39" s="261" t="s">
        <v>244</v>
      </c>
      <c r="C39" s="351">
        <v>2.37</v>
      </c>
      <c r="D39" s="352">
        <v>-9.9999999999997868E-3</v>
      </c>
      <c r="E39" s="353">
        <v>-0.10000000000000009</v>
      </c>
      <c r="F39" s="354">
        <v>-0.20387449456287099</v>
      </c>
    </row>
    <row r="40" spans="2:6" ht="15" hidden="1" customHeight="1" outlineLevel="1">
      <c r="B40" s="261" t="s">
        <v>245</v>
      </c>
      <c r="C40" s="351">
        <v>2.38</v>
      </c>
      <c r="D40" s="352">
        <v>8.0000000000000071E-2</v>
      </c>
      <c r="E40" s="353">
        <v>8.9999999999999858E-2</v>
      </c>
      <c r="F40" s="354">
        <v>-0.21637449456287161</v>
      </c>
    </row>
    <row r="41" spans="2:6" ht="15" hidden="1" customHeight="1" outlineLevel="1">
      <c r="B41" s="261" t="s">
        <v>246</v>
      </c>
      <c r="C41" s="351">
        <v>2.2999999999999998</v>
      </c>
      <c r="D41" s="352">
        <v>4.0000000000000036E-2</v>
      </c>
      <c r="E41" s="353">
        <v>-0.2200000000000002</v>
      </c>
      <c r="F41" s="354">
        <v>-0.24387449456287102</v>
      </c>
    </row>
    <row r="42" spans="2:6" ht="15" hidden="1" customHeight="1" outlineLevel="1">
      <c r="B42" s="261" t="s">
        <v>247</v>
      </c>
      <c r="C42" s="351">
        <v>2.2599999999999998</v>
      </c>
      <c r="D42" s="352">
        <v>-0.33000000000000007</v>
      </c>
      <c r="E42" s="353">
        <v>-0.36000000000000032</v>
      </c>
      <c r="F42" s="354">
        <v>-0.23054116122953694</v>
      </c>
    </row>
    <row r="43" spans="2:6" ht="15" hidden="1" customHeight="1" outlineLevel="1">
      <c r="B43" s="261" t="s">
        <v>248</v>
      </c>
      <c r="C43" s="351">
        <v>2.59</v>
      </c>
      <c r="D43" s="352">
        <v>0</v>
      </c>
      <c r="E43" s="353">
        <v>-0.13000000000000034</v>
      </c>
      <c r="F43" s="354">
        <v>-0.20304116122953708</v>
      </c>
    </row>
    <row r="44" spans="2:6" ht="15" hidden="1" customHeight="1" outlineLevel="1">
      <c r="B44" s="261" t="s">
        <v>249</v>
      </c>
      <c r="C44" s="351">
        <v>2.59</v>
      </c>
      <c r="D44" s="352">
        <v>6.0000000000000053E-2</v>
      </c>
      <c r="E44" s="353">
        <v>-0.33000000000000007</v>
      </c>
      <c r="F44" s="354">
        <v>-0.2097078278962039</v>
      </c>
    </row>
    <row r="45" spans="2:6" ht="15" hidden="1" customHeight="1" outlineLevel="1">
      <c r="B45" s="261" t="s">
        <v>250</v>
      </c>
      <c r="C45" s="351">
        <v>2.5299999999999998</v>
      </c>
      <c r="D45" s="352">
        <v>-0.19000000000000039</v>
      </c>
      <c r="E45" s="353">
        <v>-0.68000000000000016</v>
      </c>
      <c r="F45" s="354">
        <v>-0.14470782789620351</v>
      </c>
    </row>
    <row r="46" spans="2:6" ht="15" hidden="1" customHeight="1" outlineLevel="1">
      <c r="B46" s="261" t="s">
        <v>251</v>
      </c>
      <c r="C46" s="351">
        <v>2.72</v>
      </c>
      <c r="D46" s="352">
        <v>0.32000000000000028</v>
      </c>
      <c r="E46" s="353">
        <v>-0.25999999999999979</v>
      </c>
      <c r="F46" s="354">
        <v>-6.3744945628703142E-3</v>
      </c>
    </row>
    <row r="47" spans="2:6" ht="15" hidden="1" customHeight="1" outlineLevel="1">
      <c r="B47" s="261" t="s">
        <v>252</v>
      </c>
      <c r="C47" s="351">
        <v>2.4</v>
      </c>
      <c r="D47" s="352">
        <v>-0.5</v>
      </c>
      <c r="E47" s="353">
        <v>-0.4700000000000002</v>
      </c>
      <c r="F47" s="354">
        <v>6.8625505437129419E-2</v>
      </c>
    </row>
    <row r="48" spans="2:6" ht="15" hidden="1" customHeight="1" outlineLevel="1">
      <c r="B48" s="261" t="s">
        <v>253</v>
      </c>
      <c r="C48" s="351">
        <v>2.9</v>
      </c>
      <c r="D48" s="352">
        <v>0.39000000000000012</v>
      </c>
      <c r="E48" s="353">
        <v>0.29000000000000004</v>
      </c>
      <c r="F48" s="354">
        <v>0.12279217210379656</v>
      </c>
    </row>
    <row r="49" spans="2:6" ht="15" hidden="1" customHeight="1" outlineLevel="1">
      <c r="B49" s="261" t="s">
        <v>254</v>
      </c>
      <c r="C49" s="351">
        <v>2.5099999999999998</v>
      </c>
      <c r="D49" s="352">
        <v>-2.3506065245554542E-2</v>
      </c>
      <c r="E49" s="353">
        <v>-0.13000000000000034</v>
      </c>
      <c r="F49" s="354">
        <v>0.10612550543712951</v>
      </c>
    </row>
    <row r="50" spans="2:6" ht="15" hidden="1" customHeight="1" outlineLevel="1">
      <c r="B50" s="261" t="s">
        <v>255</v>
      </c>
      <c r="C50" s="351">
        <v>2.5335060652455543</v>
      </c>
      <c r="D50" s="352">
        <v>6.3506065245554133E-2</v>
      </c>
      <c r="E50" s="353">
        <v>-0.14649393475444583</v>
      </c>
      <c r="F50" s="354">
        <v>0.10779217210379644</v>
      </c>
    </row>
    <row r="51" spans="2:6" ht="15" customHeight="1" collapsed="1">
      <c r="B51" s="266">
        <v>2008</v>
      </c>
      <c r="C51" s="333">
        <v>2.5045040987298441</v>
      </c>
      <c r="D51" s="320"/>
      <c r="E51" s="358">
        <v>-0.18374352602174149</v>
      </c>
      <c r="F51" s="359"/>
    </row>
    <row r="52" spans="2:6" ht="15" hidden="1" customHeight="1" outlineLevel="1">
      <c r="B52" s="261" t="s">
        <v>244</v>
      </c>
      <c r="C52" s="351">
        <v>2.4700000000000002</v>
      </c>
      <c r="D52" s="352">
        <v>0.18000000000000016</v>
      </c>
      <c r="E52" s="353">
        <v>-0.25</v>
      </c>
      <c r="F52" s="354">
        <v>0.14583333333333348</v>
      </c>
    </row>
    <row r="53" spans="2:6" ht="15" hidden="1" customHeight="1" outlineLevel="1">
      <c r="B53" s="261" t="s">
        <v>245</v>
      </c>
      <c r="C53" s="351">
        <v>2.29</v>
      </c>
      <c r="D53" s="352">
        <v>-0.22999999999999998</v>
      </c>
      <c r="E53" s="353">
        <v>-0.23999999999999977</v>
      </c>
      <c r="F53" s="354" t="s">
        <v>64</v>
      </c>
    </row>
    <row r="54" spans="2:6" ht="15" hidden="1" customHeight="1" outlineLevel="1">
      <c r="B54" s="261" t="s">
        <v>246</v>
      </c>
      <c r="C54" s="351">
        <v>2.52</v>
      </c>
      <c r="D54" s="352">
        <v>-0.10000000000000009</v>
      </c>
      <c r="E54" s="353">
        <v>-6.0000000000000053E-2</v>
      </c>
      <c r="F54" s="354" t="s">
        <v>64</v>
      </c>
    </row>
    <row r="55" spans="2:6" ht="15" hidden="1" customHeight="1" outlineLevel="1">
      <c r="B55" s="261" t="s">
        <v>247</v>
      </c>
      <c r="C55" s="351">
        <v>2.62</v>
      </c>
      <c r="D55" s="352">
        <v>-0.10000000000000009</v>
      </c>
      <c r="E55" s="353">
        <v>-2.9999999999999805E-2</v>
      </c>
      <c r="F55" s="354" t="s">
        <v>64</v>
      </c>
    </row>
    <row r="56" spans="2:6" ht="15" hidden="1" customHeight="1" outlineLevel="1">
      <c r="B56" s="261" t="s">
        <v>248</v>
      </c>
      <c r="C56" s="351">
        <v>2.72</v>
      </c>
      <c r="D56" s="352">
        <v>-0.19999999999999973</v>
      </c>
      <c r="E56" s="353">
        <v>-0.20999999999999996</v>
      </c>
      <c r="F56" s="354" t="s">
        <v>64</v>
      </c>
    </row>
    <row r="57" spans="2:6" ht="15" hidden="1" customHeight="1" outlineLevel="1">
      <c r="B57" s="261" t="s">
        <v>249</v>
      </c>
      <c r="C57" s="351">
        <v>2.92</v>
      </c>
      <c r="D57" s="352">
        <v>-0.29000000000000004</v>
      </c>
      <c r="E57" s="353">
        <v>0.44999999999999973</v>
      </c>
      <c r="F57" s="354" t="s">
        <v>64</v>
      </c>
    </row>
    <row r="58" spans="2:6" ht="15" hidden="1" customHeight="1" outlineLevel="1">
      <c r="B58" s="261" t="s">
        <v>250</v>
      </c>
      <c r="C58" s="351">
        <v>3.21</v>
      </c>
      <c r="D58" s="352">
        <v>0.22999999999999998</v>
      </c>
      <c r="E58" s="353">
        <v>0.98</v>
      </c>
      <c r="F58" s="354" t="s">
        <v>64</v>
      </c>
    </row>
    <row r="59" spans="2:6" ht="15" hidden="1" customHeight="1" outlineLevel="1">
      <c r="B59" s="261" t="s">
        <v>251</v>
      </c>
      <c r="C59" s="351">
        <v>2.98</v>
      </c>
      <c r="D59" s="352">
        <v>0.10999999999999988</v>
      </c>
      <c r="E59" s="353">
        <v>0.64000000000000012</v>
      </c>
      <c r="F59" s="354" t="s">
        <v>64</v>
      </c>
    </row>
    <row r="60" spans="2:6" ht="15" hidden="1" customHeight="1" outlineLevel="1">
      <c r="B60" s="261" t="s">
        <v>252</v>
      </c>
      <c r="C60" s="351">
        <v>2.87</v>
      </c>
      <c r="D60" s="352">
        <v>0.26000000000000023</v>
      </c>
      <c r="E60" s="353">
        <v>0.18000000000000016</v>
      </c>
      <c r="F60" s="354" t="s">
        <v>64</v>
      </c>
    </row>
    <row r="61" spans="2:6" ht="15" hidden="1" customHeight="1" outlineLevel="1">
      <c r="B61" s="261" t="s">
        <v>253</v>
      </c>
      <c r="C61" s="351">
        <v>2.61</v>
      </c>
      <c r="D61" s="352">
        <v>-3.0000000000000249E-2</v>
      </c>
      <c r="E61" s="353">
        <v>8.9999999999999858E-2</v>
      </c>
      <c r="F61" s="354" t="s">
        <v>64</v>
      </c>
    </row>
    <row r="62" spans="2:6" ht="15" hidden="1" customHeight="1" outlineLevel="1">
      <c r="B62" s="261" t="s">
        <v>254</v>
      </c>
      <c r="C62" s="351">
        <v>2.64</v>
      </c>
      <c r="D62" s="352">
        <v>-4.0000000000000036E-2</v>
      </c>
      <c r="E62" s="353">
        <v>-0.10999999999999988</v>
      </c>
      <c r="F62" s="354" t="s">
        <v>64</v>
      </c>
    </row>
    <row r="63" spans="2:6" ht="15" hidden="1" customHeight="1" outlineLevel="1">
      <c r="B63" s="261" t="s">
        <v>255</v>
      </c>
      <c r="C63" s="351">
        <v>2.68</v>
      </c>
      <c r="D63" s="352">
        <v>-4.0000000000000036E-2</v>
      </c>
      <c r="E63" s="353">
        <v>0.31000000000000005</v>
      </c>
      <c r="F63" s="354" t="s">
        <v>64</v>
      </c>
    </row>
    <row r="64" spans="2:6" ht="15" customHeight="1" collapsed="1">
      <c r="B64" s="266">
        <v>2007</v>
      </c>
      <c r="C64" s="333">
        <v>2.6882476247515856</v>
      </c>
      <c r="D64" s="320"/>
      <c r="E64" s="358">
        <v>0.13125616540036855</v>
      </c>
      <c r="F64" s="359"/>
    </row>
    <row r="65" spans="2:6" ht="15" hidden="1" customHeight="1" outlineLevel="1">
      <c r="B65" s="261" t="s">
        <v>244</v>
      </c>
      <c r="C65" s="351">
        <v>2.72</v>
      </c>
      <c r="D65" s="352">
        <v>0.19000000000000039</v>
      </c>
      <c r="E65" s="353" t="s">
        <v>64</v>
      </c>
      <c r="F65" s="354" t="s">
        <v>64</v>
      </c>
    </row>
    <row r="66" spans="2:6" ht="15" hidden="1" customHeight="1" outlineLevel="1">
      <c r="B66" s="261" t="s">
        <v>245</v>
      </c>
      <c r="C66" s="351">
        <v>2.5299999999999998</v>
      </c>
      <c r="D66" s="352">
        <v>-5.0000000000000266E-2</v>
      </c>
      <c r="E66" s="353" t="s">
        <v>64</v>
      </c>
      <c r="F66" s="354" t="s">
        <v>64</v>
      </c>
    </row>
    <row r="67" spans="2:6" ht="15" hidden="1" customHeight="1" outlineLevel="1">
      <c r="B67" s="261" t="s">
        <v>246</v>
      </c>
      <c r="C67" s="351">
        <v>2.58</v>
      </c>
      <c r="D67" s="352">
        <v>-6.999999999999984E-2</v>
      </c>
      <c r="E67" s="353" t="s">
        <v>64</v>
      </c>
      <c r="F67" s="354" t="s">
        <v>64</v>
      </c>
    </row>
    <row r="68" spans="2:6" ht="15" hidden="1" customHeight="1" outlineLevel="1">
      <c r="B68" s="261" t="s">
        <v>247</v>
      </c>
      <c r="C68" s="351">
        <v>2.65</v>
      </c>
      <c r="D68" s="352">
        <v>-0.28000000000000025</v>
      </c>
      <c r="E68" s="353" t="s">
        <v>64</v>
      </c>
      <c r="F68" s="354" t="s">
        <v>64</v>
      </c>
    </row>
    <row r="69" spans="2:6" ht="15" hidden="1" customHeight="1" outlineLevel="1">
      <c r="B69" s="261" t="s">
        <v>248</v>
      </c>
      <c r="C69" s="351">
        <v>2.93</v>
      </c>
      <c r="D69" s="352">
        <v>0.45999999999999996</v>
      </c>
      <c r="E69" s="353" t="s">
        <v>64</v>
      </c>
      <c r="F69" s="354" t="s">
        <v>64</v>
      </c>
    </row>
    <row r="70" spans="2:6" ht="15" hidden="1" customHeight="1" outlineLevel="1">
      <c r="B70" s="261" t="s">
        <v>249</v>
      </c>
      <c r="C70" s="351">
        <v>2.4700000000000002</v>
      </c>
      <c r="D70" s="352">
        <v>0.24000000000000021</v>
      </c>
      <c r="E70" s="353" t="s">
        <v>64</v>
      </c>
      <c r="F70" s="354" t="s">
        <v>64</v>
      </c>
    </row>
    <row r="71" spans="2:6" ht="15" hidden="1" customHeight="1" outlineLevel="1">
      <c r="B71" s="261" t="s">
        <v>250</v>
      </c>
      <c r="C71" s="351">
        <v>2.23</v>
      </c>
      <c r="D71" s="352">
        <v>-0.10999999999999988</v>
      </c>
      <c r="E71" s="353" t="s">
        <v>64</v>
      </c>
      <c r="F71" s="354" t="s">
        <v>64</v>
      </c>
    </row>
    <row r="72" spans="2:6" ht="15" hidden="1" customHeight="1" outlineLevel="1">
      <c r="B72" s="261" t="s">
        <v>251</v>
      </c>
      <c r="C72" s="351">
        <v>2.34</v>
      </c>
      <c r="D72" s="352">
        <v>-0.35000000000000009</v>
      </c>
      <c r="E72" s="353" t="s">
        <v>64</v>
      </c>
      <c r="F72" s="354" t="s">
        <v>64</v>
      </c>
    </row>
    <row r="73" spans="2:6" ht="15" hidden="1" customHeight="1" outlineLevel="1">
      <c r="B73" s="261" t="s">
        <v>252</v>
      </c>
      <c r="C73" s="351">
        <v>2.69</v>
      </c>
      <c r="D73" s="352">
        <v>0.16999999999999993</v>
      </c>
      <c r="E73" s="353" t="s">
        <v>64</v>
      </c>
      <c r="F73" s="354" t="s">
        <v>64</v>
      </c>
    </row>
    <row r="74" spans="2:6" ht="15" hidden="1" customHeight="1" outlineLevel="1">
      <c r="B74" s="261" t="s">
        <v>253</v>
      </c>
      <c r="C74" s="351">
        <v>2.52</v>
      </c>
      <c r="D74" s="352">
        <v>-0.22999999999999998</v>
      </c>
      <c r="E74" s="353" t="s">
        <v>64</v>
      </c>
      <c r="F74" s="354" t="s">
        <v>64</v>
      </c>
    </row>
    <row r="75" spans="2:6" ht="15" hidden="1" customHeight="1" outlineLevel="1">
      <c r="B75" s="261" t="s">
        <v>254</v>
      </c>
      <c r="C75" s="351">
        <v>2.75</v>
      </c>
      <c r="D75" s="352">
        <v>0.37999999999999989</v>
      </c>
      <c r="E75" s="353" t="s">
        <v>64</v>
      </c>
      <c r="F75" s="354" t="s">
        <v>64</v>
      </c>
    </row>
    <row r="76" spans="2:6" ht="15" hidden="1" customHeight="1" outlineLevel="1">
      <c r="B76" s="261" t="s">
        <v>255</v>
      </c>
      <c r="C76" s="351">
        <v>2.37</v>
      </c>
      <c r="D76" s="352" t="s">
        <v>64</v>
      </c>
      <c r="E76" s="353" t="s">
        <v>64</v>
      </c>
      <c r="F76" s="354" t="s">
        <v>64</v>
      </c>
    </row>
    <row r="77" spans="2:6" ht="15" customHeight="1" collapsed="1">
      <c r="B77" s="266">
        <v>2006</v>
      </c>
      <c r="C77" s="333">
        <v>2.5569914593512171</v>
      </c>
      <c r="D77" s="320"/>
      <c r="E77" s="358" t="s">
        <v>64</v>
      </c>
      <c r="F77" s="359" t="s">
        <v>64</v>
      </c>
    </row>
    <row r="78" spans="2:6" ht="12.75" customHeight="1">
      <c r="B78" s="220" t="s">
        <v>256</v>
      </c>
      <c r="C78" s="220"/>
      <c r="D78" s="220"/>
      <c r="E78" s="220"/>
      <c r="F78" s="220"/>
    </row>
  </sheetData>
  <mergeCells count="2">
    <mergeCell ref="B5:F5"/>
    <mergeCell ref="B78:F7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I13" sqref="I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81</v>
      </c>
      <c r="D1" s="362" t="s">
        <v>299</v>
      </c>
      <c r="F1" s="362" t="s">
        <v>299</v>
      </c>
    </row>
    <row r="2" spans="1:6">
      <c r="A2" s="363"/>
      <c r="B2" s="364" t="s">
        <v>157</v>
      </c>
      <c r="D2" s="362" t="s">
        <v>300</v>
      </c>
      <c r="F2" s="362" t="s">
        <v>301</v>
      </c>
    </row>
    <row r="3" spans="1:6">
      <c r="A3" s="365"/>
      <c r="B3" s="366" t="s">
        <v>163</v>
      </c>
      <c r="D3" s="362" t="s">
        <v>302</v>
      </c>
      <c r="F3" s="362" t="s">
        <v>303</v>
      </c>
    </row>
    <row r="4" spans="1:6">
      <c r="A4" s="360" t="s">
        <v>69</v>
      </c>
      <c r="B4" s="361" t="s">
        <v>81</v>
      </c>
      <c r="D4" s="362" t="s">
        <v>304</v>
      </c>
      <c r="F4" s="362" t="s">
        <v>305</v>
      </c>
    </row>
    <row r="5" spans="1:6">
      <c r="A5" s="363"/>
      <c r="B5" s="364" t="s">
        <v>157</v>
      </c>
      <c r="D5" s="362" t="s">
        <v>306</v>
      </c>
      <c r="F5" s="362"/>
    </row>
    <row r="6" spans="1:6">
      <c r="A6" s="365"/>
      <c r="B6" s="366" t="s">
        <v>163</v>
      </c>
    </row>
    <row r="7" spans="1:6">
      <c r="A7" s="360" t="s">
        <v>307</v>
      </c>
      <c r="B7" s="361" t="s">
        <v>81</v>
      </c>
    </row>
    <row r="8" spans="1:6">
      <c r="A8" s="363"/>
      <c r="B8" s="364" t="s">
        <v>157</v>
      </c>
      <c r="D8" s="367" t="s">
        <v>308</v>
      </c>
    </row>
    <row r="9" spans="1:6">
      <c r="A9" s="365"/>
      <c r="B9" s="366" t="s">
        <v>163</v>
      </c>
      <c r="D9" s="367" t="s">
        <v>309</v>
      </c>
    </row>
    <row r="10" spans="1:6">
      <c r="A10" s="360" t="s">
        <v>310</v>
      </c>
      <c r="B10" s="361" t="s">
        <v>81</v>
      </c>
      <c r="D10" s="367" t="s">
        <v>311</v>
      </c>
    </row>
    <row r="11" spans="1:6">
      <c r="A11" s="363"/>
      <c r="B11" s="364" t="s">
        <v>157</v>
      </c>
      <c r="D11" s="367" t="s">
        <v>133</v>
      </c>
    </row>
    <row r="12" spans="1:6">
      <c r="A12" s="365"/>
      <c r="B12" s="366" t="s">
        <v>163</v>
      </c>
      <c r="D12" s="367" t="s">
        <v>312</v>
      </c>
      <c r="F12" s="2">
        <v>2001</v>
      </c>
    </row>
    <row r="13" spans="1:6">
      <c r="A13" s="360" t="s">
        <v>313</v>
      </c>
      <c r="B13" s="361" t="s">
        <v>81</v>
      </c>
      <c r="D13" s="367" t="s">
        <v>314</v>
      </c>
      <c r="F13" s="2">
        <v>2002</v>
      </c>
    </row>
    <row r="14" spans="1:6">
      <c r="A14" s="363"/>
      <c r="B14" s="364" t="s">
        <v>157</v>
      </c>
      <c r="F14" s="2">
        <v>2003</v>
      </c>
    </row>
    <row r="15" spans="1:6">
      <c r="A15" s="363"/>
      <c r="B15" s="366" t="s">
        <v>163</v>
      </c>
      <c r="F15" s="2">
        <v>2004</v>
      </c>
    </row>
    <row r="18" spans="1:21">
      <c r="A18" s="368" t="s">
        <v>315</v>
      </c>
      <c r="B18" s="369" t="s">
        <v>316</v>
      </c>
    </row>
    <row r="19" spans="1:21">
      <c r="A19" s="370"/>
      <c r="B19" s="371" t="s">
        <v>317</v>
      </c>
    </row>
    <row r="20" spans="1:21">
      <c r="A20" s="368" t="s">
        <v>318</v>
      </c>
      <c r="B20" s="369" t="s">
        <v>316</v>
      </c>
    </row>
    <row r="21" spans="1:21">
      <c r="A21" s="370"/>
      <c r="B21" s="371" t="s">
        <v>317</v>
      </c>
    </row>
    <row r="22" spans="1:21">
      <c r="A22" s="368" t="s">
        <v>319</v>
      </c>
      <c r="B22" s="369" t="s">
        <v>316</v>
      </c>
    </row>
    <row r="23" spans="1:21">
      <c r="A23" s="370"/>
      <c r="B23" s="371" t="s">
        <v>317</v>
      </c>
    </row>
    <row r="25" spans="1:21">
      <c r="A25" s="360" t="s">
        <v>47</v>
      </c>
      <c r="B25" s="361" t="s">
        <v>81</v>
      </c>
      <c r="D25" s="360" t="s">
        <v>47</v>
      </c>
      <c r="E25" s="361" t="s">
        <v>81</v>
      </c>
    </row>
    <row r="26" spans="1:21">
      <c r="A26" s="363"/>
      <c r="B26" s="364" t="s">
        <v>157</v>
      </c>
      <c r="D26" s="363"/>
      <c r="E26" s="364" t="s">
        <v>157</v>
      </c>
    </row>
    <row r="27" spans="1:21">
      <c r="A27" s="365"/>
      <c r="B27" s="366" t="s">
        <v>163</v>
      </c>
      <c r="D27" s="365"/>
      <c r="E27" s="366" t="s">
        <v>163</v>
      </c>
    </row>
    <row r="28" spans="1:21">
      <c r="A28" s="360" t="s">
        <v>320</v>
      </c>
      <c r="B28" s="361" t="s">
        <v>81</v>
      </c>
      <c r="D28" s="360" t="s">
        <v>316</v>
      </c>
      <c r="E28" s="361" t="s">
        <v>81</v>
      </c>
    </row>
    <row r="29" spans="1:21">
      <c r="A29" s="363"/>
      <c r="B29" s="364" t="s">
        <v>157</v>
      </c>
      <c r="D29" s="363"/>
      <c r="E29" s="364" t="s">
        <v>157</v>
      </c>
    </row>
    <row r="30" spans="1:21">
      <c r="A30" s="365"/>
      <c r="B30" s="366" t="s">
        <v>163</v>
      </c>
      <c r="D30" s="365"/>
      <c r="E30" s="366" t="s">
        <v>163</v>
      </c>
    </row>
    <row r="31" spans="1:21">
      <c r="A31" s="360" t="s">
        <v>321</v>
      </c>
      <c r="B31" s="361" t="s">
        <v>81</v>
      </c>
      <c r="D31" s="360" t="s">
        <v>307</v>
      </c>
      <c r="E31" s="361" t="s">
        <v>81</v>
      </c>
      <c r="G31" s="372" t="s">
        <v>47</v>
      </c>
      <c r="H31" s="372"/>
      <c r="I31" s="372"/>
      <c r="J31" s="372" t="s">
        <v>320</v>
      </c>
      <c r="K31" s="372"/>
      <c r="L31" s="372"/>
      <c r="M31" s="372" t="s">
        <v>321</v>
      </c>
      <c r="N31" s="372"/>
      <c r="O31" s="372"/>
      <c r="P31" s="372" t="s">
        <v>310</v>
      </c>
      <c r="Q31" s="372"/>
      <c r="R31" s="372"/>
      <c r="S31" s="372" t="s">
        <v>313</v>
      </c>
      <c r="T31" s="372"/>
      <c r="U31" s="372"/>
    </row>
    <row r="32" spans="1:21">
      <c r="A32" s="363"/>
      <c r="B32" s="364" t="s">
        <v>157</v>
      </c>
      <c r="D32" s="363"/>
      <c r="E32" s="364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65"/>
      <c r="B33" s="366" t="s">
        <v>163</v>
      </c>
      <c r="D33" s="363"/>
      <c r="E33" s="366" t="s">
        <v>163</v>
      </c>
    </row>
    <row r="34" spans="1:5">
      <c r="A34" s="360" t="s">
        <v>310</v>
      </c>
      <c r="B34" s="361" t="s">
        <v>81</v>
      </c>
      <c r="D34" s="360" t="s">
        <v>322</v>
      </c>
      <c r="E34" s="361" t="s">
        <v>81</v>
      </c>
    </row>
    <row r="35" spans="1:5">
      <c r="A35" s="363"/>
      <c r="B35" s="364" t="s">
        <v>157</v>
      </c>
      <c r="D35" s="363"/>
      <c r="E35" s="364" t="s">
        <v>157</v>
      </c>
    </row>
    <row r="36" spans="1:5">
      <c r="A36" s="365"/>
      <c r="B36" s="366" t="s">
        <v>163</v>
      </c>
      <c r="D36" s="363"/>
      <c r="E36" s="366" t="s">
        <v>163</v>
      </c>
    </row>
    <row r="37" spans="1:5">
      <c r="A37" s="360" t="s">
        <v>322</v>
      </c>
      <c r="B37" s="361" t="s">
        <v>81</v>
      </c>
      <c r="D37" s="360" t="s">
        <v>69</v>
      </c>
      <c r="E37" s="361" t="s">
        <v>81</v>
      </c>
    </row>
    <row r="38" spans="1:5">
      <c r="A38" s="363"/>
      <c r="B38" s="364" t="s">
        <v>157</v>
      </c>
      <c r="D38" s="363"/>
      <c r="E38" s="364" t="s">
        <v>157</v>
      </c>
    </row>
    <row r="39" spans="1:5">
      <c r="A39" s="363"/>
      <c r="B39" s="366" t="s">
        <v>163</v>
      </c>
      <c r="D39" s="365"/>
      <c r="E39" s="366" t="s">
        <v>163</v>
      </c>
    </row>
    <row r="40" spans="1:5">
      <c r="A40" s="360" t="s">
        <v>313</v>
      </c>
      <c r="B40" s="361" t="s">
        <v>81</v>
      </c>
    </row>
    <row r="41" spans="1:5">
      <c r="A41" s="363"/>
      <c r="B41" s="364" t="s">
        <v>157</v>
      </c>
    </row>
    <row r="42" spans="1:5">
      <c r="A42" s="363"/>
      <c r="B42" s="366" t="s">
        <v>163</v>
      </c>
    </row>
    <row r="43" spans="1:5">
      <c r="A43" s="360" t="s">
        <v>316</v>
      </c>
      <c r="B43" s="361" t="s">
        <v>81</v>
      </c>
    </row>
    <row r="44" spans="1:5">
      <c r="A44" s="363"/>
      <c r="B44" s="364" t="s">
        <v>157</v>
      </c>
    </row>
    <row r="45" spans="1:5">
      <c r="A45" s="363"/>
      <c r="B45" s="366" t="s">
        <v>163</v>
      </c>
    </row>
    <row r="46" spans="1:5">
      <c r="A46" s="360" t="s">
        <v>307</v>
      </c>
      <c r="B46" s="361" t="s">
        <v>81</v>
      </c>
    </row>
    <row r="47" spans="1:5">
      <c r="A47" s="363"/>
      <c r="B47" s="364" t="s">
        <v>157</v>
      </c>
    </row>
    <row r="48" spans="1:5">
      <c r="A48" s="363"/>
      <c r="B48" s="366" t="s">
        <v>163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>
        <v>12407</v>
      </c>
      <c r="D31" s="67">
        <v>0</v>
      </c>
      <c r="E31" s="67">
        <v>12407</v>
      </c>
    </row>
    <row r="32" spans="2:5">
      <c r="B32" s="95" t="s">
        <v>110</v>
      </c>
      <c r="C32" s="67"/>
      <c r="D32" s="67"/>
      <c r="E32" s="67"/>
    </row>
    <row r="33" spans="2:5">
      <c r="B33" s="95" t="s">
        <v>111</v>
      </c>
      <c r="C33" s="67"/>
      <c r="D33" s="67"/>
      <c r="E33" s="67"/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69523</v>
      </c>
      <c r="D39" s="97">
        <v>0</v>
      </c>
      <c r="E39" s="97">
        <v>69523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323</v>
      </c>
    </row>
    <row r="3" spans="1:9">
      <c r="A3" s="115" t="s">
        <v>324</v>
      </c>
    </row>
    <row r="4" spans="1:9">
      <c r="A4" s="12" t="s">
        <v>325</v>
      </c>
      <c r="B4" s="12" t="s">
        <v>326</v>
      </c>
    </row>
    <row r="5" spans="1:9">
      <c r="A5" s="12" t="s">
        <v>327</v>
      </c>
      <c r="B5" s="12" t="s">
        <v>328</v>
      </c>
    </row>
    <row r="6" spans="1:9">
      <c r="A6" s="2" t="s">
        <v>329</v>
      </c>
    </row>
    <row r="7" spans="1:9">
      <c r="A7" s="373" t="s">
        <v>330</v>
      </c>
    </row>
    <row r="8" spans="1:9" ht="54.75" customHeight="1">
      <c r="A8" s="374" t="s">
        <v>331</v>
      </c>
      <c r="B8" s="375"/>
      <c r="C8" s="375"/>
      <c r="D8" s="375"/>
      <c r="E8" s="375"/>
      <c r="F8" s="375"/>
      <c r="G8" s="376"/>
      <c r="I8" s="377" t="s">
        <v>332</v>
      </c>
    </row>
    <row r="9" spans="1:9" ht="14.25">
      <c r="I9" s="378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</row>
    <row r="7" spans="2:7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</row>
    <row r="8" spans="2:7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</row>
    <row r="9" spans="2:7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</row>
    <row r="10" spans="2:7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</row>
    <row r="11" spans="2:7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</row>
    <row r="12" spans="2:7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</row>
    <row r="13" spans="2:7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</row>
    <row r="14" spans="2:7">
      <c r="B14" s="102" t="s">
        <v>125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</row>
    <row r="15" spans="2:7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/>
    </row>
    <row r="16" spans="2:7" ht="15" customHeight="1">
      <c r="B16" s="84" t="s">
        <v>126</v>
      </c>
      <c r="C16" s="84"/>
      <c r="D16" s="84"/>
      <c r="E16" s="84"/>
      <c r="F16" s="84"/>
      <c r="G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127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/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/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/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/>
    </row>
    <row r="26" spans="2:7">
      <c r="B26" s="102" t="s">
        <v>128</v>
      </c>
      <c r="C26" s="97">
        <v>51563</v>
      </c>
      <c r="D26" s="97">
        <v>59219</v>
      </c>
      <c r="E26" s="97">
        <v>43540</v>
      </c>
      <c r="F26" s="97">
        <v>43538</v>
      </c>
      <c r="G26" s="97"/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/>
    </row>
    <row r="28" spans="2:7" ht="15" customHeight="1">
      <c r="B28" s="84" t="s">
        <v>126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7" t="str">
        <f>actualizaciones!A3</f>
        <v>acumulado mayo 2010</v>
      </c>
      <c r="D6" s="46" t="s">
        <v>72</v>
      </c>
      <c r="E6" s="47" t="str">
        <f>actualizaciones!A2</f>
        <v xml:space="preserve">acumulado mayo 2011 </v>
      </c>
      <c r="F6" s="46" t="s">
        <v>72</v>
      </c>
      <c r="G6" s="48" t="s">
        <v>73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1939991</v>
      </c>
      <c r="D8" s="51">
        <f>C8/C8</f>
        <v>1</v>
      </c>
      <c r="E8" s="50">
        <v>2090216</v>
      </c>
      <c r="F8" s="51">
        <f>E8/E8</f>
        <v>1</v>
      </c>
      <c r="G8" s="51">
        <f>(E8-C8)/C8</f>
        <v>7.7435926249142389E-2</v>
      </c>
    </row>
    <row r="9" spans="2:7" ht="15" customHeight="1">
      <c r="B9" s="110" t="s">
        <v>75</v>
      </c>
      <c r="C9" s="50">
        <v>1181921</v>
      </c>
      <c r="D9" s="51">
        <f>C9/C8</f>
        <v>0.60924045523922532</v>
      </c>
      <c r="E9" s="50">
        <v>1298161</v>
      </c>
      <c r="F9" s="51">
        <f>E9/E8</f>
        <v>0.62106547840031845</v>
      </c>
      <c r="G9" s="51">
        <f>(E9-C9)/C9</f>
        <v>9.8348366769014178E-2</v>
      </c>
    </row>
    <row r="10" spans="2:7" ht="15" customHeight="1">
      <c r="B10" s="110" t="s">
        <v>76</v>
      </c>
      <c r="C10" s="50">
        <v>758070</v>
      </c>
      <c r="D10" s="51">
        <f>C10/C8</f>
        <v>0.39075954476077468</v>
      </c>
      <c r="E10" s="50">
        <v>792055</v>
      </c>
      <c r="F10" s="51">
        <f>E10/E8</f>
        <v>0.37893452159968155</v>
      </c>
      <c r="G10" s="51">
        <f>(E10-C10)/C10</f>
        <v>4.4830952286728142E-2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69523</v>
      </c>
      <c r="D12" s="54">
        <f>C12/C12</f>
        <v>1</v>
      </c>
      <c r="E12" s="53">
        <v>68000</v>
      </c>
      <c r="F12" s="54">
        <f>E12/E12</f>
        <v>1</v>
      </c>
      <c r="G12" s="55">
        <f>(E12-C12)/C12</f>
        <v>-2.1906419458308762E-2</v>
      </c>
    </row>
    <row r="13" spans="2:7" ht="15" customHeight="1">
      <c r="B13" s="112" t="s">
        <v>75</v>
      </c>
      <c r="C13" s="53">
        <v>69523</v>
      </c>
      <c r="D13" s="54">
        <f>C13/C12</f>
        <v>1</v>
      </c>
      <c r="E13" s="53">
        <v>68000</v>
      </c>
      <c r="F13" s="54">
        <f>E13/E12</f>
        <v>1</v>
      </c>
      <c r="G13" s="55">
        <f>(E13-C13)/C13</f>
        <v>-2.1906419458308762E-2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e">
        <f>(E14-C14)/C14</f>
        <v>#DIV/0!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2011-05-31T23:00:00+00:00</PublishingStartDate>
    <_dlc_DocId xmlns="8b099203-c902-4a5b-992f-1f849b15ff82">Q5F7QW3RQ55V-2054-261</_dlc_DocId>
    <_dlc_DocIdUrl xmlns="8b099203-c902-4a5b-992f-1f849b15ff82">
      <Url>http://cd102671/es/investigacion/Situacion-turistica/zonas-turisticas-tenerife/_layouts/DocIdRedir.aspx?ID=Q5F7QW3RQ55V-2054-261</Url>
      <Description>Q5F7QW3RQ55V-2054-261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2B9760-0566-4A79-93B5-97E774245A78}"/>
</file>

<file path=customXml/itemProps2.xml><?xml version="1.0" encoding="utf-8"?>
<ds:datastoreItem xmlns:ds="http://schemas.openxmlformats.org/officeDocument/2006/customXml" ds:itemID="{FD435F0E-53EF-411A-B65F-E475CD0AF787}"/>
</file>

<file path=customXml/itemProps3.xml><?xml version="1.0" encoding="utf-8"?>
<ds:datastoreItem xmlns:ds="http://schemas.openxmlformats.org/officeDocument/2006/customXml" ds:itemID="{E183D206-BE41-4852-B78D-A4610CF564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mayo 2011)</dc:title>
  <dc:creator>alejandro</dc:creator>
  <cp:lastModifiedBy>alejandro</cp:lastModifiedBy>
  <dcterms:created xsi:type="dcterms:W3CDTF">2011-07-14T12:35:02Z</dcterms:created>
  <dcterms:modified xsi:type="dcterms:W3CDTF">2011-07-14T12:36:46Z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156c3451-ef01-4aa3-826a-aacfb699ef30</vt:lpwstr>
  </property>
</Properties>
</file>