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54.xml" ContentType="application/vnd.openxmlformats-officedocument.drawing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mensual'!$B$5:$F$96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mensual'!$B$5:$F$96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CAT'!$B$5:$H$83</definedName>
    <definedName name="_xlnm.Print_Area" localSheetId="58">'evolución EM zona'!$B$5:$K$84</definedName>
    <definedName name="_xlnm.Print_Area" localSheetId="49">'evolución IO CAT '!$B$5:$H$83</definedName>
    <definedName name="_xlnm.Print_Area" localSheetId="47">'evolución IO zona'!$B$5:$K$84</definedName>
    <definedName name="_xlnm.Print_Area" localSheetId="31">'EVOLUCIÓN NACIO CATEGORIA '!$B$5:$H$32</definedName>
    <definedName name="_xlnm.Print_Area" localSheetId="40">'evolución pernocta cat ev anual'!$B$5:$H$83</definedName>
    <definedName name="_xlnm.Print_Area" localSheetId="38">'evoución PERNOCTA zona'!$B$5:$K$84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mensual'!$B$5:$F$96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mensu'!$B$5:$AV$96</definedName>
    <definedName name="_xlnm.Print_Area" localSheetId="32">'nacionalidades distribucion alo'!$B$5:$H$32</definedName>
    <definedName name="_xlnm.Print_Area" localSheetId="34">'Nacionalidad-evolución cuota'!$B$5:$Y$96</definedName>
    <definedName name="_xlnm.Print_Area" localSheetId="44">'Pernoctacion mensual'!$B$5:$F$96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tip'!$B$5:$H$97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CAT'!$B$5:$N$96</definedName>
    <definedName name="_xlnm.Print_Area" localSheetId="57">'Tablas evol EM zona'!$B$5:$T$97</definedName>
    <definedName name="_xlnm.Print_Area" localSheetId="48">'tablas evol IO CAT '!$B$5:$N$96</definedName>
    <definedName name="_xlnm.Print_Area" localSheetId="46">'Tablas evol IO zona'!$B$5:$T$97</definedName>
    <definedName name="_xlnm.Print_Area" localSheetId="39">'tablas pernocta cat ev anual'!$B$5:$N$96</definedName>
    <definedName name="_xlnm.Print_Area" localSheetId="37">'Tablas PERNOCTA zona'!$B$5:$T$97</definedName>
    <definedName name="_xlnm.Print_Area" localSheetId="17">'tablas turistas por categorías '!$B$5:$N$96</definedName>
    <definedName name="_xlnm.Print_Area" localSheetId="7">'tablas turistas por Temporada'!$B$5:$H$28</definedName>
    <definedName name="_xlnm.Print_Area" localSheetId="10">'Tablas turistas zona y tip.'!$B$5:$T$97</definedName>
    <definedName name="_xlnm.Print_Area" localSheetId="12">'tablas Zonas mensual '!$B$5:$I$57</definedName>
    <definedName name="_xlnm.Print_Area" localSheetId="5">'var evolu x tipolo'!$B$5:$E$83</definedName>
    <definedName name="_xlnm.Print_Area" localSheetId="21">'VARIACIÓN EVOL POR CATEGORIA'!$B$5:$H$83</definedName>
    <definedName name="_xlnm.Print_Area" localSheetId="11">'variación x zonas tipo '!$B$5:$K$84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D6" i="65"/>
  <c r="C6"/>
  <c r="D6" i="63"/>
  <c r="C6"/>
  <c r="D6" i="62"/>
  <c r="C6"/>
  <c r="B17" i="61"/>
  <c r="B17" i="60"/>
  <c r="B18" i="59"/>
  <c r="B18" i="58"/>
  <c r="B17" i="56"/>
  <c r="D6" i="54"/>
  <c r="C6"/>
  <c r="D6" i="52"/>
  <c r="C6"/>
  <c r="D6" i="51"/>
  <c r="C6"/>
  <c r="B17" i="50"/>
  <c r="B17" i="49"/>
  <c r="B18" i="48"/>
  <c r="B18" i="47"/>
  <c r="B17" i="45"/>
  <c r="E6" i="43"/>
  <c r="C6"/>
  <c r="E6" i="42"/>
  <c r="C6"/>
  <c r="B17" i="41"/>
  <c r="B17" i="40"/>
  <c r="B18" i="39"/>
  <c r="B18" i="38"/>
  <c r="B17" i="36"/>
  <c r="B17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1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D6" i="26"/>
  <c r="C6"/>
  <c r="B17" i="22"/>
  <c r="B17" i="18"/>
  <c r="E6" i="16"/>
  <c r="C6"/>
  <c r="B18" i="12"/>
  <c r="B18" i="11"/>
  <c r="E6" i="9"/>
  <c r="C6"/>
  <c r="B17" i="6"/>
  <c r="B18" i="4"/>
  <c r="E6" i="3"/>
  <c r="C6"/>
  <c r="E39" i="2"/>
  <c r="D39"/>
  <c r="E23"/>
  <c r="D23"/>
  <c r="E7"/>
  <c r="D7"/>
  <c r="D6" i="1"/>
  <c r="G17" i="2" l="1"/>
  <c r="F10"/>
  <c r="G10"/>
  <c r="F14"/>
  <c r="G14"/>
  <c r="F13"/>
  <c r="G13"/>
  <c r="F8"/>
  <c r="G8"/>
  <c r="F12"/>
  <c r="G12"/>
  <c r="F16"/>
  <c r="G16"/>
  <c r="F9"/>
  <c r="G9"/>
  <c r="F11"/>
  <c r="G11"/>
  <c r="F15"/>
  <c r="G15"/>
  <c r="D7" i="3"/>
  <c r="E19" i="6"/>
  <c r="H20" i="4"/>
  <c r="D24"/>
  <c r="C23" i="6"/>
  <c r="D30"/>
  <c r="F31" i="4"/>
  <c r="G24" i="2"/>
  <c r="F24"/>
  <c r="G26"/>
  <c r="F26"/>
  <c r="G28"/>
  <c r="F28"/>
  <c r="G29"/>
  <c r="F29"/>
  <c r="G31"/>
  <c r="F31"/>
  <c r="G33"/>
  <c r="C7" i="6"/>
  <c r="D8" i="4"/>
  <c r="D8" i="6"/>
  <c r="F9" i="4"/>
  <c r="E9" i="6"/>
  <c r="H10" i="4"/>
  <c r="E11" i="6"/>
  <c r="H12" i="4"/>
  <c r="C13" i="6"/>
  <c r="D14" i="4"/>
  <c r="C15" i="6"/>
  <c r="D16" i="4"/>
  <c r="G19" i="2"/>
  <c r="G34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G49"/>
  <c r="G7" i="3"/>
  <c r="F7"/>
  <c r="D9"/>
  <c r="C18" i="6"/>
  <c r="D19" i="4"/>
  <c r="H19"/>
  <c r="E18" i="6"/>
  <c r="D19"/>
  <c r="F20" i="4"/>
  <c r="C20" i="6"/>
  <c r="D21" i="4"/>
  <c r="E20" i="6"/>
  <c r="H21" i="4"/>
  <c r="D21" i="6"/>
  <c r="F22" i="4"/>
  <c r="C22" i="6"/>
  <c r="D23" i="4"/>
  <c r="E22" i="6"/>
  <c r="H23" i="4"/>
  <c r="D23" i="6"/>
  <c r="F24" i="4"/>
  <c r="C24" i="6"/>
  <c r="D25" i="4"/>
  <c r="E24" i="6"/>
  <c r="H25" i="4"/>
  <c r="D25" i="6"/>
  <c r="F26" i="4"/>
  <c r="C26" i="6"/>
  <c r="D27" i="4"/>
  <c r="E26" i="6"/>
  <c r="H27" i="4"/>
  <c r="D27" i="6"/>
  <c r="F28" i="4"/>
  <c r="C28" i="6"/>
  <c r="D29" i="4"/>
  <c r="E28" i="6"/>
  <c r="H29" i="4"/>
  <c r="D29" i="6"/>
  <c r="F30" i="4"/>
  <c r="C30" i="6"/>
  <c r="D31" i="4"/>
  <c r="E30" i="6"/>
  <c r="H31" i="4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D37"/>
  <c r="C36" i="6"/>
  <c r="E3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H51"/>
  <c r="E50" i="6"/>
  <c r="D51"/>
  <c r="F52" i="4"/>
  <c r="C52" i="6"/>
  <c r="D53" i="4"/>
  <c r="E52" i="6"/>
  <c r="H53" i="4"/>
  <c r="D53" i="6"/>
  <c r="F54" i="4"/>
  <c r="C54" i="6"/>
  <c r="D55" i="4"/>
  <c r="E54" i="6"/>
  <c r="H55" i="4"/>
  <c r="D55" i="6"/>
  <c r="F56" i="4"/>
  <c r="C56" i="6"/>
  <c r="D57" i="4"/>
  <c r="E56" i="6"/>
  <c r="H57" i="4"/>
  <c r="D57" i="6"/>
  <c r="F58" i="4"/>
  <c r="C58" i="6"/>
  <c r="D59" i="4"/>
  <c r="E58" i="6"/>
  <c r="H59" i="4"/>
  <c r="D59" i="6"/>
  <c r="F60" i="4"/>
  <c r="D61"/>
  <c r="C60" i="6"/>
  <c r="E60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D65" i="6"/>
  <c r="F66" i="4"/>
  <c r="C66" i="6"/>
  <c r="D67" i="4"/>
  <c r="E66" i="6"/>
  <c r="H67" i="4"/>
  <c r="D67" i="6"/>
  <c r="F68" i="4"/>
  <c r="D69"/>
  <c r="C68" i="6"/>
  <c r="E68"/>
  <c r="H69" i="4"/>
  <c r="D69" i="6"/>
  <c r="F70" i="4"/>
  <c r="C70" i="6"/>
  <c r="D71" i="4"/>
  <c r="H71"/>
  <c r="E70" i="6"/>
  <c r="D71"/>
  <c r="F72" i="4"/>
  <c r="D73"/>
  <c r="C72" i="6"/>
  <c r="E72"/>
  <c r="H73" i="4"/>
  <c r="F74"/>
  <c r="D73" i="6"/>
  <c r="C74"/>
  <c r="D75" i="4"/>
  <c r="H75"/>
  <c r="E74" i="6"/>
  <c r="D75"/>
  <c r="F76" i="4"/>
  <c r="D77"/>
  <c r="C76" i="6"/>
  <c r="E76"/>
  <c r="H77" i="4"/>
  <c r="F78"/>
  <c r="D77" i="6"/>
  <c r="C78"/>
  <c r="D79" i="4"/>
  <c r="H79"/>
  <c r="E78" i="6"/>
  <c r="D79"/>
  <c r="F80" i="4"/>
  <c r="C80" i="6"/>
  <c r="D81" i="4"/>
  <c r="E80" i="6"/>
  <c r="H81" i="4"/>
  <c r="F82"/>
  <c r="D81" i="6"/>
  <c r="C82"/>
  <c r="D83" i="4"/>
  <c r="H83"/>
  <c r="E82" i="6"/>
  <c r="F9" i="9"/>
  <c r="G9"/>
  <c r="D12"/>
  <c r="F14"/>
  <c r="G14"/>
  <c r="D17"/>
  <c r="F8" i="11"/>
  <c r="D8" i="12"/>
  <c r="F8"/>
  <c r="J8" i="11"/>
  <c r="N8"/>
  <c r="H8" i="12"/>
  <c r="J8"/>
  <c r="R8" i="11"/>
  <c r="D9"/>
  <c r="C9" i="12"/>
  <c r="E9"/>
  <c r="H9" i="11"/>
  <c r="L9"/>
  <c r="G9" i="12"/>
  <c r="I9"/>
  <c r="P9" i="11"/>
  <c r="T9"/>
  <c r="K9" i="12"/>
  <c r="D10"/>
  <c r="F10" i="11"/>
  <c r="J10"/>
  <c r="F10" i="12"/>
  <c r="H10"/>
  <c r="N10" i="11"/>
  <c r="R10"/>
  <c r="J10" i="12"/>
  <c r="C11"/>
  <c r="D11" i="11"/>
  <c r="H11"/>
  <c r="E11" i="12"/>
  <c r="G11"/>
  <c r="L11" i="11"/>
  <c r="P11"/>
  <c r="I11" i="12"/>
  <c r="K11"/>
  <c r="T11" i="11"/>
  <c r="F12"/>
  <c r="D12" i="12"/>
  <c r="F12"/>
  <c r="J12" i="11"/>
  <c r="N12"/>
  <c r="H12" i="12"/>
  <c r="J12"/>
  <c r="R12" i="11"/>
  <c r="D13"/>
  <c r="C13" i="12"/>
  <c r="E13"/>
  <c r="H13" i="11"/>
  <c r="L13"/>
  <c r="G13" i="12"/>
  <c r="I13"/>
  <c r="P13" i="11"/>
  <c r="T13"/>
  <c r="K13" i="12"/>
  <c r="D14"/>
  <c r="F14" i="11"/>
  <c r="J14"/>
  <c r="F14" i="12"/>
  <c r="H14"/>
  <c r="N14" i="11"/>
  <c r="R14"/>
  <c r="J14" i="12"/>
  <c r="C15"/>
  <c r="D15" i="11"/>
  <c r="H15"/>
  <c r="E15" i="12"/>
  <c r="G15"/>
  <c r="L15" i="11"/>
  <c r="P15"/>
  <c r="I15" i="12"/>
  <c r="K15"/>
  <c r="T15" i="11"/>
  <c r="F16"/>
  <c r="D16" i="12"/>
  <c r="F16"/>
  <c r="J16" i="11"/>
  <c r="N16"/>
  <c r="H16" i="12"/>
  <c r="J16"/>
  <c r="R16" i="11"/>
  <c r="D17"/>
  <c r="C17" i="12"/>
  <c r="E17"/>
  <c r="H17" i="11"/>
  <c r="L17"/>
  <c r="G17" i="12"/>
  <c r="I17"/>
  <c r="P17" i="11"/>
  <c r="T17"/>
  <c r="K17" i="12"/>
  <c r="D8" i="16"/>
  <c r="F11"/>
  <c r="G11"/>
  <c r="D13"/>
  <c r="F18" i="22"/>
  <c r="J18" i="18"/>
  <c r="D19" i="22"/>
  <c r="F19" i="18"/>
  <c r="H19" i="22"/>
  <c r="N19" i="18"/>
  <c r="F20" i="22"/>
  <c r="J20" i="18"/>
  <c r="D21" i="22"/>
  <c r="F21" i="18"/>
  <c r="H21" i="22"/>
  <c r="N21" i="18"/>
  <c r="F22" i="22"/>
  <c r="J22" i="18"/>
  <c r="D23" i="22"/>
  <c r="F23" i="18"/>
  <c r="H23" i="22"/>
  <c r="N23" i="18"/>
  <c r="F24" i="22"/>
  <c r="J24" i="18"/>
  <c r="D25" i="22"/>
  <c r="F25" i="18"/>
  <c r="H25" i="22"/>
  <c r="N25" i="18"/>
  <c r="F26" i="22"/>
  <c r="J26" i="18"/>
  <c r="D27" i="22"/>
  <c r="F27" i="18"/>
  <c r="H27" i="22"/>
  <c r="N27" i="18"/>
  <c r="F28" i="22"/>
  <c r="J28" i="18"/>
  <c r="D29" i="22"/>
  <c r="F29" i="18"/>
  <c r="H29" i="22"/>
  <c r="N29" i="18"/>
  <c r="F30" i="22"/>
  <c r="J30" i="18"/>
  <c r="D31" i="22"/>
  <c r="F31" i="18"/>
  <c r="H31" i="22"/>
  <c r="N31" i="18"/>
  <c r="F32" i="22"/>
  <c r="J32" i="18"/>
  <c r="D33" i="22"/>
  <c r="F33" i="18"/>
  <c r="H33" i="22"/>
  <c r="N33" i="18"/>
  <c r="F34" i="22"/>
  <c r="J34" i="18"/>
  <c r="D35" i="22"/>
  <c r="F35" i="18"/>
  <c r="H35" i="22"/>
  <c r="N35" i="18"/>
  <c r="F36" i="22"/>
  <c r="J36" i="18"/>
  <c r="D37" i="22"/>
  <c r="F37" i="18"/>
  <c r="H37" i="22"/>
  <c r="N37" i="18"/>
  <c r="F38" i="22"/>
  <c r="J38" i="18"/>
  <c r="D39" i="22"/>
  <c r="F39" i="18"/>
  <c r="H39" i="22"/>
  <c r="N39" i="18"/>
  <c r="F40" i="22"/>
  <c r="J40" i="18"/>
  <c r="D41" i="22"/>
  <c r="F41" i="18"/>
  <c r="H41" i="22"/>
  <c r="N41" i="18"/>
  <c r="F42" i="22"/>
  <c r="J42" i="18"/>
  <c r="D43" i="22"/>
  <c r="F43" i="18"/>
  <c r="H43" i="22"/>
  <c r="N43" i="18"/>
  <c r="F44" i="22"/>
  <c r="J44" i="18"/>
  <c r="D45" i="22"/>
  <c r="F45" i="18"/>
  <c r="H45" i="22"/>
  <c r="N45" i="18"/>
  <c r="F46" i="22"/>
  <c r="J46" i="18"/>
  <c r="D47" i="22"/>
  <c r="F47" i="18"/>
  <c r="H47" i="22"/>
  <c r="N47" i="18"/>
  <c r="F48" i="22"/>
  <c r="J48" i="18"/>
  <c r="D49" i="22"/>
  <c r="F49" i="18"/>
  <c r="H49" i="22"/>
  <c r="N49" i="18"/>
  <c r="F50" i="22"/>
  <c r="J50" i="18"/>
  <c r="D51" i="22"/>
  <c r="F51" i="18"/>
  <c r="H51" i="22"/>
  <c r="N51" i="18"/>
  <c r="F52" i="22"/>
  <c r="J52" i="18"/>
  <c r="D53" i="22"/>
  <c r="F53" i="18"/>
  <c r="H53" i="22"/>
  <c r="N53" i="18"/>
  <c r="F54" i="22"/>
  <c r="J54" i="18"/>
  <c r="D55" i="22"/>
  <c r="F55" i="18"/>
  <c r="H55" i="22"/>
  <c r="N55" i="18"/>
  <c r="F56" i="22"/>
  <c r="J56" i="18"/>
  <c r="D57" i="22"/>
  <c r="F57" i="18"/>
  <c r="H57" i="22"/>
  <c r="N57" i="18"/>
  <c r="G51" i="2"/>
  <c r="D18" i="6"/>
  <c r="F19" i="4"/>
  <c r="F21"/>
  <c r="D20" i="6"/>
  <c r="D22"/>
  <c r="F23" i="4"/>
  <c r="H30"/>
  <c r="E29" i="6"/>
  <c r="G18" i="2"/>
  <c r="G25"/>
  <c r="F25"/>
  <c r="G27"/>
  <c r="F27"/>
  <c r="G30"/>
  <c r="F30"/>
  <c r="G32"/>
  <c r="F32"/>
  <c r="G8" i="3"/>
  <c r="F8"/>
  <c r="E7" i="6"/>
  <c r="H8" i="4"/>
  <c r="C9" i="6"/>
  <c r="D10" i="4"/>
  <c r="C11" i="6"/>
  <c r="D12" i="4"/>
  <c r="D12" i="6"/>
  <c r="F13" i="4"/>
  <c r="E13" i="6"/>
  <c r="H14" i="4"/>
  <c r="D14" i="6"/>
  <c r="F15" i="4"/>
  <c r="E15" i="6"/>
  <c r="H16" i="4"/>
  <c r="F17"/>
  <c r="D16" i="6"/>
  <c r="G35" i="2"/>
  <c r="G50"/>
  <c r="D8" i="3"/>
  <c r="D7" i="6"/>
  <c r="F8" i="4"/>
  <c r="C8" i="6"/>
  <c r="D9" i="4"/>
  <c r="E8" i="6"/>
  <c r="H9" i="4"/>
  <c r="D9" i="6"/>
  <c r="F10" i="4"/>
  <c r="C10" i="6"/>
  <c r="D11" i="4"/>
  <c r="E10" i="6"/>
  <c r="H11" i="4"/>
  <c r="D11" i="6"/>
  <c r="F12" i="4"/>
  <c r="C12" i="6"/>
  <c r="D13" i="4"/>
  <c r="E12" i="6"/>
  <c r="H13" i="4"/>
  <c r="D13" i="6"/>
  <c r="F14" i="4"/>
  <c r="C14" i="6"/>
  <c r="D15" i="4"/>
  <c r="E14" i="6"/>
  <c r="H15" i="4"/>
  <c r="D15" i="6"/>
  <c r="F16" i="4"/>
  <c r="C16" i="6"/>
  <c r="D17" i="4"/>
  <c r="E16" i="6"/>
  <c r="H17" i="4"/>
  <c r="G8" i="9"/>
  <c r="F8"/>
  <c r="D10"/>
  <c r="G13"/>
  <c r="F13"/>
  <c r="D16"/>
  <c r="G18"/>
  <c r="F18"/>
  <c r="D19" i="12"/>
  <c r="F19" i="11"/>
  <c r="F19" i="12"/>
  <c r="J19" i="11"/>
  <c r="H19" i="12"/>
  <c r="N19" i="11"/>
  <c r="J19" i="12"/>
  <c r="R19" i="11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K60" i="12"/>
  <c r="T60" i="11"/>
  <c r="D61" i="12"/>
  <c r="F61" i="11"/>
  <c r="F61" i="12"/>
  <c r="J61" i="11"/>
  <c r="H61" i="12"/>
  <c r="N61" i="11"/>
  <c r="J61" i="12"/>
  <c r="R61" i="11"/>
  <c r="C62" i="12"/>
  <c r="D62" i="11"/>
  <c r="E62" i="12"/>
  <c r="H62" i="11"/>
  <c r="G62" i="12"/>
  <c r="L62" i="11"/>
  <c r="I62" i="12"/>
  <c r="P62" i="11"/>
  <c r="K62" i="12"/>
  <c r="T62" i="11"/>
  <c r="D63" i="12"/>
  <c r="F63" i="11"/>
  <c r="F63" i="12"/>
  <c r="J63" i="11"/>
  <c r="H63" i="12"/>
  <c r="N63" i="11"/>
  <c r="J63" i="12"/>
  <c r="R63" i="11"/>
  <c r="C64" i="12"/>
  <c r="D64" i="11"/>
  <c r="E64" i="12"/>
  <c r="H64" i="11"/>
  <c r="G64" i="12"/>
  <c r="L64" i="11"/>
  <c r="I64" i="12"/>
  <c r="P64" i="11"/>
  <c r="K64" i="12"/>
  <c r="T64" i="11"/>
  <c r="D65" i="12"/>
  <c r="F65" i="11"/>
  <c r="F65" i="12"/>
  <c r="J65" i="11"/>
  <c r="H65" i="12"/>
  <c r="N65" i="11"/>
  <c r="J65" i="12"/>
  <c r="R65" i="11"/>
  <c r="C66" i="12"/>
  <c r="D66" i="11"/>
  <c r="E66" i="12"/>
  <c r="H66" i="11"/>
  <c r="G66" i="12"/>
  <c r="L66" i="11"/>
  <c r="I66" i="12"/>
  <c r="P66" i="11"/>
  <c r="K66" i="12"/>
  <c r="T66" i="11"/>
  <c r="D67" i="12"/>
  <c r="F67" i="11"/>
  <c r="F67" i="12"/>
  <c r="J67" i="11"/>
  <c r="H67" i="12"/>
  <c r="N67" i="11"/>
  <c r="J67" i="12"/>
  <c r="R67" i="11"/>
  <c r="C68" i="12"/>
  <c r="D68" i="11"/>
  <c r="E68" i="12"/>
  <c r="H68" i="11"/>
  <c r="G68" i="12"/>
  <c r="L68" i="11"/>
  <c r="I68" i="12"/>
  <c r="P68" i="11"/>
  <c r="K68" i="12"/>
  <c r="T68" i="11"/>
  <c r="D69" i="12"/>
  <c r="F69" i="11"/>
  <c r="F69" i="12"/>
  <c r="J69" i="11"/>
  <c r="H69" i="12"/>
  <c r="N69" i="11"/>
  <c r="J69" i="12"/>
  <c r="R69" i="11"/>
  <c r="C70" i="12"/>
  <c r="D70" i="11"/>
  <c r="E70" i="12"/>
  <c r="H70" i="11"/>
  <c r="G70" i="12"/>
  <c r="L70" i="11"/>
  <c r="I70" i="12"/>
  <c r="P70" i="11"/>
  <c r="K70" i="12"/>
  <c r="T70" i="11"/>
  <c r="D71" i="12"/>
  <c r="F71" i="11"/>
  <c r="F71" i="12"/>
  <c r="J71" i="11"/>
  <c r="H71" i="12"/>
  <c r="N71" i="11"/>
  <c r="J71" i="12"/>
  <c r="R71" i="11"/>
  <c r="C72" i="12"/>
  <c r="D72" i="11"/>
  <c r="E72" i="12"/>
  <c r="H72" i="11"/>
  <c r="G72" i="12"/>
  <c r="L72" i="11"/>
  <c r="I72" i="12"/>
  <c r="P72" i="11"/>
  <c r="K72" i="12"/>
  <c r="T72" i="11"/>
  <c r="D73" i="12"/>
  <c r="F73" i="11"/>
  <c r="F73" i="12"/>
  <c r="J73" i="11"/>
  <c r="H73" i="12"/>
  <c r="N73" i="11"/>
  <c r="J73" i="12"/>
  <c r="R73" i="11"/>
  <c r="C74" i="12"/>
  <c r="D74" i="11"/>
  <c r="E74" i="12"/>
  <c r="H74" i="11"/>
  <c r="G74" i="12"/>
  <c r="L74" i="11"/>
  <c r="I74" i="12"/>
  <c r="P74" i="11"/>
  <c r="K74" i="12"/>
  <c r="T74" i="11"/>
  <c r="D75" i="12"/>
  <c r="F75" i="11"/>
  <c r="F75" i="12"/>
  <c r="J75" i="11"/>
  <c r="H75" i="12"/>
  <c r="N75" i="11"/>
  <c r="J75" i="12"/>
  <c r="R75" i="11"/>
  <c r="C76" i="12"/>
  <c r="D76" i="11"/>
  <c r="E76" i="12"/>
  <c r="H76" i="11"/>
  <c r="G76" i="12"/>
  <c r="L76" i="11"/>
  <c r="I76" i="12"/>
  <c r="P76" i="11"/>
  <c r="K76" i="12"/>
  <c r="T76" i="11"/>
  <c r="D77" i="12"/>
  <c r="F77" i="11"/>
  <c r="F77" i="12"/>
  <c r="J77" i="11"/>
  <c r="H77" i="12"/>
  <c r="N77" i="11"/>
  <c r="J77" i="12"/>
  <c r="R77" i="11"/>
  <c r="C78" i="12"/>
  <c r="D78" i="11"/>
  <c r="E78" i="12"/>
  <c r="H78" i="11"/>
  <c r="G78" i="12"/>
  <c r="L78" i="11"/>
  <c r="I78" i="12"/>
  <c r="P78" i="11"/>
  <c r="K78" i="12"/>
  <c r="T78" i="11"/>
  <c r="D79" i="12"/>
  <c r="F79" i="11"/>
  <c r="F79" i="12"/>
  <c r="J79" i="11"/>
  <c r="H79" i="12"/>
  <c r="N79" i="11"/>
  <c r="J79" i="12"/>
  <c r="R79" i="11"/>
  <c r="C80" i="12"/>
  <c r="D80" i="11"/>
  <c r="E80" i="12"/>
  <c r="H80" i="11"/>
  <c r="G80" i="12"/>
  <c r="L80" i="11"/>
  <c r="I80" i="12"/>
  <c r="P80" i="11"/>
  <c r="K80" i="12"/>
  <c r="T80" i="11"/>
  <c r="D81" i="12"/>
  <c r="F81" i="11"/>
  <c r="F81" i="12"/>
  <c r="J81" i="11"/>
  <c r="H81" i="12"/>
  <c r="N81" i="11"/>
  <c r="J81" i="12"/>
  <c r="R81" i="11"/>
  <c r="C82" i="12"/>
  <c r="D82" i="11"/>
  <c r="E82" i="12"/>
  <c r="H82" i="11"/>
  <c r="G82" i="12"/>
  <c r="L82" i="11"/>
  <c r="I82" i="12"/>
  <c r="P82" i="11"/>
  <c r="K82" i="12"/>
  <c r="T82" i="11"/>
  <c r="D83" i="12"/>
  <c r="F83" i="11"/>
  <c r="F83" i="12"/>
  <c r="J83" i="11"/>
  <c r="H83" i="12"/>
  <c r="N83" i="11"/>
  <c r="J83" i="12"/>
  <c r="R83" i="11"/>
  <c r="G10" i="16"/>
  <c r="F10"/>
  <c r="D12"/>
  <c r="F15"/>
  <c r="G15"/>
  <c r="K4" i="18"/>
  <c r="H18"/>
  <c r="E18" i="22"/>
  <c r="D19" i="18"/>
  <c r="C19" i="22"/>
  <c r="L19" i="18"/>
  <c r="G19" i="22"/>
  <c r="H20" i="18"/>
  <c r="E20" i="22"/>
  <c r="D21" i="18"/>
  <c r="C21" i="22"/>
  <c r="L21" i="18"/>
  <c r="G21" i="22"/>
  <c r="H22" i="18"/>
  <c r="E22" i="22"/>
  <c r="D23" i="18"/>
  <c r="C23" i="22"/>
  <c r="L23" i="18"/>
  <c r="G23" i="22"/>
  <c r="H24" i="18"/>
  <c r="E24" i="22"/>
  <c r="D25" i="18"/>
  <c r="C25" i="22"/>
  <c r="L25" i="18"/>
  <c r="G25" i="22"/>
  <c r="H26" i="18"/>
  <c r="E26" i="22"/>
  <c r="D27" i="18"/>
  <c r="C27" i="22"/>
  <c r="L27" i="18"/>
  <c r="G27" i="22"/>
  <c r="H28" i="18"/>
  <c r="E28" i="22"/>
  <c r="D29" i="18"/>
  <c r="C29" i="22"/>
  <c r="L29" i="18"/>
  <c r="G29" i="22"/>
  <c r="H30" i="18"/>
  <c r="E30" i="22"/>
  <c r="D31" i="18"/>
  <c r="C31" i="22"/>
  <c r="L31" i="18"/>
  <c r="G31" i="22"/>
  <c r="H32" i="18"/>
  <c r="E32" i="22"/>
  <c r="D33" i="18"/>
  <c r="C33" i="22"/>
  <c r="L33" i="18"/>
  <c r="G33" i="22"/>
  <c r="H34" i="18"/>
  <c r="E34" i="22"/>
  <c r="D35" i="18"/>
  <c r="C35" i="22"/>
  <c r="L35" i="18"/>
  <c r="G35" i="22"/>
  <c r="H36" i="18"/>
  <c r="E36" i="22"/>
  <c r="D37" i="18"/>
  <c r="C37" i="22"/>
  <c r="L37" i="18"/>
  <c r="G37" i="22"/>
  <c r="H38" i="18"/>
  <c r="E38" i="22"/>
  <c r="D39" i="18"/>
  <c r="C39" i="22"/>
  <c r="L39" i="18"/>
  <c r="G39" i="22"/>
  <c r="H40" i="18"/>
  <c r="E40" i="22"/>
  <c r="D41" i="18"/>
  <c r="C41" i="22"/>
  <c r="L41" i="18"/>
  <c r="G41" i="22"/>
  <c r="H42" i="18"/>
  <c r="E42" i="22"/>
  <c r="D43" i="18"/>
  <c r="C43" i="22"/>
  <c r="L43" i="18"/>
  <c r="G43" i="22"/>
  <c r="H44" i="18"/>
  <c r="E44" i="22"/>
  <c r="D45" i="18"/>
  <c r="C45" i="22"/>
  <c r="L45" i="18"/>
  <c r="G45" i="22"/>
  <c r="H46" i="18"/>
  <c r="E46" i="22"/>
  <c r="D47" i="18"/>
  <c r="C47" i="22"/>
  <c r="L47" i="18"/>
  <c r="G47" i="22"/>
  <c r="H48" i="18"/>
  <c r="E48" i="22"/>
  <c r="D49" i="18"/>
  <c r="C49" i="22"/>
  <c r="L49" i="18"/>
  <c r="G49" i="22"/>
  <c r="H50" i="18"/>
  <c r="E50" i="22"/>
  <c r="D51" i="18"/>
  <c r="C51" i="22"/>
  <c r="L51" i="18"/>
  <c r="G51" i="22"/>
  <c r="H52" i="18"/>
  <c r="E52" i="22"/>
  <c r="D53" i="18"/>
  <c r="C53" i="22"/>
  <c r="L53" i="18"/>
  <c r="G53" i="22"/>
  <c r="H54" i="18"/>
  <c r="E54" i="22"/>
  <c r="D55" i="18"/>
  <c r="C55" i="22"/>
  <c r="L55" i="18"/>
  <c r="G55" i="22"/>
  <c r="H56" i="18"/>
  <c r="E56" i="22"/>
  <c r="D57" i="18"/>
  <c r="C57" i="22"/>
  <c r="L57" i="18"/>
  <c r="G57" i="22"/>
  <c r="F9" i="3"/>
  <c r="G9"/>
  <c r="D20" i="4"/>
  <c r="C19" i="6"/>
  <c r="C21"/>
  <c r="D22" i="4"/>
  <c r="H22"/>
  <c r="E21" i="6"/>
  <c r="E23"/>
  <c r="H24" i="4"/>
  <c r="F25"/>
  <c r="D24" i="6"/>
  <c r="C25"/>
  <c r="D26" i="4"/>
  <c r="H26"/>
  <c r="E25" i="6"/>
  <c r="D26"/>
  <c r="F27" i="4"/>
  <c r="D28"/>
  <c r="C27" i="6"/>
  <c r="E27"/>
  <c r="H28" i="4"/>
  <c r="F29"/>
  <c r="D28" i="6"/>
  <c r="C29"/>
  <c r="D30" i="4"/>
  <c r="D32"/>
  <c r="C31" i="6"/>
  <c r="E31"/>
  <c r="H32" i="4"/>
  <c r="F33"/>
  <c r="D32" i="6"/>
  <c r="C33"/>
  <c r="D34" i="4"/>
  <c r="H34"/>
  <c r="E33" i="6"/>
  <c r="D34"/>
  <c r="F35" i="4"/>
  <c r="D36"/>
  <c r="C35" i="6"/>
  <c r="E35"/>
  <c r="H36" i="4"/>
  <c r="F37"/>
  <c r="D36" i="6"/>
  <c r="C37"/>
  <c r="D38" i="4"/>
  <c r="H38"/>
  <c r="E37" i="6"/>
  <c r="D38"/>
  <c r="F39" i="4"/>
  <c r="D40"/>
  <c r="C39" i="6"/>
  <c r="E39"/>
  <c r="H40" i="4"/>
  <c r="F41"/>
  <c r="D40" i="6"/>
  <c r="C41"/>
  <c r="D42" i="4"/>
  <c r="H42"/>
  <c r="E41" i="6"/>
  <c r="D42"/>
  <c r="F43" i="4"/>
  <c r="D44"/>
  <c r="C43" i="6"/>
  <c r="E43"/>
  <c r="H44" i="4"/>
  <c r="F45"/>
  <c r="D44" i="6"/>
  <c r="C45"/>
  <c r="D46" i="4"/>
  <c r="H46"/>
  <c r="E45" i="6"/>
  <c r="D46"/>
  <c r="F47" i="4"/>
  <c r="D48"/>
  <c r="C47" i="6"/>
  <c r="E47"/>
  <c r="H48" i="4"/>
  <c r="F49"/>
  <c r="D48" i="6"/>
  <c r="C49"/>
  <c r="D50" i="4"/>
  <c r="H50"/>
  <c r="E49" i="6"/>
  <c r="D50"/>
  <c r="F51" i="4"/>
  <c r="D52"/>
  <c r="C51" i="6"/>
  <c r="E51"/>
  <c r="H52" i="4"/>
  <c r="F53"/>
  <c r="D52" i="6"/>
  <c r="C53"/>
  <c r="D54" i="4"/>
  <c r="H54"/>
  <c r="E53" i="6"/>
  <c r="D54"/>
  <c r="F55" i="4"/>
  <c r="D56"/>
  <c r="C55" i="6"/>
  <c r="E55"/>
  <c r="H56" i="4"/>
  <c r="F57"/>
  <c r="D56" i="6"/>
  <c r="C57"/>
  <c r="D58" i="4"/>
  <c r="H58"/>
  <c r="E57" i="6"/>
  <c r="D58"/>
  <c r="F59" i="4"/>
  <c r="D60"/>
  <c r="C59" i="6"/>
  <c r="E59"/>
  <c r="H60" i="4"/>
  <c r="F61"/>
  <c r="D60" i="6"/>
  <c r="C61"/>
  <c r="D62" i="4"/>
  <c r="H62"/>
  <c r="E61" i="6"/>
  <c r="D62"/>
  <c r="F63" i="4"/>
  <c r="D64"/>
  <c r="C63" i="6"/>
  <c r="E63"/>
  <c r="H64" i="4"/>
  <c r="F65"/>
  <c r="D64" i="6"/>
  <c r="C65"/>
  <c r="D66" i="4"/>
  <c r="H66"/>
  <c r="E65" i="6"/>
  <c r="D66"/>
  <c r="F67" i="4"/>
  <c r="D68"/>
  <c r="C67" i="6"/>
  <c r="E67"/>
  <c r="H68" i="4"/>
  <c r="F69"/>
  <c r="D68" i="6"/>
  <c r="C69"/>
  <c r="D70" i="4"/>
  <c r="H70"/>
  <c r="E69" i="6"/>
  <c r="D70"/>
  <c r="F71" i="4"/>
  <c r="D72"/>
  <c r="C71" i="6"/>
  <c r="E71"/>
  <c r="H72" i="4"/>
  <c r="F73"/>
  <c r="D72" i="6"/>
  <c r="C73"/>
  <c r="D74" i="4"/>
  <c r="H74"/>
  <c r="E73" i="6"/>
  <c r="D74"/>
  <c r="F75" i="4"/>
  <c r="D76"/>
  <c r="C75" i="6"/>
  <c r="E75"/>
  <c r="H76" i="4"/>
  <c r="F77"/>
  <c r="D76" i="6"/>
  <c r="C77"/>
  <c r="D78" i="4"/>
  <c r="H78"/>
  <c r="E77" i="6"/>
  <c r="D78"/>
  <c r="F79" i="4"/>
  <c r="D80"/>
  <c r="C79" i="6"/>
  <c r="E79"/>
  <c r="H80" i="4"/>
  <c r="F81"/>
  <c r="D80" i="6"/>
  <c r="C81"/>
  <c r="D82" i="4"/>
  <c r="H82"/>
  <c r="E81" i="6"/>
  <c r="D82"/>
  <c r="F83" i="4"/>
  <c r="D9" i="9"/>
  <c r="F12"/>
  <c r="G12"/>
  <c r="D14"/>
  <c r="F17"/>
  <c r="G17"/>
  <c r="C8" i="12"/>
  <c r="D8" i="11"/>
  <c r="H8"/>
  <c r="E8" i="12"/>
  <c r="G8"/>
  <c r="L8" i="11"/>
  <c r="P8"/>
  <c r="I8" i="12"/>
  <c r="K8"/>
  <c r="T8" i="11"/>
  <c r="F9"/>
  <c r="D9" i="12"/>
  <c r="F9"/>
  <c r="J9" i="11"/>
  <c r="N9"/>
  <c r="H9" i="12"/>
  <c r="J9"/>
  <c r="R9" i="11"/>
  <c r="D10"/>
  <c r="C10" i="12"/>
  <c r="E10"/>
  <c r="H10" i="11"/>
  <c r="L10"/>
  <c r="G10" i="12"/>
  <c r="I10"/>
  <c r="P10" i="11"/>
  <c r="T10"/>
  <c r="K10" i="12"/>
  <c r="D11"/>
  <c r="F11" i="11"/>
  <c r="J11"/>
  <c r="F11" i="12"/>
  <c r="H11"/>
  <c r="N11" i="11"/>
  <c r="R11"/>
  <c r="J11" i="12"/>
  <c r="C12"/>
  <c r="D12" i="11"/>
  <c r="H12"/>
  <c r="E12" i="12"/>
  <c r="G12"/>
  <c r="L12" i="11"/>
  <c r="P12"/>
  <c r="I12" i="12"/>
  <c r="K12"/>
  <c r="T12" i="11"/>
  <c r="F13"/>
  <c r="D13" i="12"/>
  <c r="F13"/>
  <c r="J13" i="11"/>
  <c r="N13"/>
  <c r="H13" i="12"/>
  <c r="J13"/>
  <c r="R13" i="11"/>
  <c r="D14"/>
  <c r="C14" i="12"/>
  <c r="E14"/>
  <c r="H14" i="11"/>
  <c r="L14"/>
  <c r="G14" i="12"/>
  <c r="I14"/>
  <c r="P14" i="11"/>
  <c r="T14"/>
  <c r="K14" i="12"/>
  <c r="D15"/>
  <c r="F15" i="11"/>
  <c r="J15"/>
  <c r="F15" i="12"/>
  <c r="H15"/>
  <c r="N15" i="11"/>
  <c r="R15"/>
  <c r="J15" i="12"/>
  <c r="C16"/>
  <c r="D16" i="11"/>
  <c r="H16"/>
  <c r="E16" i="12"/>
  <c r="G16"/>
  <c r="L16" i="11"/>
  <c r="P16"/>
  <c r="I16" i="12"/>
  <c r="K16"/>
  <c r="T16" i="11"/>
  <c r="F17"/>
  <c r="D17" i="12"/>
  <c r="F17"/>
  <c r="J17" i="11"/>
  <c r="N17"/>
  <c r="H17" i="12"/>
  <c r="J17"/>
  <c r="R17" i="11"/>
  <c r="F8" i="16"/>
  <c r="G8"/>
  <c r="D11"/>
  <c r="F13"/>
  <c r="G13"/>
  <c r="I4" i="18"/>
  <c r="D18" i="22"/>
  <c r="F18" i="18"/>
  <c r="H18" i="22"/>
  <c r="N18" i="18"/>
  <c r="F19" i="22"/>
  <c r="J19" i="18"/>
  <c r="D20" i="22"/>
  <c r="F20" i="18"/>
  <c r="H20" i="22"/>
  <c r="N20" i="18"/>
  <c r="F21" i="22"/>
  <c r="J21" i="18"/>
  <c r="D22" i="22"/>
  <c r="F22" i="18"/>
  <c r="H22" i="22"/>
  <c r="N22" i="18"/>
  <c r="F23" i="22"/>
  <c r="J23" i="18"/>
  <c r="D24" i="22"/>
  <c r="F24" i="18"/>
  <c r="H24" i="22"/>
  <c r="N24" i="18"/>
  <c r="F25" i="22"/>
  <c r="J25" i="18"/>
  <c r="D26" i="22"/>
  <c r="F26" i="18"/>
  <c r="H26" i="22"/>
  <c r="N26" i="18"/>
  <c r="F27" i="22"/>
  <c r="J27" i="18"/>
  <c r="D28" i="22"/>
  <c r="F28" i="18"/>
  <c r="H28" i="22"/>
  <c r="N28" i="18"/>
  <c r="F29" i="22"/>
  <c r="J29" i="18"/>
  <c r="D30" i="22"/>
  <c r="F30" i="18"/>
  <c r="H30" i="22"/>
  <c r="N30" i="18"/>
  <c r="F31" i="22"/>
  <c r="J31" i="18"/>
  <c r="D32" i="22"/>
  <c r="F32" i="18"/>
  <c r="H32" i="22"/>
  <c r="N32" i="18"/>
  <c r="F33" i="22"/>
  <c r="J33" i="18"/>
  <c r="D34" i="22"/>
  <c r="F34" i="18"/>
  <c r="H34" i="22"/>
  <c r="N34" i="18"/>
  <c r="F35" i="22"/>
  <c r="J35" i="18"/>
  <c r="D36" i="22"/>
  <c r="F36" i="18"/>
  <c r="H36" i="22"/>
  <c r="N36" i="18"/>
  <c r="F37" i="22"/>
  <c r="J37" i="18"/>
  <c r="D38" i="22"/>
  <c r="F38" i="18"/>
  <c r="H38" i="22"/>
  <c r="N38" i="18"/>
  <c r="F39" i="22"/>
  <c r="J39" i="18"/>
  <c r="D40" i="22"/>
  <c r="F40" i="18"/>
  <c r="H40" i="22"/>
  <c r="N40" i="18"/>
  <c r="F41" i="22"/>
  <c r="J41" i="18"/>
  <c r="D42" i="22"/>
  <c r="F42" i="18"/>
  <c r="H42" i="22"/>
  <c r="N42" i="18"/>
  <c r="F43" i="22"/>
  <c r="J43" i="18"/>
  <c r="D44" i="22"/>
  <c r="F44" i="18"/>
  <c r="H44" i="22"/>
  <c r="N44" i="18"/>
  <c r="F45" i="22"/>
  <c r="J45" i="18"/>
  <c r="D46" i="22"/>
  <c r="F46" i="18"/>
  <c r="H46" i="22"/>
  <c r="N46" i="18"/>
  <c r="F47" i="22"/>
  <c r="J47" i="18"/>
  <c r="D48" i="22"/>
  <c r="F48" i="18"/>
  <c r="H48" i="22"/>
  <c r="N48" i="18"/>
  <c r="F49" i="22"/>
  <c r="J49" i="18"/>
  <c r="D50" i="22"/>
  <c r="F50" i="18"/>
  <c r="H50" i="22"/>
  <c r="N50" i="18"/>
  <c r="F51" i="22"/>
  <c r="J51" i="18"/>
  <c r="D52" i="22"/>
  <c r="F52" i="18"/>
  <c r="H52" i="22"/>
  <c r="N52" i="18"/>
  <c r="F53" i="22"/>
  <c r="J53" i="18"/>
  <c r="D54" i="22"/>
  <c r="F54" i="18"/>
  <c r="H54" i="22"/>
  <c r="N54" i="18"/>
  <c r="F55" i="22"/>
  <c r="J55" i="18"/>
  <c r="D56" i="22"/>
  <c r="F56" i="18"/>
  <c r="H56" i="22"/>
  <c r="N56" i="18"/>
  <c r="F57" i="22"/>
  <c r="J57" i="18"/>
  <c r="D10" i="6"/>
  <c r="F11" i="4"/>
  <c r="D8" i="9"/>
  <c r="F10"/>
  <c r="G10"/>
  <c r="D13"/>
  <c r="F16"/>
  <c r="G16"/>
  <c r="D18"/>
  <c r="C19" i="12"/>
  <c r="D19" i="11"/>
  <c r="H19"/>
  <c r="E19" i="12"/>
  <c r="G19"/>
  <c r="L19" i="11"/>
  <c r="P19"/>
  <c r="I19" i="12"/>
  <c r="K19"/>
  <c r="T19" i="11"/>
  <c r="F20"/>
  <c r="D20" i="12"/>
  <c r="F20"/>
  <c r="J20" i="11"/>
  <c r="N20"/>
  <c r="H20" i="12"/>
  <c r="J20"/>
  <c r="R20" i="11"/>
  <c r="D21"/>
  <c r="C21" i="12"/>
  <c r="E21"/>
  <c r="H21" i="11"/>
  <c r="L21"/>
  <c r="G21" i="12"/>
  <c r="I21"/>
  <c r="P21" i="11"/>
  <c r="T21"/>
  <c r="K21" i="12"/>
  <c r="D22"/>
  <c r="F22" i="11"/>
  <c r="J22"/>
  <c r="F22" i="12"/>
  <c r="H22"/>
  <c r="N22" i="11"/>
  <c r="R22"/>
  <c r="J22" i="12"/>
  <c r="C23"/>
  <c r="D23" i="11"/>
  <c r="H23"/>
  <c r="E23" i="12"/>
  <c r="G23"/>
  <c r="L23" i="11"/>
  <c r="P23"/>
  <c r="I23" i="12"/>
  <c r="K23"/>
  <c r="T23" i="11"/>
  <c r="F24"/>
  <c r="D24" i="12"/>
  <c r="F24"/>
  <c r="J24" i="11"/>
  <c r="N24"/>
  <c r="H24" i="12"/>
  <c r="J24"/>
  <c r="R24" i="11"/>
  <c r="D25"/>
  <c r="C25" i="12"/>
  <c r="E25"/>
  <c r="H25" i="11"/>
  <c r="L25"/>
  <c r="G25" i="12"/>
  <c r="I25"/>
  <c r="P25" i="11"/>
  <c r="T25"/>
  <c r="K25" i="12"/>
  <c r="D26"/>
  <c r="F26" i="11"/>
  <c r="J26"/>
  <c r="F26" i="12"/>
  <c r="H26"/>
  <c r="N26" i="11"/>
  <c r="R26"/>
  <c r="J26" i="12"/>
  <c r="C27"/>
  <c r="D27" i="11"/>
  <c r="H27"/>
  <c r="E27" i="12"/>
  <c r="G27"/>
  <c r="L27" i="11"/>
  <c r="P27"/>
  <c r="I27" i="12"/>
  <c r="K27"/>
  <c r="T27" i="11"/>
  <c r="F28"/>
  <c r="D28" i="12"/>
  <c r="F28"/>
  <c r="J28" i="11"/>
  <c r="N28"/>
  <c r="H28" i="12"/>
  <c r="J28"/>
  <c r="R28" i="11"/>
  <c r="D29"/>
  <c r="C29" i="12"/>
  <c r="E29"/>
  <c r="H29" i="11"/>
  <c r="L29"/>
  <c r="G29" i="12"/>
  <c r="I29"/>
  <c r="P29" i="11"/>
  <c r="T29"/>
  <c r="K29" i="12"/>
  <c r="D30"/>
  <c r="F30" i="11"/>
  <c r="J30"/>
  <c r="F30" i="12"/>
  <c r="H30"/>
  <c r="N30" i="11"/>
  <c r="R30"/>
  <c r="J30" i="12"/>
  <c r="C31"/>
  <c r="D31" i="11"/>
  <c r="H31"/>
  <c r="E31" i="12"/>
  <c r="G31"/>
  <c r="L31" i="11"/>
  <c r="P31"/>
  <c r="I31" i="12"/>
  <c r="K31"/>
  <c r="T31" i="11"/>
  <c r="F32"/>
  <c r="D32" i="12"/>
  <c r="F32"/>
  <c r="J32" i="11"/>
  <c r="N32"/>
  <c r="H32" i="12"/>
  <c r="J32"/>
  <c r="R32" i="11"/>
  <c r="D33"/>
  <c r="C33" i="12"/>
  <c r="E33"/>
  <c r="H33" i="11"/>
  <c r="L33"/>
  <c r="G33" i="12"/>
  <c r="I33"/>
  <c r="P33" i="11"/>
  <c r="T33"/>
  <c r="K33" i="12"/>
  <c r="D34"/>
  <c r="F34" i="11"/>
  <c r="J34"/>
  <c r="F34" i="12"/>
  <c r="H34"/>
  <c r="N34" i="11"/>
  <c r="R34"/>
  <c r="J34" i="12"/>
  <c r="C35"/>
  <c r="D35" i="11"/>
  <c r="H35"/>
  <c r="E35" i="12"/>
  <c r="G35"/>
  <c r="L35" i="11"/>
  <c r="P35"/>
  <c r="I35" i="12"/>
  <c r="K35"/>
  <c r="T35" i="11"/>
  <c r="F36"/>
  <c r="D36" i="12"/>
  <c r="F36"/>
  <c r="J36" i="11"/>
  <c r="N36"/>
  <c r="H36" i="12"/>
  <c r="J36"/>
  <c r="R36" i="11"/>
  <c r="D37"/>
  <c r="C37" i="12"/>
  <c r="E37"/>
  <c r="H37" i="11"/>
  <c r="L37"/>
  <c r="G37" i="12"/>
  <c r="I37"/>
  <c r="P37" i="11"/>
  <c r="T37"/>
  <c r="K37" i="12"/>
  <c r="D38"/>
  <c r="F38" i="11"/>
  <c r="J38"/>
  <c r="F38" i="12"/>
  <c r="H38"/>
  <c r="N38" i="11"/>
  <c r="R38"/>
  <c r="J38" i="12"/>
  <c r="C39"/>
  <c r="D39" i="11"/>
  <c r="H39"/>
  <c r="E39" i="12"/>
  <c r="G39"/>
  <c r="L39" i="11"/>
  <c r="P39"/>
  <c r="I39" i="12"/>
  <c r="K39"/>
  <c r="T39" i="11"/>
  <c r="F40"/>
  <c r="D40" i="12"/>
  <c r="F40"/>
  <c r="J40" i="11"/>
  <c r="N40"/>
  <c r="H40" i="12"/>
  <c r="J40"/>
  <c r="R40" i="11"/>
  <c r="D41"/>
  <c r="C41" i="12"/>
  <c r="E41"/>
  <c r="H41" i="11"/>
  <c r="L41"/>
  <c r="G41" i="12"/>
  <c r="I41"/>
  <c r="P41" i="11"/>
  <c r="T41"/>
  <c r="K41" i="12"/>
  <c r="D42"/>
  <c r="F42" i="11"/>
  <c r="J42"/>
  <c r="F42" i="12"/>
  <c r="H42"/>
  <c r="N42" i="11"/>
  <c r="R42"/>
  <c r="J42" i="12"/>
  <c r="C43"/>
  <c r="D43" i="11"/>
  <c r="H43"/>
  <c r="E43" i="12"/>
  <c r="G43"/>
  <c r="L43" i="11"/>
  <c r="P43"/>
  <c r="I43" i="12"/>
  <c r="K43"/>
  <c r="T43" i="11"/>
  <c r="F44"/>
  <c r="D44" i="12"/>
  <c r="F44"/>
  <c r="J44" i="11"/>
  <c r="N44"/>
  <c r="H44" i="12"/>
  <c r="J44"/>
  <c r="R44" i="11"/>
  <c r="D45"/>
  <c r="C45" i="12"/>
  <c r="E45"/>
  <c r="H45" i="11"/>
  <c r="L45"/>
  <c r="G45" i="12"/>
  <c r="I45"/>
  <c r="P45" i="11"/>
  <c r="T45"/>
  <c r="K45" i="12"/>
  <c r="D46"/>
  <c r="F46" i="11"/>
  <c r="J46"/>
  <c r="F46" i="12"/>
  <c r="H46"/>
  <c r="N46" i="11"/>
  <c r="R46"/>
  <c r="J46" i="12"/>
  <c r="C47"/>
  <c r="D47" i="11"/>
  <c r="H47"/>
  <c r="E47" i="12"/>
  <c r="G47"/>
  <c r="L47" i="11"/>
  <c r="P47"/>
  <c r="I47" i="12"/>
  <c r="K47"/>
  <c r="T47" i="11"/>
  <c r="F48"/>
  <c r="D48" i="12"/>
  <c r="F48"/>
  <c r="J48" i="11"/>
  <c r="N48"/>
  <c r="H48" i="12"/>
  <c r="J48"/>
  <c r="R48" i="11"/>
  <c r="D49"/>
  <c r="C49" i="12"/>
  <c r="E49"/>
  <c r="H49" i="11"/>
  <c r="L49"/>
  <c r="G49" i="12"/>
  <c r="I49"/>
  <c r="P49" i="11"/>
  <c r="T49"/>
  <c r="K49" i="12"/>
  <c r="D50"/>
  <c r="F50" i="11"/>
  <c r="J50"/>
  <c r="F50" i="12"/>
  <c r="H50"/>
  <c r="N50" i="11"/>
  <c r="R50"/>
  <c r="J50" i="12"/>
  <c r="C51"/>
  <c r="D51" i="11"/>
  <c r="H51"/>
  <c r="E51" i="12"/>
  <c r="G51"/>
  <c r="L51" i="11"/>
  <c r="P51"/>
  <c r="I51" i="12"/>
  <c r="K51"/>
  <c r="T51" i="11"/>
  <c r="F52"/>
  <c r="D52" i="12"/>
  <c r="F52"/>
  <c r="J52" i="11"/>
  <c r="N52"/>
  <c r="H52" i="12"/>
  <c r="J52"/>
  <c r="R52" i="11"/>
  <c r="D53"/>
  <c r="C53" i="12"/>
  <c r="E53"/>
  <c r="H53" i="11"/>
  <c r="L53"/>
  <c r="G53" i="12"/>
  <c r="I53"/>
  <c r="P53" i="11"/>
  <c r="T53"/>
  <c r="K53" i="12"/>
  <c r="D54"/>
  <c r="F54" i="11"/>
  <c r="J54"/>
  <c r="F54" i="12"/>
  <c r="H54"/>
  <c r="N54" i="11"/>
  <c r="R54"/>
  <c r="J54" i="12"/>
  <c r="C55"/>
  <c r="D55" i="11"/>
  <c r="H55"/>
  <c r="E55" i="12"/>
  <c r="G55"/>
  <c r="L55" i="11"/>
  <c r="P55"/>
  <c r="I55" i="12"/>
  <c r="K55"/>
  <c r="T55" i="11"/>
  <c r="F56"/>
  <c r="D56" i="12"/>
  <c r="F56"/>
  <c r="J56" i="11"/>
  <c r="N56"/>
  <c r="H56" i="12"/>
  <c r="J56"/>
  <c r="R56" i="11"/>
  <c r="D57"/>
  <c r="C57" i="12"/>
  <c r="E57"/>
  <c r="H57" i="11"/>
  <c r="L57"/>
  <c r="G57" i="12"/>
  <c r="I57"/>
  <c r="P57" i="11"/>
  <c r="T57"/>
  <c r="K57" i="12"/>
  <c r="D58"/>
  <c r="F58" i="11"/>
  <c r="J58"/>
  <c r="F58" i="12"/>
  <c r="H58"/>
  <c r="N58" i="11"/>
  <c r="R58"/>
  <c r="J58" i="12"/>
  <c r="C59"/>
  <c r="D59" i="11"/>
  <c r="H59"/>
  <c r="E59" i="12"/>
  <c r="G59"/>
  <c r="L59" i="11"/>
  <c r="P59"/>
  <c r="I59" i="12"/>
  <c r="K59"/>
  <c r="T59" i="11"/>
  <c r="F60"/>
  <c r="D60" i="12"/>
  <c r="F60"/>
  <c r="J60" i="11"/>
  <c r="N60"/>
  <c r="H60" i="12"/>
  <c r="J60"/>
  <c r="R60" i="11"/>
  <c r="D61"/>
  <c r="C61" i="12"/>
  <c r="E61"/>
  <c r="H61" i="11"/>
  <c r="L61"/>
  <c r="G61" i="12"/>
  <c r="I61"/>
  <c r="P61" i="11"/>
  <c r="T61"/>
  <c r="K61" i="12"/>
  <c r="D62"/>
  <c r="F62" i="11"/>
  <c r="J62"/>
  <c r="F62" i="12"/>
  <c r="H62"/>
  <c r="N62" i="11"/>
  <c r="R62"/>
  <c r="J62" i="12"/>
  <c r="C63"/>
  <c r="D63" i="11"/>
  <c r="H63"/>
  <c r="E63" i="12"/>
  <c r="G63"/>
  <c r="L63" i="11"/>
  <c r="P63"/>
  <c r="I63" i="12"/>
  <c r="K63"/>
  <c r="T63" i="11"/>
  <c r="F64"/>
  <c r="D64" i="12"/>
  <c r="F64"/>
  <c r="J64" i="11"/>
  <c r="N64"/>
  <c r="H64" i="12"/>
  <c r="J64"/>
  <c r="R64" i="11"/>
  <c r="D65"/>
  <c r="C65" i="12"/>
  <c r="E65"/>
  <c r="H65" i="11"/>
  <c r="L65"/>
  <c r="G65" i="12"/>
  <c r="I65"/>
  <c r="P65" i="11"/>
  <c r="T65"/>
  <c r="K65" i="12"/>
  <c r="D66"/>
  <c r="F66" i="11"/>
  <c r="J66"/>
  <c r="F66" i="12"/>
  <c r="H66"/>
  <c r="N66" i="11"/>
  <c r="R66"/>
  <c r="J66" i="12"/>
  <c r="C67"/>
  <c r="D67" i="11"/>
  <c r="H67"/>
  <c r="E67" i="12"/>
  <c r="G67"/>
  <c r="L67" i="11"/>
  <c r="P67"/>
  <c r="I67" i="12"/>
  <c r="K67"/>
  <c r="T67" i="11"/>
  <c r="F68"/>
  <c r="D68" i="12"/>
  <c r="F68"/>
  <c r="J68" i="11"/>
  <c r="N68"/>
  <c r="H68" i="12"/>
  <c r="J68"/>
  <c r="R68" i="11"/>
  <c r="D69"/>
  <c r="C69" i="12"/>
  <c r="E69"/>
  <c r="H69" i="11"/>
  <c r="L69"/>
  <c r="G69" i="12"/>
  <c r="I69"/>
  <c r="P69" i="11"/>
  <c r="T69"/>
  <c r="K69" i="12"/>
  <c r="D70"/>
  <c r="F70" i="11"/>
  <c r="J70"/>
  <c r="F70" i="12"/>
  <c r="H70"/>
  <c r="N70" i="11"/>
  <c r="R70"/>
  <c r="J70" i="12"/>
  <c r="C71"/>
  <c r="D71" i="11"/>
  <c r="H71"/>
  <c r="E71" i="12"/>
  <c r="G71"/>
  <c r="L71" i="11"/>
  <c r="P71"/>
  <c r="I71" i="12"/>
  <c r="K71"/>
  <c r="T71" i="11"/>
  <c r="F72"/>
  <c r="D72" i="12"/>
  <c r="F72"/>
  <c r="J72" i="11"/>
  <c r="N72"/>
  <c r="H72" i="12"/>
  <c r="J72"/>
  <c r="R72" i="11"/>
  <c r="D73"/>
  <c r="C73" i="12"/>
  <c r="E73"/>
  <c r="H73" i="11"/>
  <c r="L73"/>
  <c r="G73" i="12"/>
  <c r="I73"/>
  <c r="P73" i="11"/>
  <c r="T73"/>
  <c r="K73" i="12"/>
  <c r="D74"/>
  <c r="F74" i="11"/>
  <c r="J74"/>
  <c r="F74" i="12"/>
  <c r="H74"/>
  <c r="N74" i="11"/>
  <c r="R74"/>
  <c r="J74" i="12"/>
  <c r="C75"/>
  <c r="D75" i="11"/>
  <c r="H75"/>
  <c r="E75" i="12"/>
  <c r="G75"/>
  <c r="L75" i="11"/>
  <c r="P75"/>
  <c r="I75" i="12"/>
  <c r="K75"/>
  <c r="T75" i="11"/>
  <c r="F76"/>
  <c r="D76" i="12"/>
  <c r="F76"/>
  <c r="J76" i="11"/>
  <c r="N76"/>
  <c r="H76" i="12"/>
  <c r="J76"/>
  <c r="R76" i="11"/>
  <c r="D77"/>
  <c r="C77" i="12"/>
  <c r="E77"/>
  <c r="H77" i="11"/>
  <c r="L77"/>
  <c r="G77" i="12"/>
  <c r="I77"/>
  <c r="P77" i="11"/>
  <c r="T77"/>
  <c r="K77" i="12"/>
  <c r="D78"/>
  <c r="F78" i="11"/>
  <c r="J78"/>
  <c r="F78" i="12"/>
  <c r="H78"/>
  <c r="N78" i="11"/>
  <c r="R78"/>
  <c r="J78" i="12"/>
  <c r="C79"/>
  <c r="D79" i="11"/>
  <c r="H79"/>
  <c r="E79" i="12"/>
  <c r="G79"/>
  <c r="L79" i="11"/>
  <c r="P79"/>
  <c r="I79" i="12"/>
  <c r="K79"/>
  <c r="T79" i="11"/>
  <c r="F80"/>
  <c r="D80" i="12"/>
  <c r="F80"/>
  <c r="J80" i="11"/>
  <c r="N80"/>
  <c r="H80" i="12"/>
  <c r="J80"/>
  <c r="R80" i="11"/>
  <c r="D81"/>
  <c r="C81" i="12"/>
  <c r="E81"/>
  <c r="H81" i="11"/>
  <c r="L81"/>
  <c r="G81" i="12"/>
  <c r="I81"/>
  <c r="P81" i="11"/>
  <c r="T81"/>
  <c r="K81" i="12"/>
  <c r="D82"/>
  <c r="F82" i="11"/>
  <c r="J82"/>
  <c r="F82" i="12"/>
  <c r="H82"/>
  <c r="N82" i="11"/>
  <c r="R82"/>
  <c r="J82" i="12"/>
  <c r="C83"/>
  <c r="D83" i="11"/>
  <c r="H83"/>
  <c r="E83" i="12"/>
  <c r="G83"/>
  <c r="L83" i="11"/>
  <c r="P83"/>
  <c r="I83" i="12"/>
  <c r="K83"/>
  <c r="T83" i="11"/>
  <c r="D10" i="16"/>
  <c r="F12"/>
  <c r="G12"/>
  <c r="D15"/>
  <c r="C18" i="22"/>
  <c r="D18" i="18"/>
  <c r="G18" i="22"/>
  <c r="L18" i="18"/>
  <c r="E19" i="22"/>
  <c r="H19" i="18"/>
  <c r="C20" i="22"/>
  <c r="D20" i="18"/>
  <c r="G20" i="22"/>
  <c r="L20" i="18"/>
  <c r="E21" i="22"/>
  <c r="H21" i="18"/>
  <c r="C22" i="22"/>
  <c r="D22" i="18"/>
  <c r="G22" i="22"/>
  <c r="L22" i="18"/>
  <c r="E23" i="22"/>
  <c r="H23" i="18"/>
  <c r="C24" i="22"/>
  <c r="D24" i="18"/>
  <c r="G24" i="22"/>
  <c r="L24" i="18"/>
  <c r="E25" i="22"/>
  <c r="H25" i="18"/>
  <c r="C26" i="22"/>
  <c r="D26" i="18"/>
  <c r="G26" i="22"/>
  <c r="L26" i="18"/>
  <c r="E27" i="22"/>
  <c r="H27" i="18"/>
  <c r="C28" i="22"/>
  <c r="D28" i="18"/>
  <c r="G28" i="22"/>
  <c r="L28" i="18"/>
  <c r="E29" i="22"/>
  <c r="H29" i="18"/>
  <c r="C30" i="22"/>
  <c r="D30" i="18"/>
  <c r="G30" i="22"/>
  <c r="L30" i="18"/>
  <c r="E31" i="22"/>
  <c r="H31" i="18"/>
  <c r="C32" i="22"/>
  <c r="D32" i="18"/>
  <c r="G32" i="22"/>
  <c r="L32" i="18"/>
  <c r="E33" i="22"/>
  <c r="H33" i="18"/>
  <c r="C34" i="22"/>
  <c r="D34" i="18"/>
  <c r="G34" i="22"/>
  <c r="L34" i="18"/>
  <c r="E35" i="22"/>
  <c r="H35" i="18"/>
  <c r="C36" i="22"/>
  <c r="D36" i="18"/>
  <c r="G36" i="22"/>
  <c r="L36" i="18"/>
  <c r="E37" i="22"/>
  <c r="H37" i="18"/>
  <c r="C38" i="22"/>
  <c r="D38" i="18"/>
  <c r="G38" i="22"/>
  <c r="L38" i="18"/>
  <c r="E39" i="22"/>
  <c r="H39" i="18"/>
  <c r="C40" i="22"/>
  <c r="D40" i="18"/>
  <c r="G40" i="22"/>
  <c r="L40" i="18"/>
  <c r="E41" i="22"/>
  <c r="H41" i="18"/>
  <c r="C42" i="22"/>
  <c r="D42" i="18"/>
  <c r="G42" i="22"/>
  <c r="L42" i="18"/>
  <c r="E43" i="22"/>
  <c r="H43" i="18"/>
  <c r="C44" i="22"/>
  <c r="D44" i="18"/>
  <c r="G44" i="22"/>
  <c r="L44" i="18"/>
  <c r="E45" i="22"/>
  <c r="H45" i="18"/>
  <c r="C46" i="22"/>
  <c r="D46" i="18"/>
  <c r="G46" i="22"/>
  <c r="L46" i="18"/>
  <c r="E47" i="22"/>
  <c r="H47" i="18"/>
  <c r="C48" i="22"/>
  <c r="D48" i="18"/>
  <c r="G48" i="22"/>
  <c r="L48" i="18"/>
  <c r="E49" i="22"/>
  <c r="H49" i="18"/>
  <c r="C50" i="22"/>
  <c r="D50" i="18"/>
  <c r="G50" i="22"/>
  <c r="L50" i="18"/>
  <c r="E51" i="22"/>
  <c r="H51" i="18"/>
  <c r="C52" i="22"/>
  <c r="D52" i="18"/>
  <c r="G52" i="22"/>
  <c r="L52" i="18"/>
  <c r="E53" i="22"/>
  <c r="H53" i="18"/>
  <c r="C54" i="22"/>
  <c r="D54" i="18"/>
  <c r="G54" i="22"/>
  <c r="L54" i="18"/>
  <c r="E55" i="22"/>
  <c r="H55" i="18"/>
  <c r="C56" i="22"/>
  <c r="D56" i="18"/>
  <c r="G56" i="22"/>
  <c r="L56" i="18"/>
  <c r="E57" i="22"/>
  <c r="H57" i="18"/>
  <c r="C58" i="22"/>
  <c r="D58" i="18"/>
  <c r="C7" i="22"/>
  <c r="D7" i="18"/>
  <c r="E7" i="22"/>
  <c r="H7" i="18"/>
  <c r="G7" i="22"/>
  <c r="L7" i="18"/>
  <c r="C8" i="22"/>
  <c r="D8" i="18"/>
  <c r="E8" i="22"/>
  <c r="H8" i="18"/>
  <c r="G8" i="22"/>
  <c r="L8" i="18"/>
  <c r="C9" i="22"/>
  <c r="D9" i="18"/>
  <c r="E9" i="22"/>
  <c r="H9" i="18"/>
  <c r="G9" i="22"/>
  <c r="L9" i="18"/>
  <c r="C10" i="22"/>
  <c r="D10" i="18"/>
  <c r="E10" i="22"/>
  <c r="H10" i="18"/>
  <c r="G10" i="22"/>
  <c r="L10" i="18"/>
  <c r="C11" i="22"/>
  <c r="D11" i="18"/>
  <c r="E11" i="22"/>
  <c r="H11" i="18"/>
  <c r="G11" i="22"/>
  <c r="L11" i="18"/>
  <c r="C12" i="22"/>
  <c r="D12" i="18"/>
  <c r="E12" i="22"/>
  <c r="H12" i="18"/>
  <c r="G12" i="22"/>
  <c r="L12" i="18"/>
  <c r="C13" i="22"/>
  <c r="D13" i="18"/>
  <c r="E13" i="22"/>
  <c r="H13" i="18"/>
  <c r="G13" i="22"/>
  <c r="L13" i="18"/>
  <c r="C14" i="22"/>
  <c r="D14" i="18"/>
  <c r="E14" i="22"/>
  <c r="H14" i="18"/>
  <c r="G14" i="22"/>
  <c r="L14" i="18"/>
  <c r="C15" i="22"/>
  <c r="D15" i="18"/>
  <c r="E15" i="22"/>
  <c r="H15" i="18"/>
  <c r="G15" i="22"/>
  <c r="L15" i="18"/>
  <c r="C16" i="22"/>
  <c r="D16" i="18"/>
  <c r="E16" i="22"/>
  <c r="H16" i="18"/>
  <c r="G16" i="22"/>
  <c r="L16" i="18"/>
  <c r="D58" i="22"/>
  <c r="F58" i="18"/>
  <c r="F58" i="22"/>
  <c r="J58" i="18"/>
  <c r="H58" i="22"/>
  <c r="N58" i="18"/>
  <c r="D59" i="22"/>
  <c r="F59" i="18"/>
  <c r="F59" i="22"/>
  <c r="J59" i="18"/>
  <c r="H59" i="22"/>
  <c r="N59" i="18"/>
  <c r="D60" i="22"/>
  <c r="F60" i="18"/>
  <c r="F60" i="22"/>
  <c r="J60" i="18"/>
  <c r="H60" i="22"/>
  <c r="N60" i="18"/>
  <c r="D61" i="22"/>
  <c r="F61" i="18"/>
  <c r="F61" i="22"/>
  <c r="J61" i="18"/>
  <c r="H61" i="22"/>
  <c r="N61" i="18"/>
  <c r="D62" i="22"/>
  <c r="F62" i="18"/>
  <c r="F62" i="22"/>
  <c r="J62" i="18"/>
  <c r="H62" i="22"/>
  <c r="N62" i="18"/>
  <c r="D63" i="22"/>
  <c r="F63" i="18"/>
  <c r="F63" i="22"/>
  <c r="J63" i="18"/>
  <c r="H63" i="22"/>
  <c r="N63" i="18"/>
  <c r="D64" i="22"/>
  <c r="F64" i="18"/>
  <c r="F64" i="22"/>
  <c r="J64" i="18"/>
  <c r="H64" i="22"/>
  <c r="N64" i="18"/>
  <c r="D65" i="22"/>
  <c r="F65" i="18"/>
  <c r="F65" i="22"/>
  <c r="J65" i="18"/>
  <c r="H65" i="22"/>
  <c r="N65" i="18"/>
  <c r="D66" i="22"/>
  <c r="F66" i="18"/>
  <c r="F66" i="22"/>
  <c r="J66" i="18"/>
  <c r="H66" i="22"/>
  <c r="N66" i="18"/>
  <c r="D67" i="22"/>
  <c r="F67" i="18"/>
  <c r="F67" i="22"/>
  <c r="J67" i="18"/>
  <c r="H67" i="22"/>
  <c r="N67" i="18"/>
  <c r="D68" i="22"/>
  <c r="F68" i="18"/>
  <c r="F68" i="22"/>
  <c r="J68" i="18"/>
  <c r="H68" i="22"/>
  <c r="N68" i="18"/>
  <c r="D69" i="22"/>
  <c r="F69" i="18"/>
  <c r="F69" i="22"/>
  <c r="J69" i="18"/>
  <c r="H69" i="22"/>
  <c r="N69" i="18"/>
  <c r="D70" i="22"/>
  <c r="F70" i="18"/>
  <c r="F70" i="22"/>
  <c r="J70" i="18"/>
  <c r="H70" i="22"/>
  <c r="N70" i="18"/>
  <c r="D71" i="22"/>
  <c r="F71" i="18"/>
  <c r="F71" i="22"/>
  <c r="J71" i="18"/>
  <c r="H71" i="22"/>
  <c r="N71" i="18"/>
  <c r="D72" i="22"/>
  <c r="F72" i="18"/>
  <c r="F72" i="22"/>
  <c r="J72" i="18"/>
  <c r="H72" i="22"/>
  <c r="N72" i="18"/>
  <c r="D73" i="22"/>
  <c r="F73" i="18"/>
  <c r="F73" i="22"/>
  <c r="J73" i="18"/>
  <c r="H73" i="22"/>
  <c r="N73" i="18"/>
  <c r="D74" i="22"/>
  <c r="F74" i="18"/>
  <c r="F74" i="22"/>
  <c r="J74" i="18"/>
  <c r="H74" i="22"/>
  <c r="N74" i="18"/>
  <c r="D75" i="22"/>
  <c r="F75" i="18"/>
  <c r="F75" i="22"/>
  <c r="J75" i="18"/>
  <c r="H75" i="22"/>
  <c r="N75" i="18"/>
  <c r="D76" i="22"/>
  <c r="F76" i="18"/>
  <c r="F76" i="22"/>
  <c r="J76" i="18"/>
  <c r="H76" i="22"/>
  <c r="N76" i="18"/>
  <c r="D77" i="22"/>
  <c r="F77" i="18"/>
  <c r="F77" i="22"/>
  <c r="J77" i="18"/>
  <c r="H77" i="22"/>
  <c r="N77" i="18"/>
  <c r="D78" i="22"/>
  <c r="F78" i="18"/>
  <c r="F78" i="22"/>
  <c r="J78" i="18"/>
  <c r="H78" i="22"/>
  <c r="N78" i="18"/>
  <c r="D79" i="22"/>
  <c r="F79" i="18"/>
  <c r="F79" i="22"/>
  <c r="J79" i="18"/>
  <c r="H79" i="22"/>
  <c r="N79" i="18"/>
  <c r="D80" i="22"/>
  <c r="F80" i="18"/>
  <c r="F80" i="22"/>
  <c r="J80" i="18"/>
  <c r="H80" i="22"/>
  <c r="N80" i="18"/>
  <c r="D81" i="22"/>
  <c r="F81" i="18"/>
  <c r="F81" i="22"/>
  <c r="J81" i="18"/>
  <c r="H81" i="22"/>
  <c r="N81" i="18"/>
  <c r="D82" i="22"/>
  <c r="F82" i="18"/>
  <c r="F82" i="22"/>
  <c r="J82" i="18"/>
  <c r="H82" i="22"/>
  <c r="N82" i="18"/>
  <c r="D7" i="22"/>
  <c r="F7" i="18"/>
  <c r="F7" i="22"/>
  <c r="J7" i="18"/>
  <c r="H7" i="22"/>
  <c r="N7" i="18"/>
  <c r="D8" i="22"/>
  <c r="F8" i="18"/>
  <c r="F8" i="22"/>
  <c r="J8" i="18"/>
  <c r="H8" i="22"/>
  <c r="N8" i="18"/>
  <c r="D9" i="22"/>
  <c r="F9" i="18"/>
  <c r="F9" i="22"/>
  <c r="J9" i="18"/>
  <c r="H9" i="22"/>
  <c r="N9" i="18"/>
  <c r="D10" i="22"/>
  <c r="F10" i="18"/>
  <c r="F10" i="22"/>
  <c r="J10" i="18"/>
  <c r="H10" i="22"/>
  <c r="N10" i="18"/>
  <c r="D11" i="22"/>
  <c r="F11" i="18"/>
  <c r="F11" i="22"/>
  <c r="J11" i="18"/>
  <c r="H11" i="22"/>
  <c r="N11" i="18"/>
  <c r="D12" i="22"/>
  <c r="F12" i="18"/>
  <c r="F12" i="22"/>
  <c r="J12" i="18"/>
  <c r="H12" i="22"/>
  <c r="N12" i="18"/>
  <c r="D13" i="22"/>
  <c r="F13" i="18"/>
  <c r="F13" i="22"/>
  <c r="J13" i="18"/>
  <c r="H13" i="22"/>
  <c r="N13" i="18"/>
  <c r="D14" i="22"/>
  <c r="F14" i="18"/>
  <c r="F14" i="22"/>
  <c r="J14" i="18"/>
  <c r="H14" i="22"/>
  <c r="N14" i="18"/>
  <c r="D15" i="22"/>
  <c r="F15" i="18"/>
  <c r="F15" i="22"/>
  <c r="J15" i="18"/>
  <c r="H15" i="22"/>
  <c r="N15" i="18"/>
  <c r="D16" i="22"/>
  <c r="F16" i="18"/>
  <c r="F16" i="22"/>
  <c r="J16" i="18"/>
  <c r="H16" i="22"/>
  <c r="N16" i="18"/>
  <c r="H58"/>
  <c r="E58" i="22"/>
  <c r="G58"/>
  <c r="L58" i="18"/>
  <c r="D59"/>
  <c r="C59" i="22"/>
  <c r="E59"/>
  <c r="H59" i="18"/>
  <c r="L59"/>
  <c r="G59" i="22"/>
  <c r="C60"/>
  <c r="D60" i="18"/>
  <c r="H60"/>
  <c r="E60" i="22"/>
  <c r="G60"/>
  <c r="L60" i="18"/>
  <c r="D61"/>
  <c r="C61" i="22"/>
  <c r="E61"/>
  <c r="H61" i="18"/>
  <c r="L61"/>
  <c r="G61" i="22"/>
  <c r="C62"/>
  <c r="D62" i="18"/>
  <c r="H62"/>
  <c r="E62" i="22"/>
  <c r="G62"/>
  <c r="L62" i="18"/>
  <c r="D63"/>
  <c r="C63" i="22"/>
  <c r="E63"/>
  <c r="H63" i="18"/>
  <c r="L63"/>
  <c r="G63" i="22"/>
  <c r="C64"/>
  <c r="D64" i="18"/>
  <c r="H64"/>
  <c r="E64" i="22"/>
  <c r="G64"/>
  <c r="L64" i="18"/>
  <c r="D65"/>
  <c r="C65" i="22"/>
  <c r="E65"/>
  <c r="H65" i="18"/>
  <c r="L65"/>
  <c r="G65" i="22"/>
  <c r="C66"/>
  <c r="D66" i="18"/>
  <c r="H66"/>
  <c r="E66" i="22"/>
  <c r="G66"/>
  <c r="L66" i="18"/>
  <c r="D67"/>
  <c r="C67" i="22"/>
  <c r="E67"/>
  <c r="H67" i="18"/>
  <c r="L67"/>
  <c r="G67" i="22"/>
  <c r="C68"/>
  <c r="D68" i="18"/>
  <c r="H68"/>
  <c r="E68" i="22"/>
  <c r="G68"/>
  <c r="L68" i="18"/>
  <c r="D69"/>
  <c r="C69" i="22"/>
  <c r="E69"/>
  <c r="H69" i="18"/>
  <c r="L69"/>
  <c r="G69" i="22"/>
  <c r="C70"/>
  <c r="D70" i="18"/>
  <c r="H70"/>
  <c r="E70" i="22"/>
  <c r="G70"/>
  <c r="L70" i="18"/>
  <c r="D71"/>
  <c r="C71" i="22"/>
  <c r="E71"/>
  <c r="H71" i="18"/>
  <c r="L71"/>
  <c r="G71" i="22"/>
  <c r="C72"/>
  <c r="D72" i="18"/>
  <c r="H72"/>
  <c r="E72" i="22"/>
  <c r="G72"/>
  <c r="L72" i="18"/>
  <c r="D73"/>
  <c r="C73" i="22"/>
  <c r="E73"/>
  <c r="H73" i="18"/>
  <c r="L73"/>
  <c r="G73" i="22"/>
  <c r="C74"/>
  <c r="D74" i="18"/>
  <c r="H74"/>
  <c r="E74" i="22"/>
  <c r="G74"/>
  <c r="L74" i="18"/>
  <c r="D75"/>
  <c r="C75" i="22"/>
  <c r="E75"/>
  <c r="H75" i="18"/>
  <c r="L75"/>
  <c r="G75" i="22"/>
  <c r="C76"/>
  <c r="D76" i="18"/>
  <c r="H76"/>
  <c r="E76" i="22"/>
  <c r="G76"/>
  <c r="L76" i="18"/>
  <c r="D77"/>
  <c r="C77" i="22"/>
  <c r="E77"/>
  <c r="H77" i="18"/>
  <c r="L77"/>
  <c r="G77" i="22"/>
  <c r="C78"/>
  <c r="D78" i="18"/>
  <c r="H78"/>
  <c r="E78" i="22"/>
  <c r="G78"/>
  <c r="L78" i="18"/>
  <c r="D79"/>
  <c r="C79" i="22"/>
  <c r="E79"/>
  <c r="H79" i="18"/>
  <c r="L79"/>
  <c r="G79" i="22"/>
  <c r="C80"/>
  <c r="D80" i="18"/>
  <c r="H80"/>
  <c r="E80" i="22"/>
  <c r="G80"/>
  <c r="L80" i="18"/>
  <c r="D81"/>
  <c r="C81" i="22"/>
  <c r="E81"/>
  <c r="H81" i="18"/>
  <c r="L81"/>
  <c r="G81" i="22"/>
  <c r="C82"/>
  <c r="D82" i="18"/>
  <c r="H82"/>
  <c r="E82" i="22"/>
  <c r="G82"/>
  <c r="L82" i="18"/>
  <c r="H11" i="32"/>
  <c r="H15"/>
  <c r="H19"/>
  <c r="H23"/>
  <c r="H27"/>
  <c r="G10"/>
  <c r="G14"/>
  <c r="G18"/>
  <c r="G22"/>
  <c r="G26"/>
  <c r="G9"/>
  <c r="G13"/>
  <c r="G17"/>
  <c r="G21"/>
  <c r="G25"/>
  <c r="G29"/>
  <c r="H12"/>
  <c r="H16"/>
  <c r="H20"/>
  <c r="H24"/>
  <c r="H28"/>
  <c r="D30"/>
  <c r="F30"/>
  <c r="H30"/>
  <c r="D31"/>
  <c r="F31"/>
  <c r="H31"/>
  <c r="D10" i="34"/>
  <c r="D10" i="33"/>
  <c r="F10"/>
  <c r="F10" i="34"/>
  <c r="H10"/>
  <c r="H10" i="33"/>
  <c r="C12"/>
  <c r="C12" i="34"/>
  <c r="E12" i="33"/>
  <c r="E12" i="34"/>
  <c r="G12" i="33"/>
  <c r="G12" i="34"/>
  <c r="D14"/>
  <c r="D14" i="33"/>
  <c r="F14"/>
  <c r="F14" i="34"/>
  <c r="H14"/>
  <c r="H14" i="33"/>
  <c r="C16"/>
  <c r="C16" i="34"/>
  <c r="E16" i="33"/>
  <c r="E16" i="34"/>
  <c r="G16" i="33"/>
  <c r="G16" i="34"/>
  <c r="D18"/>
  <c r="D18" i="33"/>
  <c r="F18"/>
  <c r="F18" i="34"/>
  <c r="H18"/>
  <c r="H18" i="33"/>
  <c r="C20"/>
  <c r="C20" i="34"/>
  <c r="E20" i="33"/>
  <c r="E20" i="34"/>
  <c r="G20" i="33"/>
  <c r="G20" i="34"/>
  <c r="D22"/>
  <c r="D22" i="33"/>
  <c r="F22"/>
  <c r="F22" i="34"/>
  <c r="H22"/>
  <c r="H22" i="33"/>
  <c r="C24"/>
  <c r="C24" i="34"/>
  <c r="E24" i="33"/>
  <c r="E24" i="34"/>
  <c r="G24" i="33"/>
  <c r="G24" i="34"/>
  <c r="D26"/>
  <c r="D26" i="33"/>
  <c r="F26"/>
  <c r="F26" i="34"/>
  <c r="H26"/>
  <c r="H26" i="33"/>
  <c r="C28"/>
  <c r="C28" i="34"/>
  <c r="E28" i="33"/>
  <c r="E28" i="34"/>
  <c r="G28" i="33"/>
  <c r="G28" i="34"/>
  <c r="D30"/>
  <c r="D30" i="33"/>
  <c r="F30"/>
  <c r="F30" i="34"/>
  <c r="H30"/>
  <c r="H30" i="33"/>
  <c r="D31"/>
  <c r="D31" i="34"/>
  <c r="F31"/>
  <c r="F31" i="33"/>
  <c r="H31"/>
  <c r="H31" i="34"/>
  <c r="D8" i="28"/>
  <c r="D7" i="27"/>
  <c r="E7" i="26"/>
  <c r="F7"/>
  <c r="E8"/>
  <c r="D9" i="28"/>
  <c r="D8" i="27"/>
  <c r="F8" i="26"/>
  <c r="D10" i="28"/>
  <c r="D9" i="27"/>
  <c r="E9" i="26"/>
  <c r="F9"/>
  <c r="D11" i="28"/>
  <c r="D10" i="27"/>
  <c r="E10" i="26"/>
  <c r="F10"/>
  <c r="D12" i="28"/>
  <c r="D11" i="27"/>
  <c r="E11" i="26"/>
  <c r="F11"/>
  <c r="E12"/>
  <c r="D13" i="28"/>
  <c r="D12" i="27"/>
  <c r="F12" i="26"/>
  <c r="D14" i="28"/>
  <c r="D13" i="27"/>
  <c r="E13" i="26"/>
  <c r="F13"/>
  <c r="D15" i="28"/>
  <c r="D14" i="27"/>
  <c r="E14" i="26"/>
  <c r="F14"/>
  <c r="D16" i="28"/>
  <c r="D15" i="27"/>
  <c r="E15" i="26"/>
  <c r="F15"/>
  <c r="E16"/>
  <c r="D17" i="28"/>
  <c r="D16" i="27"/>
  <c r="F16" i="26"/>
  <c r="D18" i="28"/>
  <c r="D17" i="27"/>
  <c r="E17" i="26"/>
  <c r="F17"/>
  <c r="D19" i="28"/>
  <c r="D18" i="27"/>
  <c r="E18" i="26"/>
  <c r="F18"/>
  <c r="D20" i="28"/>
  <c r="D19" i="27"/>
  <c r="E19" i="26"/>
  <c r="F19"/>
  <c r="E20"/>
  <c r="D21" i="28"/>
  <c r="D20" i="27"/>
  <c r="F20" i="26"/>
  <c r="D22" i="28"/>
  <c r="D21" i="27"/>
  <c r="E21" i="26"/>
  <c r="F21"/>
  <c r="D23" i="28"/>
  <c r="D22" i="27"/>
  <c r="E22" i="26"/>
  <c r="F22"/>
  <c r="D24" i="28"/>
  <c r="D23" i="27"/>
  <c r="E23" i="26"/>
  <c r="F23"/>
  <c r="E24"/>
  <c r="D25" i="28"/>
  <c r="D24" i="27"/>
  <c r="F24" i="26"/>
  <c r="D26" i="28"/>
  <c r="D25" i="27"/>
  <c r="E25" i="26"/>
  <c r="F25"/>
  <c r="D27" i="28"/>
  <c r="D26" i="27"/>
  <c r="E26" i="26"/>
  <c r="F26"/>
  <c r="D28" i="28"/>
  <c r="D27" i="27"/>
  <c r="E27" i="26"/>
  <c r="F27"/>
  <c r="D29" i="28"/>
  <c r="D28" i="27"/>
  <c r="E28" i="26"/>
  <c r="F28"/>
  <c r="D30" i="28"/>
  <c r="D29" i="27"/>
  <c r="E29" i="26"/>
  <c r="F29"/>
  <c r="C30" i="32"/>
  <c r="E30"/>
  <c r="G30"/>
  <c r="C31"/>
  <c r="E31"/>
  <c r="G31"/>
  <c r="C7" i="2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 i="28"/>
  <c r="C29" s="1"/>
  <c r="C29" i="27"/>
  <c r="C10" i="33"/>
  <c r="C10" i="34"/>
  <c r="E10" i="33"/>
  <c r="E10" i="34"/>
  <c r="G10" i="33"/>
  <c r="G10" i="34"/>
  <c r="D12" i="33"/>
  <c r="D12" i="34"/>
  <c r="F12"/>
  <c r="F12" i="33"/>
  <c r="H12"/>
  <c r="H12" i="34"/>
  <c r="C14" i="33"/>
  <c r="C14" i="34"/>
  <c r="E14" i="33"/>
  <c r="E14" i="34"/>
  <c r="G14" i="33"/>
  <c r="G14" i="34"/>
  <c r="D16" i="33"/>
  <c r="D16" i="34"/>
  <c r="F16"/>
  <c r="F16" i="33"/>
  <c r="H16"/>
  <c r="H16" i="34"/>
  <c r="C18" i="33"/>
  <c r="C18" i="34"/>
  <c r="E18" i="33"/>
  <c r="E18" i="34"/>
  <c r="G18" i="33"/>
  <c r="G18" i="34"/>
  <c r="D20" i="33"/>
  <c r="D20" i="34"/>
  <c r="F20"/>
  <c r="F20" i="33"/>
  <c r="H20"/>
  <c r="H20" i="34"/>
  <c r="C22" i="33"/>
  <c r="C22" i="34"/>
  <c r="E22" i="33"/>
  <c r="E22" i="34"/>
  <c r="G22" i="33"/>
  <c r="G22" i="34"/>
  <c r="D24" i="33"/>
  <c r="D24" i="34"/>
  <c r="F24"/>
  <c r="F24" i="33"/>
  <c r="H24"/>
  <c r="H24" i="34"/>
  <c r="C26" i="33"/>
  <c r="C26" i="34"/>
  <c r="E26" i="33"/>
  <c r="E26" i="34"/>
  <c r="G26" i="33"/>
  <c r="G26" i="34"/>
  <c r="D28" i="33"/>
  <c r="D28" i="34"/>
  <c r="F28"/>
  <c r="F28" i="33"/>
  <c r="H28"/>
  <c r="H28" i="34"/>
  <c r="C30" i="33"/>
  <c r="C30" i="34"/>
  <c r="E30" i="33"/>
  <c r="E30" i="34"/>
  <c r="G30" i="33"/>
  <c r="G30" i="34"/>
  <c r="C31" i="33"/>
  <c r="C31" i="34"/>
  <c r="E31" i="33"/>
  <c r="E31" i="34"/>
  <c r="G31" i="33"/>
  <c r="G31" i="34"/>
  <c r="D31" i="36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E43"/>
  <c r="F43"/>
  <c r="D72"/>
  <c r="E72"/>
  <c r="D76"/>
  <c r="E76"/>
  <c r="D80"/>
  <c r="E80"/>
  <c r="C19" i="39"/>
  <c r="D19" i="38"/>
  <c r="H19"/>
  <c r="E19" i="39"/>
  <c r="G19"/>
  <c r="L19" i="38"/>
  <c r="P19"/>
  <c r="I19" i="39"/>
  <c r="K19"/>
  <c r="T19" i="38"/>
  <c r="F20"/>
  <c r="D20" i="39"/>
  <c r="F20"/>
  <c r="J20" i="38"/>
  <c r="N20"/>
  <c r="H20" i="39"/>
  <c r="J20"/>
  <c r="R20" i="38"/>
  <c r="D21"/>
  <c r="C21" i="39"/>
  <c r="E21"/>
  <c r="H21" i="38"/>
  <c r="L21"/>
  <c r="G21" i="39"/>
  <c r="I21"/>
  <c r="P21" i="38"/>
  <c r="T21"/>
  <c r="K21" i="39"/>
  <c r="D22"/>
  <c r="F22" i="38"/>
  <c r="J22"/>
  <c r="F22" i="39"/>
  <c r="H22"/>
  <c r="N22" i="38"/>
  <c r="R22"/>
  <c r="J22" i="39"/>
  <c r="C23"/>
  <c r="D23" i="38"/>
  <c r="H23"/>
  <c r="E23" i="39"/>
  <c r="G23"/>
  <c r="L23" i="38"/>
  <c r="P23"/>
  <c r="I23" i="39"/>
  <c r="K23"/>
  <c r="T23" i="38"/>
  <c r="F24"/>
  <c r="D24" i="39"/>
  <c r="F24"/>
  <c r="J24" i="38"/>
  <c r="N24"/>
  <c r="H24" i="39"/>
  <c r="J24"/>
  <c r="R24" i="38"/>
  <c r="D25"/>
  <c r="C25" i="39"/>
  <c r="E25"/>
  <c r="H25" i="38"/>
  <c r="L25"/>
  <c r="G25" i="39"/>
  <c r="I25"/>
  <c r="P25" i="38"/>
  <c r="T25"/>
  <c r="K25" i="39"/>
  <c r="D26"/>
  <c r="F26" i="38"/>
  <c r="J26"/>
  <c r="F26" i="39"/>
  <c r="H26"/>
  <c r="N26" i="38"/>
  <c r="R26"/>
  <c r="J26" i="39"/>
  <c r="C27"/>
  <c r="D27" i="38"/>
  <c r="H27"/>
  <c r="E27" i="39"/>
  <c r="G27"/>
  <c r="L27" i="38"/>
  <c r="P27"/>
  <c r="I27" i="39"/>
  <c r="K27"/>
  <c r="T27" i="38"/>
  <c r="F28"/>
  <c r="D28" i="39"/>
  <c r="F28"/>
  <c r="J28" i="38"/>
  <c r="N28"/>
  <c r="H28" i="39"/>
  <c r="J28"/>
  <c r="R28" i="38"/>
  <c r="D29"/>
  <c r="C29" i="39"/>
  <c r="E29"/>
  <c r="H29" i="38"/>
  <c r="L29"/>
  <c r="G29" i="39"/>
  <c r="I29"/>
  <c r="P29" i="38"/>
  <c r="T29"/>
  <c r="K29" i="39"/>
  <c r="D30"/>
  <c r="F30" i="38"/>
  <c r="J30"/>
  <c r="F30" i="39"/>
  <c r="H30"/>
  <c r="N30" i="38"/>
  <c r="R30"/>
  <c r="J30" i="39"/>
  <c r="C31"/>
  <c r="D31" i="38"/>
  <c r="H31"/>
  <c r="E31" i="39"/>
  <c r="G31"/>
  <c r="L31" i="38"/>
  <c r="P31"/>
  <c r="I31" i="39"/>
  <c r="K31"/>
  <c r="T31" i="38"/>
  <c r="F32"/>
  <c r="D32" i="39"/>
  <c r="F32"/>
  <c r="J32" i="38"/>
  <c r="N32"/>
  <c r="H32" i="39"/>
  <c r="J32"/>
  <c r="R32" i="38"/>
  <c r="D33"/>
  <c r="C33" i="39"/>
  <c r="E33"/>
  <c r="H33" i="38"/>
  <c r="L33"/>
  <c r="G33" i="39"/>
  <c r="I33"/>
  <c r="P33" i="38"/>
  <c r="T33"/>
  <c r="K33" i="39"/>
  <c r="D34"/>
  <c r="F34" i="38"/>
  <c r="J34"/>
  <c r="F34" i="39"/>
  <c r="H34"/>
  <c r="N34" i="38"/>
  <c r="R34"/>
  <c r="J34" i="39"/>
  <c r="C35"/>
  <c r="D35" i="38"/>
  <c r="H35"/>
  <c r="E35" i="39"/>
  <c r="G35"/>
  <c r="L35" i="38"/>
  <c r="P35"/>
  <c r="I35" i="39"/>
  <c r="K35"/>
  <c r="T35" i="38"/>
  <c r="F36"/>
  <c r="D36" i="39"/>
  <c r="F36"/>
  <c r="J36" i="38"/>
  <c r="N36"/>
  <c r="H36" i="39"/>
  <c r="J36"/>
  <c r="R36" i="38"/>
  <c r="D37"/>
  <c r="C37" i="39"/>
  <c r="E37"/>
  <c r="H37" i="38"/>
  <c r="L37"/>
  <c r="G37" i="39"/>
  <c r="I37"/>
  <c r="P37" i="38"/>
  <c r="T37"/>
  <c r="K37" i="39"/>
  <c r="D38"/>
  <c r="F38" i="38"/>
  <c r="J38"/>
  <c r="F38" i="39"/>
  <c r="H38"/>
  <c r="N38" i="38"/>
  <c r="R38"/>
  <c r="J38" i="39"/>
  <c r="C39"/>
  <c r="D39" i="38"/>
  <c r="H39"/>
  <c r="E39" i="39"/>
  <c r="G39"/>
  <c r="L39" i="38"/>
  <c r="P39"/>
  <c r="I39" i="39"/>
  <c r="K39"/>
  <c r="T39" i="38"/>
  <c r="F40"/>
  <c r="D40" i="39"/>
  <c r="F40"/>
  <c r="J40" i="38"/>
  <c r="N40"/>
  <c r="H40" i="39"/>
  <c r="J40"/>
  <c r="R40" i="38"/>
  <c r="D41"/>
  <c r="C41" i="39"/>
  <c r="E41"/>
  <c r="H41" i="38"/>
  <c r="L41"/>
  <c r="G41" i="39"/>
  <c r="I41"/>
  <c r="P41" i="38"/>
  <c r="T41"/>
  <c r="K41" i="39"/>
  <c r="D42"/>
  <c r="F42" i="38"/>
  <c r="J42"/>
  <c r="F42" i="39"/>
  <c r="H42"/>
  <c r="N42" i="38"/>
  <c r="R42"/>
  <c r="J42" i="39"/>
  <c r="C43"/>
  <c r="D43" i="38"/>
  <c r="H43"/>
  <c r="E43" i="39"/>
  <c r="G43"/>
  <c r="L43" i="38"/>
  <c r="P43"/>
  <c r="I43" i="39"/>
  <c r="K43"/>
  <c r="T43" i="38"/>
  <c r="F44"/>
  <c r="D44" i="39"/>
  <c r="F44"/>
  <c r="J44" i="38"/>
  <c r="N44"/>
  <c r="H44" i="39"/>
  <c r="J44"/>
  <c r="R44" i="38"/>
  <c r="D45"/>
  <c r="C45" i="39"/>
  <c r="E45"/>
  <c r="H45" i="38"/>
  <c r="L45"/>
  <c r="G45" i="39"/>
  <c r="I45"/>
  <c r="P45" i="38"/>
  <c r="T45"/>
  <c r="K45" i="39"/>
  <c r="D46"/>
  <c r="F46" i="38"/>
  <c r="J46"/>
  <c r="F46" i="39"/>
  <c r="H46"/>
  <c r="N46" i="38"/>
  <c r="R46"/>
  <c r="J46" i="39"/>
  <c r="C47"/>
  <c r="D47" i="38"/>
  <c r="H47"/>
  <c r="E47" i="39"/>
  <c r="G47"/>
  <c r="L47" i="38"/>
  <c r="P47"/>
  <c r="I47" i="39"/>
  <c r="K47"/>
  <c r="T47" i="38"/>
  <c r="F48"/>
  <c r="D48" i="39"/>
  <c r="F48"/>
  <c r="J48" i="38"/>
  <c r="N48"/>
  <c r="H48" i="39"/>
  <c r="J48"/>
  <c r="R48" i="38"/>
  <c r="D49"/>
  <c r="C49" i="39"/>
  <c r="E49"/>
  <c r="H49" i="38"/>
  <c r="L49"/>
  <c r="G49" i="39"/>
  <c r="I49"/>
  <c r="P49" i="38"/>
  <c r="T49"/>
  <c r="K49" i="39"/>
  <c r="D50"/>
  <c r="F50" i="38"/>
  <c r="J50"/>
  <c r="F50" i="39"/>
  <c r="H50"/>
  <c r="N50" i="38"/>
  <c r="R50"/>
  <c r="J50" i="39"/>
  <c r="C51"/>
  <c r="D51" i="38"/>
  <c r="H51"/>
  <c r="E51" i="39"/>
  <c r="G51"/>
  <c r="L51" i="38"/>
  <c r="P51"/>
  <c r="I51" i="39"/>
  <c r="K51"/>
  <c r="T51" i="38"/>
  <c r="F52"/>
  <c r="D52" i="39"/>
  <c r="F52"/>
  <c r="J52" i="38"/>
  <c r="N52"/>
  <c r="H52" i="39"/>
  <c r="J52"/>
  <c r="R52" i="38"/>
  <c r="D53"/>
  <c r="C53" i="39"/>
  <c r="E53"/>
  <c r="H53" i="38"/>
  <c r="L53"/>
  <c r="G53" i="39"/>
  <c r="I53"/>
  <c r="P53" i="38"/>
  <c r="T53"/>
  <c r="K53" i="39"/>
  <c r="D54"/>
  <c r="F54" i="38"/>
  <c r="J54"/>
  <c r="F54" i="39"/>
  <c r="H54"/>
  <c r="N54" i="38"/>
  <c r="R54"/>
  <c r="J54" i="39"/>
  <c r="C55"/>
  <c r="D55" i="38"/>
  <c r="H55"/>
  <c r="E55" i="39"/>
  <c r="G55"/>
  <c r="L55" i="38"/>
  <c r="P55"/>
  <c r="I55" i="39"/>
  <c r="K55"/>
  <c r="T55" i="38"/>
  <c r="F56"/>
  <c r="D56" i="39"/>
  <c r="F56"/>
  <c r="J56" i="38"/>
  <c r="N56"/>
  <c r="H56" i="39"/>
  <c r="J56"/>
  <c r="R56" i="38"/>
  <c r="D57"/>
  <c r="C57" i="39"/>
  <c r="E57"/>
  <c r="H57" i="38"/>
  <c r="L57"/>
  <c r="G57" i="39"/>
  <c r="I57"/>
  <c r="P57" i="38"/>
  <c r="T57"/>
  <c r="K57" i="39"/>
  <c r="D58"/>
  <c r="F58" i="38"/>
  <c r="J58"/>
  <c r="F58" i="39"/>
  <c r="H58"/>
  <c r="N58" i="38"/>
  <c r="R58"/>
  <c r="J58" i="39"/>
  <c r="C59"/>
  <c r="D59" i="38"/>
  <c r="H59"/>
  <c r="E59" i="39"/>
  <c r="G59"/>
  <c r="L59" i="38"/>
  <c r="P59"/>
  <c r="I59" i="39"/>
  <c r="K59"/>
  <c r="T59" i="38"/>
  <c r="F60"/>
  <c r="D60" i="39"/>
  <c r="F60"/>
  <c r="J60" i="38"/>
  <c r="N60"/>
  <c r="H60" i="39"/>
  <c r="J60"/>
  <c r="R60" i="38"/>
  <c r="D61"/>
  <c r="C61" i="39"/>
  <c r="E61"/>
  <c r="H61" i="38"/>
  <c r="L61"/>
  <c r="G61" i="39"/>
  <c r="I61"/>
  <c r="P61" i="38"/>
  <c r="T61"/>
  <c r="K61" i="39"/>
  <c r="D62"/>
  <c r="F62" i="38"/>
  <c r="J62"/>
  <c r="F62" i="39"/>
  <c r="H62"/>
  <c r="N62" i="38"/>
  <c r="R62"/>
  <c r="J62" i="39"/>
  <c r="C63"/>
  <c r="D63" i="38"/>
  <c r="H63"/>
  <c r="E63" i="39"/>
  <c r="G63"/>
  <c r="L63" i="38"/>
  <c r="P63"/>
  <c r="I63" i="39"/>
  <c r="K63"/>
  <c r="T63" i="38"/>
  <c r="F64"/>
  <c r="D64" i="39"/>
  <c r="F64"/>
  <c r="J64" i="38"/>
  <c r="N64"/>
  <c r="H64" i="39"/>
  <c r="J64"/>
  <c r="R64" i="38"/>
  <c r="D65"/>
  <c r="C65" i="39"/>
  <c r="E65"/>
  <c r="H65" i="38"/>
  <c r="L65"/>
  <c r="G65" i="39"/>
  <c r="I65"/>
  <c r="P65" i="38"/>
  <c r="T65"/>
  <c r="K65" i="39"/>
  <c r="D66"/>
  <c r="F66" i="38"/>
  <c r="J66"/>
  <c r="F66" i="39"/>
  <c r="H66"/>
  <c r="N66" i="38"/>
  <c r="R66"/>
  <c r="J66" i="39"/>
  <c r="C67"/>
  <c r="D67" i="38"/>
  <c r="H67"/>
  <c r="E67" i="39"/>
  <c r="G67"/>
  <c r="L67" i="38"/>
  <c r="P67"/>
  <c r="I67" i="39"/>
  <c r="K67"/>
  <c r="T67" i="38"/>
  <c r="F68"/>
  <c r="D68" i="39"/>
  <c r="F68"/>
  <c r="J68" i="38"/>
  <c r="N68"/>
  <c r="H68" i="39"/>
  <c r="J68"/>
  <c r="R68" i="38"/>
  <c r="D69"/>
  <c r="C69" i="39"/>
  <c r="E69"/>
  <c r="H69" i="38"/>
  <c r="L69"/>
  <c r="G69" i="39"/>
  <c r="I69"/>
  <c r="P69" i="38"/>
  <c r="T69"/>
  <c r="K69" i="39"/>
  <c r="D70"/>
  <c r="F70" i="38"/>
  <c r="J70"/>
  <c r="F70" i="39"/>
  <c r="H70"/>
  <c r="N70" i="38"/>
  <c r="R70"/>
  <c r="J70" i="39"/>
  <c r="C71"/>
  <c r="D71" i="38"/>
  <c r="H71"/>
  <c r="E71" i="39"/>
  <c r="G71"/>
  <c r="L71" i="38"/>
  <c r="P71"/>
  <c r="I71" i="39"/>
  <c r="K71"/>
  <c r="T71" i="38"/>
  <c r="F72"/>
  <c r="D72" i="39"/>
  <c r="F72"/>
  <c r="J72" i="38"/>
  <c r="N72"/>
  <c r="H72" i="39"/>
  <c r="J72"/>
  <c r="R72" i="38"/>
  <c r="D73"/>
  <c r="C73" i="39"/>
  <c r="E73"/>
  <c r="H73" i="38"/>
  <c r="L73"/>
  <c r="G73" i="39"/>
  <c r="I73"/>
  <c r="P73" i="38"/>
  <c r="T73"/>
  <c r="K73" i="39"/>
  <c r="D74"/>
  <c r="F74" i="38"/>
  <c r="J74"/>
  <c r="F74" i="39"/>
  <c r="H74"/>
  <c r="N74" i="38"/>
  <c r="R74"/>
  <c r="J74" i="39"/>
  <c r="C75"/>
  <c r="D75" i="38"/>
  <c r="H75"/>
  <c r="E75" i="39"/>
  <c r="G75"/>
  <c r="L75" i="38"/>
  <c r="P75"/>
  <c r="I75" i="39"/>
  <c r="K75"/>
  <c r="T75" i="38"/>
  <c r="F76"/>
  <c r="D76" i="39"/>
  <c r="F76"/>
  <c r="J76" i="38"/>
  <c r="N76"/>
  <c r="H76" i="39"/>
  <c r="J76"/>
  <c r="R76" i="38"/>
  <c r="D77"/>
  <c r="C77" i="39"/>
  <c r="E77"/>
  <c r="H77" i="38"/>
  <c r="L77"/>
  <c r="G77" i="39"/>
  <c r="I77"/>
  <c r="P77" i="38"/>
  <c r="T77"/>
  <c r="K77" i="39"/>
  <c r="D78"/>
  <c r="F78" i="38"/>
  <c r="J78"/>
  <c r="F78" i="39"/>
  <c r="H78"/>
  <c r="N78" i="38"/>
  <c r="R78"/>
  <c r="J78" i="39"/>
  <c r="C79"/>
  <c r="D79" i="38"/>
  <c r="H79"/>
  <c r="E79" i="39"/>
  <c r="G79"/>
  <c r="L79" i="38"/>
  <c r="P79"/>
  <c r="I79" i="39"/>
  <c r="K79"/>
  <c r="T79" i="38"/>
  <c r="F80"/>
  <c r="D80" i="39"/>
  <c r="F80"/>
  <c r="J80" i="38"/>
  <c r="N80"/>
  <c r="H80" i="39"/>
  <c r="J80"/>
  <c r="R80" i="38"/>
  <c r="D81"/>
  <c r="C81" i="39"/>
  <c r="E81"/>
  <c r="H81" i="38"/>
  <c r="L81"/>
  <c r="G81" i="39"/>
  <c r="I81"/>
  <c r="P81" i="38"/>
  <c r="T81"/>
  <c r="K81" i="39"/>
  <c r="D82"/>
  <c r="F82" i="38"/>
  <c r="J82"/>
  <c r="F82" i="39"/>
  <c r="H82"/>
  <c r="N82" i="38"/>
  <c r="R82"/>
  <c r="J82" i="39"/>
  <c r="C83"/>
  <c r="D83" i="38"/>
  <c r="H83"/>
  <c r="E83" i="39"/>
  <c r="G83"/>
  <c r="L83" i="38"/>
  <c r="P83"/>
  <c r="I83" i="39"/>
  <c r="K83"/>
  <c r="T83" i="38"/>
  <c r="G18" i="41"/>
  <c r="L18" i="40"/>
  <c r="C20" i="41"/>
  <c r="D20" i="40"/>
  <c r="E21" i="41"/>
  <c r="H21" i="40"/>
  <c r="E44" i="36"/>
  <c r="F44"/>
  <c r="D44"/>
  <c r="E45"/>
  <c r="F45"/>
  <c r="D45"/>
  <c r="E46"/>
  <c r="F46"/>
  <c r="D46"/>
  <c r="E47"/>
  <c r="F47"/>
  <c r="D47"/>
  <c r="E48"/>
  <c r="F48"/>
  <c r="D48"/>
  <c r="E49"/>
  <c r="F49"/>
  <c r="D49"/>
  <c r="E50"/>
  <c r="F50"/>
  <c r="D50"/>
  <c r="E51"/>
  <c r="F51"/>
  <c r="D51"/>
  <c r="E52"/>
  <c r="F52"/>
  <c r="D52"/>
  <c r="E53"/>
  <c r="F53"/>
  <c r="D53"/>
  <c r="E54"/>
  <c r="F54"/>
  <c r="D54"/>
  <c r="E55"/>
  <c r="F55"/>
  <c r="D55"/>
  <c r="F56"/>
  <c r="E56"/>
  <c r="E73"/>
  <c r="D73"/>
  <c r="E77"/>
  <c r="D77"/>
  <c r="E81"/>
  <c r="D81"/>
  <c r="D84"/>
  <c r="D86"/>
  <c r="D88"/>
  <c r="D90"/>
  <c r="D92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E7" i="41"/>
  <c r="H7" i="40"/>
  <c r="C8" i="41"/>
  <c r="D8" i="40"/>
  <c r="G8" i="41"/>
  <c r="L8" i="40"/>
  <c r="E9" i="41"/>
  <c r="H9" i="40"/>
  <c r="C10" i="41"/>
  <c r="D10" i="40"/>
  <c r="G10" i="41"/>
  <c r="L10" i="40"/>
  <c r="E11" i="41"/>
  <c r="H11" i="40"/>
  <c r="H18"/>
  <c r="E18" i="41"/>
  <c r="L19" i="40"/>
  <c r="G19" i="41"/>
  <c r="D21" i="40"/>
  <c r="C21" i="41"/>
  <c r="F7" i="36"/>
  <c r="D7"/>
  <c r="E7"/>
  <c r="F8"/>
  <c r="D8"/>
  <c r="E8"/>
  <c r="F9"/>
  <c r="D9"/>
  <c r="E9"/>
  <c r="F10"/>
  <c r="D10"/>
  <c r="E10"/>
  <c r="F11"/>
  <c r="D11"/>
  <c r="E11"/>
  <c r="F12"/>
  <c r="D12"/>
  <c r="E12"/>
  <c r="F13"/>
  <c r="D13"/>
  <c r="E13"/>
  <c r="F14"/>
  <c r="D14"/>
  <c r="E14"/>
  <c r="F15"/>
  <c r="D15"/>
  <c r="E15"/>
  <c r="F16"/>
  <c r="D16"/>
  <c r="E16"/>
  <c r="F57"/>
  <c r="D57"/>
  <c r="E57"/>
  <c r="F58"/>
  <c r="D58"/>
  <c r="E58"/>
  <c r="F59"/>
  <c r="D59"/>
  <c r="E59"/>
  <c r="F60"/>
  <c r="D60"/>
  <c r="E60"/>
  <c r="F61"/>
  <c r="D61"/>
  <c r="E61"/>
  <c r="F62"/>
  <c r="D62"/>
  <c r="E62"/>
  <c r="F63"/>
  <c r="D63"/>
  <c r="E63"/>
  <c r="F64"/>
  <c r="D64"/>
  <c r="E64"/>
  <c r="F65"/>
  <c r="D65"/>
  <c r="E65"/>
  <c r="F66"/>
  <c r="D66"/>
  <c r="E66"/>
  <c r="F67"/>
  <c r="D67"/>
  <c r="E67"/>
  <c r="F68"/>
  <c r="D68"/>
  <c r="E68"/>
  <c r="E69"/>
  <c r="F69"/>
  <c r="D74"/>
  <c r="E74"/>
  <c r="D78"/>
  <c r="E78"/>
  <c r="E82"/>
  <c r="F82"/>
  <c r="D19" i="39"/>
  <c r="F19" i="38"/>
  <c r="J19"/>
  <c r="F19" i="39"/>
  <c r="H19"/>
  <c r="N19" i="38"/>
  <c r="R19"/>
  <c r="J19" i="39"/>
  <c r="C20"/>
  <c r="D20" i="38"/>
  <c r="H20"/>
  <c r="E20" i="39"/>
  <c r="G20"/>
  <c r="L20" i="38"/>
  <c r="P20"/>
  <c r="I20" i="39"/>
  <c r="K20"/>
  <c r="T20" i="38"/>
  <c r="F21"/>
  <c r="D21" i="39"/>
  <c r="F21"/>
  <c r="J21" i="38"/>
  <c r="N21"/>
  <c r="H21" i="39"/>
  <c r="J21"/>
  <c r="R21" i="38"/>
  <c r="D22"/>
  <c r="C22" i="39"/>
  <c r="E22"/>
  <c r="H22" i="38"/>
  <c r="L22"/>
  <c r="G22" i="39"/>
  <c r="I22"/>
  <c r="P22" i="38"/>
  <c r="T22"/>
  <c r="K22" i="39"/>
  <c r="D23"/>
  <c r="F23" i="38"/>
  <c r="J23"/>
  <c r="F23" i="39"/>
  <c r="H23"/>
  <c r="N23" i="38"/>
  <c r="R23"/>
  <c r="J23" i="39"/>
  <c r="C24"/>
  <c r="D24" i="38"/>
  <c r="H24"/>
  <c r="E24" i="39"/>
  <c r="G24"/>
  <c r="L24" i="38"/>
  <c r="P24"/>
  <c r="I24" i="39"/>
  <c r="K24"/>
  <c r="T24" i="38"/>
  <c r="F25"/>
  <c r="D25" i="39"/>
  <c r="F25"/>
  <c r="J25" i="38"/>
  <c r="N25"/>
  <c r="H25" i="39"/>
  <c r="J25"/>
  <c r="R25" i="38"/>
  <c r="D26"/>
  <c r="C26" i="39"/>
  <c r="E26"/>
  <c r="H26" i="38"/>
  <c r="L26"/>
  <c r="G26" i="39"/>
  <c r="I26"/>
  <c r="P26" i="38"/>
  <c r="T26"/>
  <c r="K26" i="39"/>
  <c r="D27"/>
  <c r="F27" i="38"/>
  <c r="J27"/>
  <c r="F27" i="39"/>
  <c r="H27"/>
  <c r="N27" i="38"/>
  <c r="R27"/>
  <c r="J27" i="39"/>
  <c r="C28"/>
  <c r="D28" i="38"/>
  <c r="H28"/>
  <c r="E28" i="39"/>
  <c r="G28"/>
  <c r="L28" i="38"/>
  <c r="P28"/>
  <c r="I28" i="39"/>
  <c r="K28"/>
  <c r="T28" i="38"/>
  <c r="F29"/>
  <c r="D29" i="39"/>
  <c r="F29"/>
  <c r="J29" i="38"/>
  <c r="N29"/>
  <c r="H29" i="39"/>
  <c r="J29"/>
  <c r="R29" i="38"/>
  <c r="D30"/>
  <c r="C30" i="39"/>
  <c r="E30"/>
  <c r="H30" i="38"/>
  <c r="L30"/>
  <c r="G30" i="39"/>
  <c r="I30"/>
  <c r="P30" i="38"/>
  <c r="T30"/>
  <c r="K30" i="39"/>
  <c r="D31"/>
  <c r="F31" i="38"/>
  <c r="J31"/>
  <c r="F31" i="39"/>
  <c r="H31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I64" i="39"/>
  <c r="P64" i="38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K66" i="39"/>
  <c r="T66" i="38"/>
  <c r="D67" i="39"/>
  <c r="F67" i="38"/>
  <c r="F67" i="39"/>
  <c r="J67" i="38"/>
  <c r="H67" i="39"/>
  <c r="N67" i="38"/>
  <c r="J67" i="39"/>
  <c r="R67" i="38"/>
  <c r="C68" i="39"/>
  <c r="D68" i="38"/>
  <c r="E68" i="39"/>
  <c r="H68" i="38"/>
  <c r="G68" i="39"/>
  <c r="L68" i="38"/>
  <c r="I68" i="39"/>
  <c r="P68" i="38"/>
  <c r="K68" i="39"/>
  <c r="T68" i="38"/>
  <c r="D69" i="39"/>
  <c r="F69" i="38"/>
  <c r="F69" i="39"/>
  <c r="J69" i="38"/>
  <c r="H69" i="39"/>
  <c r="N69" i="38"/>
  <c r="J69" i="39"/>
  <c r="R69" i="38"/>
  <c r="C70" i="39"/>
  <c r="D70" i="38"/>
  <c r="E70" i="39"/>
  <c r="H70" i="38"/>
  <c r="G70" i="39"/>
  <c r="L70" i="38"/>
  <c r="I70" i="39"/>
  <c r="P70" i="38"/>
  <c r="K70" i="39"/>
  <c r="T70" i="38"/>
  <c r="D71" i="39"/>
  <c r="F71" i="38"/>
  <c r="F71" i="39"/>
  <c r="J71" i="38"/>
  <c r="H71" i="39"/>
  <c r="N71" i="38"/>
  <c r="J71" i="39"/>
  <c r="R71" i="38"/>
  <c r="C72" i="39"/>
  <c r="D72" i="38"/>
  <c r="E72" i="39"/>
  <c r="H72" i="38"/>
  <c r="G72" i="39"/>
  <c r="L72" i="38"/>
  <c r="I72" i="39"/>
  <c r="P72" i="38"/>
  <c r="K72" i="39"/>
  <c r="T72" i="38"/>
  <c r="D73" i="39"/>
  <c r="F73" i="38"/>
  <c r="F73" i="39"/>
  <c r="J73" i="38"/>
  <c r="H73" i="39"/>
  <c r="N73" i="38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F79" i="39"/>
  <c r="J79" i="38"/>
  <c r="H79" i="39"/>
  <c r="N79" i="38"/>
  <c r="J79" i="39"/>
  <c r="R79" i="38"/>
  <c r="C80" i="39"/>
  <c r="D80" i="38"/>
  <c r="E80" i="39"/>
  <c r="H80" i="38"/>
  <c r="G80" i="39"/>
  <c r="L80" i="38"/>
  <c r="I80" i="39"/>
  <c r="P80" i="38"/>
  <c r="K80" i="39"/>
  <c r="T80" i="38"/>
  <c r="D81" i="39"/>
  <c r="F81" i="38"/>
  <c r="F81" i="39"/>
  <c r="J81" i="38"/>
  <c r="H81" i="39"/>
  <c r="N81" i="38"/>
  <c r="J81" i="39"/>
  <c r="R81" i="38"/>
  <c r="C82" i="39"/>
  <c r="D82" i="38"/>
  <c r="E82" i="39"/>
  <c r="H82" i="38"/>
  <c r="G82" i="39"/>
  <c r="L82" i="38"/>
  <c r="I82" i="39"/>
  <c r="P82" i="38"/>
  <c r="K82" i="39"/>
  <c r="T82" i="38"/>
  <c r="D83" i="39"/>
  <c r="F83" i="38"/>
  <c r="F83" i="39"/>
  <c r="J83" i="38"/>
  <c r="H83" i="39"/>
  <c r="N83" i="38"/>
  <c r="J83" i="39"/>
  <c r="R83" i="38"/>
  <c r="C18" i="41"/>
  <c r="D18" i="40"/>
  <c r="E19" i="41"/>
  <c r="H19" i="40"/>
  <c r="G20" i="41"/>
  <c r="L20" i="40"/>
  <c r="D18" i="36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E30"/>
  <c r="F30"/>
  <c r="D70"/>
  <c r="E70"/>
  <c r="F70"/>
  <c r="D71"/>
  <c r="E71"/>
  <c r="D75"/>
  <c r="E75"/>
  <c r="D79"/>
  <c r="E79"/>
  <c r="D83"/>
  <c r="D85"/>
  <c r="D87"/>
  <c r="D89"/>
  <c r="D91"/>
  <c r="D93"/>
  <c r="C8" i="39"/>
  <c r="D8" i="38"/>
  <c r="H8"/>
  <c r="E8" i="39"/>
  <c r="G8"/>
  <c r="L8" i="38"/>
  <c r="P8"/>
  <c r="I8" i="39"/>
  <c r="K8"/>
  <c r="T8" i="38"/>
  <c r="F9"/>
  <c r="D9" i="39"/>
  <c r="F9"/>
  <c r="J9" i="38"/>
  <c r="N9"/>
  <c r="H9" i="39"/>
  <c r="J9"/>
  <c r="R9" i="38"/>
  <c r="D10"/>
  <c r="C10" i="39"/>
  <c r="E10"/>
  <c r="H10" i="38"/>
  <c r="L10"/>
  <c r="G10" i="39"/>
  <c r="I10"/>
  <c r="P10" i="38"/>
  <c r="T10"/>
  <c r="K10" i="39"/>
  <c r="D11"/>
  <c r="F11" i="38"/>
  <c r="J11"/>
  <c r="F11" i="39"/>
  <c r="H11"/>
  <c r="N11" i="38"/>
  <c r="R11"/>
  <c r="J11" i="39"/>
  <c r="C12"/>
  <c r="D12" i="38"/>
  <c r="H12"/>
  <c r="E12" i="39"/>
  <c r="G12"/>
  <c r="L12" i="38"/>
  <c r="P12"/>
  <c r="I12" i="39"/>
  <c r="K12"/>
  <c r="T12" i="38"/>
  <c r="F13"/>
  <c r="D13" i="39"/>
  <c r="F13"/>
  <c r="J13" i="38"/>
  <c r="N13"/>
  <c r="H13" i="39"/>
  <c r="J13"/>
  <c r="R13" i="38"/>
  <c r="D14"/>
  <c r="C14" i="39"/>
  <c r="E14"/>
  <c r="H14" i="38"/>
  <c r="L14"/>
  <c r="G14" i="39"/>
  <c r="I14"/>
  <c r="P14" i="38"/>
  <c r="T14"/>
  <c r="K14" i="39"/>
  <c r="D15"/>
  <c r="F15" i="38"/>
  <c r="J15"/>
  <c r="F15" i="39"/>
  <c r="H15"/>
  <c r="N15" i="38"/>
  <c r="R15"/>
  <c r="J15" i="39"/>
  <c r="C16"/>
  <c r="D16" i="38"/>
  <c r="H16"/>
  <c r="E16" i="39"/>
  <c r="G16"/>
  <c r="L16" i="38"/>
  <c r="P16"/>
  <c r="I16" i="39"/>
  <c r="K16"/>
  <c r="T16" i="38"/>
  <c r="F17"/>
  <c r="D17" i="39"/>
  <c r="F17"/>
  <c r="J17" i="38"/>
  <c r="N17"/>
  <c r="H17" i="39"/>
  <c r="J17"/>
  <c r="R17" i="38"/>
  <c r="C7" i="41"/>
  <c r="D7" i="40"/>
  <c r="G7" i="41"/>
  <c r="L7" i="40"/>
  <c r="E8" i="41"/>
  <c r="H8" i="40"/>
  <c r="C9" i="41"/>
  <c r="D9" i="40"/>
  <c r="G9" i="41"/>
  <c r="L9" i="40"/>
  <c r="E10" i="41"/>
  <c r="H10" i="40"/>
  <c r="C11" i="41"/>
  <c r="D11" i="40"/>
  <c r="G11" i="41"/>
  <c r="L11" i="40"/>
  <c r="D19"/>
  <c r="C19" i="41"/>
  <c r="H20" i="40"/>
  <c r="E20" i="41"/>
  <c r="L21" i="40"/>
  <c r="G21" i="41"/>
  <c r="C22"/>
  <c r="D22" i="40"/>
  <c r="H22"/>
  <c r="E22" i="41"/>
  <c r="G22"/>
  <c r="L22" i="40"/>
  <c r="D23"/>
  <c r="C23" i="41"/>
  <c r="E23"/>
  <c r="H23" i="40"/>
  <c r="L23"/>
  <c r="G23" i="41"/>
  <c r="C24"/>
  <c r="D24" i="40"/>
  <c r="H24"/>
  <c r="E24" i="41"/>
  <c r="G24"/>
  <c r="L24" i="40"/>
  <c r="D25"/>
  <c r="C25" i="41"/>
  <c r="E25"/>
  <c r="H25" i="40"/>
  <c r="L25"/>
  <c r="G25" i="41"/>
  <c r="C26"/>
  <c r="D26" i="40"/>
  <c r="H26"/>
  <c r="E26" i="41"/>
  <c r="G26"/>
  <c r="L26" i="40"/>
  <c r="D27"/>
  <c r="C27" i="41"/>
  <c r="E27"/>
  <c r="H27" i="40"/>
  <c r="L27"/>
  <c r="G27" i="41"/>
  <c r="C28"/>
  <c r="D28" i="40"/>
  <c r="H28"/>
  <c r="E28" i="41"/>
  <c r="G28"/>
  <c r="L28" i="40"/>
  <c r="D29"/>
  <c r="C29" i="41"/>
  <c r="E29"/>
  <c r="H29" i="40"/>
  <c r="L29"/>
  <c r="G29" i="41"/>
  <c r="C30"/>
  <c r="D30" i="40"/>
  <c r="H30"/>
  <c r="E30" i="41"/>
  <c r="G30"/>
  <c r="L30" i="40"/>
  <c r="D31"/>
  <c r="C31" i="41"/>
  <c r="E31"/>
  <c r="H31" i="40"/>
  <c r="L31"/>
  <c r="G31" i="41"/>
  <c r="C32"/>
  <c r="D32" i="40"/>
  <c r="H32"/>
  <c r="E32" i="41"/>
  <c r="G32"/>
  <c r="L32" i="40"/>
  <c r="D33"/>
  <c r="C33" i="41"/>
  <c r="E33"/>
  <c r="H33" i="40"/>
  <c r="L33"/>
  <c r="G33" i="41"/>
  <c r="C34"/>
  <c r="D34" i="40"/>
  <c r="H34"/>
  <c r="E34" i="41"/>
  <c r="G34"/>
  <c r="L34" i="40"/>
  <c r="D35"/>
  <c r="C35" i="41"/>
  <c r="E35"/>
  <c r="H35" i="40"/>
  <c r="L35"/>
  <c r="G35" i="41"/>
  <c r="C36"/>
  <c r="D36" i="40"/>
  <c r="H36"/>
  <c r="E36" i="41"/>
  <c r="G36"/>
  <c r="L36" i="40"/>
  <c r="D37"/>
  <c r="C37" i="41"/>
  <c r="E37"/>
  <c r="H37" i="40"/>
  <c r="L37"/>
  <c r="G37" i="41"/>
  <c r="C38"/>
  <c r="D38" i="40"/>
  <c r="H38"/>
  <c r="E38" i="41"/>
  <c r="G38"/>
  <c r="L38" i="40"/>
  <c r="D39"/>
  <c r="C39" i="41"/>
  <c r="E39"/>
  <c r="H39" i="40"/>
  <c r="L39"/>
  <c r="G39" i="41"/>
  <c r="C40"/>
  <c r="D40" i="40"/>
  <c r="H40"/>
  <c r="E40" i="41"/>
  <c r="G40"/>
  <c r="L40" i="40"/>
  <c r="D41"/>
  <c r="C41" i="41"/>
  <c r="E41"/>
  <c r="H41" i="40"/>
  <c r="L41"/>
  <c r="G41" i="41"/>
  <c r="C42"/>
  <c r="D42" i="40"/>
  <c r="H42"/>
  <c r="E42" i="41"/>
  <c r="G42"/>
  <c r="L42" i="40"/>
  <c r="D43"/>
  <c r="C43" i="41"/>
  <c r="E43"/>
  <c r="H43" i="40"/>
  <c r="L43"/>
  <c r="G43" i="41"/>
  <c r="C44"/>
  <c r="D44" i="40"/>
  <c r="H44"/>
  <c r="E44" i="41"/>
  <c r="G44"/>
  <c r="L44" i="40"/>
  <c r="D45"/>
  <c r="C45" i="41"/>
  <c r="E45"/>
  <c r="H45" i="40"/>
  <c r="L45"/>
  <c r="G45" i="41"/>
  <c r="C46"/>
  <c r="D46" i="40"/>
  <c r="H46"/>
  <c r="E46" i="41"/>
  <c r="G46"/>
  <c r="L46" i="40"/>
  <c r="D47"/>
  <c r="C47" i="41"/>
  <c r="E47"/>
  <c r="H47" i="40"/>
  <c r="L47"/>
  <c r="G47" i="41"/>
  <c r="C48"/>
  <c r="D48" i="40"/>
  <c r="H48"/>
  <c r="E48" i="41"/>
  <c r="G48"/>
  <c r="L48" i="40"/>
  <c r="D49"/>
  <c r="C49" i="41"/>
  <c r="E49"/>
  <c r="H49" i="40"/>
  <c r="L49"/>
  <c r="G49" i="41"/>
  <c r="C50"/>
  <c r="D50" i="40"/>
  <c r="H50"/>
  <c r="E50" i="41"/>
  <c r="G50"/>
  <c r="L50" i="40"/>
  <c r="D51"/>
  <c r="C51" i="41"/>
  <c r="E51"/>
  <c r="H51" i="40"/>
  <c r="L51"/>
  <c r="G51" i="41"/>
  <c r="C52"/>
  <c r="D52" i="40"/>
  <c r="H52"/>
  <c r="E52" i="41"/>
  <c r="G52"/>
  <c r="L52" i="40"/>
  <c r="D53"/>
  <c r="C53" i="41"/>
  <c r="E53"/>
  <c r="H53" i="40"/>
  <c r="L53"/>
  <c r="G53" i="41"/>
  <c r="C54"/>
  <c r="D54" i="40"/>
  <c r="H54"/>
  <c r="E54" i="41"/>
  <c r="G54"/>
  <c r="L54" i="40"/>
  <c r="D55"/>
  <c r="C55" i="41"/>
  <c r="E55"/>
  <c r="H55" i="40"/>
  <c r="L55"/>
  <c r="G55" i="41"/>
  <c r="C56"/>
  <c r="D56" i="40"/>
  <c r="H56"/>
  <c r="E56" i="41"/>
  <c r="G56"/>
  <c r="L56" i="40"/>
  <c r="D57"/>
  <c r="C57" i="41"/>
  <c r="E57"/>
  <c r="H57" i="40"/>
  <c r="L57"/>
  <c r="G57" i="41"/>
  <c r="C58"/>
  <c r="D58" i="40"/>
  <c r="H58"/>
  <c r="E58" i="41"/>
  <c r="G58"/>
  <c r="L58" i="40"/>
  <c r="D59"/>
  <c r="C59" i="41"/>
  <c r="E59"/>
  <c r="H59" i="40"/>
  <c r="L59"/>
  <c r="G59" i="41"/>
  <c r="C60"/>
  <c r="D60" i="40"/>
  <c r="H60"/>
  <c r="E60" i="41"/>
  <c r="G60"/>
  <c r="L60" i="40"/>
  <c r="D61"/>
  <c r="C61" i="41"/>
  <c r="E61"/>
  <c r="H61" i="40"/>
  <c r="L61"/>
  <c r="G61" i="41"/>
  <c r="C62"/>
  <c r="D62" i="40"/>
  <c r="H62"/>
  <c r="E62" i="41"/>
  <c r="G62"/>
  <c r="L62" i="40"/>
  <c r="D63"/>
  <c r="C63" i="41"/>
  <c r="E63"/>
  <c r="H63" i="40"/>
  <c r="L63"/>
  <c r="G63" i="41"/>
  <c r="C64"/>
  <c r="D64" i="40"/>
  <c r="H64"/>
  <c r="E64" i="41"/>
  <c r="G64"/>
  <c r="L64" i="40"/>
  <c r="D65"/>
  <c r="C65" i="41"/>
  <c r="E65"/>
  <c r="H65" i="40"/>
  <c r="L65"/>
  <c r="G65" i="41"/>
  <c r="C66"/>
  <c r="D66" i="40"/>
  <c r="H66"/>
  <c r="E66" i="41"/>
  <c r="G66"/>
  <c r="L66" i="40"/>
  <c r="D67"/>
  <c r="C67" i="41"/>
  <c r="E67"/>
  <c r="H67" i="40"/>
  <c r="L67"/>
  <c r="G67" i="41"/>
  <c r="C68"/>
  <c r="D68" i="40"/>
  <c r="H68"/>
  <c r="E68" i="41"/>
  <c r="G68"/>
  <c r="L68" i="40"/>
  <c r="D69"/>
  <c r="C69" i="41"/>
  <c r="E69"/>
  <c r="H69" i="40"/>
  <c r="L69"/>
  <c r="G69" i="41"/>
  <c r="C70"/>
  <c r="D70" i="40"/>
  <c r="H70"/>
  <c r="E70" i="41"/>
  <c r="G70"/>
  <c r="L70" i="40"/>
  <c r="D71"/>
  <c r="C71" i="41"/>
  <c r="E71"/>
  <c r="H71" i="40"/>
  <c r="L71"/>
  <c r="G71" i="41"/>
  <c r="C72"/>
  <c r="D72" i="40"/>
  <c r="H72"/>
  <c r="E72" i="41"/>
  <c r="G72"/>
  <c r="L72" i="40"/>
  <c r="D73"/>
  <c r="C73" i="41"/>
  <c r="E73"/>
  <c r="H73" i="40"/>
  <c r="L73"/>
  <c r="G73" i="41"/>
  <c r="C74"/>
  <c r="D74" i="40"/>
  <c r="H74"/>
  <c r="E74" i="41"/>
  <c r="G74"/>
  <c r="L74" i="40"/>
  <c r="D75"/>
  <c r="C75" i="41"/>
  <c r="E75"/>
  <c r="H75" i="40"/>
  <c r="L75"/>
  <c r="G75" i="41"/>
  <c r="C76"/>
  <c r="D76" i="40"/>
  <c r="H76"/>
  <c r="E76" i="41"/>
  <c r="G76"/>
  <c r="L76" i="40"/>
  <c r="D77"/>
  <c r="C77" i="41"/>
  <c r="E77"/>
  <c r="H77" i="40"/>
  <c r="L77"/>
  <c r="G77" i="41"/>
  <c r="C78"/>
  <c r="D78" i="40"/>
  <c r="H78"/>
  <c r="E78" i="41"/>
  <c r="G78"/>
  <c r="L78" i="40"/>
  <c r="D79"/>
  <c r="C79" i="41"/>
  <c r="E79"/>
  <c r="H79" i="40"/>
  <c r="L79"/>
  <c r="G79" i="41"/>
  <c r="C80"/>
  <c r="D80" i="40"/>
  <c r="H80"/>
  <c r="E80" i="41"/>
  <c r="G80"/>
  <c r="L80" i="40"/>
  <c r="D81"/>
  <c r="C81" i="41"/>
  <c r="E81"/>
  <c r="H81" i="40"/>
  <c r="L81"/>
  <c r="G81" i="41"/>
  <c r="C82"/>
  <c r="D82" i="40"/>
  <c r="H82"/>
  <c r="E82" i="41"/>
  <c r="G82"/>
  <c r="L82" i="40"/>
  <c r="F8" i="42"/>
  <c r="G8"/>
  <c r="F8" i="43"/>
  <c r="G8"/>
  <c r="D11"/>
  <c r="F13"/>
  <c r="G13"/>
  <c r="D7" i="45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F22"/>
  <c r="D22"/>
  <c r="E22"/>
  <c r="F26"/>
  <c r="D26"/>
  <c r="E26"/>
  <c r="E30"/>
  <c r="F30"/>
  <c r="D45"/>
  <c r="E45"/>
  <c r="F45"/>
  <c r="D49"/>
  <c r="E49"/>
  <c r="F49"/>
  <c r="D53"/>
  <c r="E53"/>
  <c r="F53"/>
  <c r="E60"/>
  <c r="D60"/>
  <c r="F60"/>
  <c r="E64"/>
  <c r="D64"/>
  <c r="F64"/>
  <c r="E68"/>
  <c r="D68"/>
  <c r="F68"/>
  <c r="E73"/>
  <c r="D73"/>
  <c r="D80"/>
  <c r="E80"/>
  <c r="E82"/>
  <c r="F82"/>
  <c r="D84"/>
  <c r="D92"/>
  <c r="D8" i="48"/>
  <c r="F8" i="47"/>
  <c r="H8" i="48"/>
  <c r="N8" i="47"/>
  <c r="C9" i="48"/>
  <c r="D9" i="47"/>
  <c r="G9" i="48"/>
  <c r="L9" i="47"/>
  <c r="K9" i="48"/>
  <c r="T9" i="47"/>
  <c r="F10" i="48"/>
  <c r="J10" i="47"/>
  <c r="J10" i="48"/>
  <c r="R10" i="47"/>
  <c r="E11" i="48"/>
  <c r="H11" i="47"/>
  <c r="I11" i="48"/>
  <c r="P11" i="47"/>
  <c r="D12" i="48"/>
  <c r="F12" i="47"/>
  <c r="H12" i="48"/>
  <c r="N12" i="47"/>
  <c r="C13" i="48"/>
  <c r="D13" i="47"/>
  <c r="G13" i="48"/>
  <c r="L13" i="47"/>
  <c r="K13" i="48"/>
  <c r="T13" i="47"/>
  <c r="F14" i="48"/>
  <c r="J14" i="47"/>
  <c r="J14" i="48"/>
  <c r="R14" i="47"/>
  <c r="E15" i="48"/>
  <c r="H15" i="47"/>
  <c r="I15" i="48"/>
  <c r="P15" i="47"/>
  <c r="D16" i="48"/>
  <c r="F16" i="47"/>
  <c r="H16" i="48"/>
  <c r="N16" i="47"/>
  <c r="C17" i="48"/>
  <c r="D17" i="47"/>
  <c r="G17" i="48"/>
  <c r="L17" i="47"/>
  <c r="K17" i="48"/>
  <c r="T17" i="47"/>
  <c r="D19"/>
  <c r="C19" i="48"/>
  <c r="T19" i="47"/>
  <c r="K19" i="48"/>
  <c r="R20" i="47"/>
  <c r="J20" i="48"/>
  <c r="P21" i="47"/>
  <c r="I21" i="48"/>
  <c r="N22" i="47"/>
  <c r="H22" i="48"/>
  <c r="L23" i="47"/>
  <c r="G23" i="48"/>
  <c r="J24" i="47"/>
  <c r="F24" i="48"/>
  <c r="H25" i="47"/>
  <c r="E25" i="48"/>
  <c r="F26" i="47"/>
  <c r="D26" i="48"/>
  <c r="D27" i="47"/>
  <c r="C27" i="48"/>
  <c r="T27" i="47"/>
  <c r="K27" i="48"/>
  <c r="R28" i="47"/>
  <c r="J28" i="48"/>
  <c r="P29" i="47"/>
  <c r="I29" i="48"/>
  <c r="N30" i="47"/>
  <c r="H30" i="48"/>
  <c r="L31" i="47"/>
  <c r="G31" i="48"/>
  <c r="C12" i="41"/>
  <c r="D12" i="40"/>
  <c r="E12" i="41"/>
  <c r="H12" i="40"/>
  <c r="G12" i="41"/>
  <c r="L12" i="40"/>
  <c r="C13" i="41"/>
  <c r="D13" i="40"/>
  <c r="E13" i="41"/>
  <c r="H13" i="40"/>
  <c r="G13" i="41"/>
  <c r="L13" i="40"/>
  <c r="C14" i="41"/>
  <c r="D14" i="40"/>
  <c r="E14" i="41"/>
  <c r="H14" i="40"/>
  <c r="G14" i="41"/>
  <c r="L14" i="40"/>
  <c r="C15" i="41"/>
  <c r="D15" i="40"/>
  <c r="E15" i="41"/>
  <c r="H15" i="40"/>
  <c r="G15" i="41"/>
  <c r="L15" i="40"/>
  <c r="C16" i="41"/>
  <c r="D16" i="40"/>
  <c r="E16" i="41"/>
  <c r="H16" i="40"/>
  <c r="G16" i="41"/>
  <c r="L16" i="40"/>
  <c r="G7" i="42"/>
  <c r="F7"/>
  <c r="D9"/>
  <c r="D10" i="43"/>
  <c r="G12"/>
  <c r="F12"/>
  <c r="D15"/>
  <c r="E18" i="45"/>
  <c r="F18"/>
  <c r="D18"/>
  <c r="F19"/>
  <c r="E19"/>
  <c r="D19"/>
  <c r="F23"/>
  <c r="E23"/>
  <c r="D23"/>
  <c r="F27"/>
  <c r="E27"/>
  <c r="D27"/>
  <c r="D46"/>
  <c r="F46"/>
  <c r="E46"/>
  <c r="D50"/>
  <c r="F50"/>
  <c r="E50"/>
  <c r="D54"/>
  <c r="F54"/>
  <c r="E54"/>
  <c r="E57"/>
  <c r="F57"/>
  <c r="D57"/>
  <c r="E61"/>
  <c r="F61"/>
  <c r="D61"/>
  <c r="E65"/>
  <c r="F65"/>
  <c r="D65"/>
  <c r="F69"/>
  <c r="E69"/>
  <c r="D76"/>
  <c r="E76"/>
  <c r="E78"/>
  <c r="D78"/>
  <c r="D86"/>
  <c r="I19" i="48"/>
  <c r="P19" i="47"/>
  <c r="H20" i="48"/>
  <c r="N20" i="47"/>
  <c r="G21" i="48"/>
  <c r="L21" i="47"/>
  <c r="F22" i="48"/>
  <c r="J22" i="47"/>
  <c r="E23" i="48"/>
  <c r="H23" i="47"/>
  <c r="D24" i="48"/>
  <c r="F24" i="47"/>
  <c r="C25" i="48"/>
  <c r="D25" i="47"/>
  <c r="K25" i="48"/>
  <c r="T25" i="47"/>
  <c r="J26" i="48"/>
  <c r="R26" i="47"/>
  <c r="I27" i="48"/>
  <c r="P27" i="47"/>
  <c r="H28" i="48"/>
  <c r="N28" i="47"/>
  <c r="G29" i="48"/>
  <c r="L29" i="47"/>
  <c r="F30" i="48"/>
  <c r="J30" i="47"/>
  <c r="E31" i="48"/>
  <c r="H31" i="47"/>
  <c r="D18" i="41"/>
  <c r="F18" i="40"/>
  <c r="J18"/>
  <c r="F18" i="41"/>
  <c r="H18"/>
  <c r="N18" i="40"/>
  <c r="F19"/>
  <c r="D19" i="41"/>
  <c r="F19"/>
  <c r="J19" i="40"/>
  <c r="N19"/>
  <c r="H19" i="41"/>
  <c r="D20"/>
  <c r="F20" i="40"/>
  <c r="J20"/>
  <c r="F20" i="41"/>
  <c r="H20"/>
  <c r="N20" i="40"/>
  <c r="F21"/>
  <c r="D21" i="41"/>
  <c r="F21"/>
  <c r="J21" i="40"/>
  <c r="N21"/>
  <c r="H21" i="41"/>
  <c r="D22"/>
  <c r="F22" i="40"/>
  <c r="J22"/>
  <c r="F22" i="41"/>
  <c r="H22"/>
  <c r="N22" i="40"/>
  <c r="F23"/>
  <c r="D23" i="41"/>
  <c r="F23"/>
  <c r="J23" i="40"/>
  <c r="N23"/>
  <c r="H23" i="41"/>
  <c r="D24"/>
  <c r="F24" i="40"/>
  <c r="J24"/>
  <c r="F24" i="41"/>
  <c r="H24"/>
  <c r="N24" i="40"/>
  <c r="F25"/>
  <c r="D25" i="41"/>
  <c r="F25"/>
  <c r="J25" i="40"/>
  <c r="N25"/>
  <c r="H25" i="41"/>
  <c r="D26"/>
  <c r="F26" i="40"/>
  <c r="J26"/>
  <c r="F26" i="41"/>
  <c r="H26"/>
  <c r="N26" i="40"/>
  <c r="F27"/>
  <c r="D27" i="41"/>
  <c r="F27"/>
  <c r="J27" i="40"/>
  <c r="N27"/>
  <c r="H27" i="41"/>
  <c r="D28"/>
  <c r="F28" i="40"/>
  <c r="J28"/>
  <c r="F28" i="41"/>
  <c r="H28"/>
  <c r="N28" i="40"/>
  <c r="F29"/>
  <c r="D29" i="41"/>
  <c r="F29"/>
  <c r="J29" i="40"/>
  <c r="N29"/>
  <c r="H29" i="41"/>
  <c r="D30"/>
  <c r="F30" i="40"/>
  <c r="J30"/>
  <c r="F30" i="41"/>
  <c r="H30"/>
  <c r="N30" i="40"/>
  <c r="F31"/>
  <c r="D31" i="41"/>
  <c r="F31"/>
  <c r="J31" i="40"/>
  <c r="N31"/>
  <c r="H31" i="41"/>
  <c r="D32"/>
  <c r="F32" i="40"/>
  <c r="J32"/>
  <c r="F32" i="41"/>
  <c r="H32"/>
  <c r="N32" i="40"/>
  <c r="F33"/>
  <c r="D33" i="41"/>
  <c r="F33"/>
  <c r="J33" i="40"/>
  <c r="N33"/>
  <c r="H33" i="41"/>
  <c r="D34"/>
  <c r="F34" i="40"/>
  <c r="J34"/>
  <c r="F34" i="41"/>
  <c r="H34"/>
  <c r="N34" i="40"/>
  <c r="F35"/>
  <c r="D35" i="41"/>
  <c r="F35"/>
  <c r="J35" i="40"/>
  <c r="N35"/>
  <c r="H35" i="41"/>
  <c r="D36"/>
  <c r="F36" i="40"/>
  <c r="J36"/>
  <c r="F36" i="41"/>
  <c r="H36"/>
  <c r="N36" i="40"/>
  <c r="F37"/>
  <c r="D37" i="41"/>
  <c r="F37"/>
  <c r="J37" i="40"/>
  <c r="N37"/>
  <c r="H37" i="41"/>
  <c r="D38"/>
  <c r="F38" i="40"/>
  <c r="J38"/>
  <c r="F38" i="41"/>
  <c r="H38"/>
  <c r="N38" i="40"/>
  <c r="F39"/>
  <c r="D39" i="41"/>
  <c r="F39"/>
  <c r="J39" i="40"/>
  <c r="N39"/>
  <c r="H39" i="41"/>
  <c r="D40"/>
  <c r="F40" i="40"/>
  <c r="J40"/>
  <c r="F40" i="41"/>
  <c r="H40"/>
  <c r="N40" i="40"/>
  <c r="F41"/>
  <c r="D41" i="41"/>
  <c r="F41"/>
  <c r="J41" i="40"/>
  <c r="N41"/>
  <c r="H41" i="41"/>
  <c r="D42"/>
  <c r="F42" i="40"/>
  <c r="J42"/>
  <c r="F42" i="41"/>
  <c r="H42"/>
  <c r="N42" i="40"/>
  <c r="F43"/>
  <c r="D43" i="41"/>
  <c r="F43"/>
  <c r="J43" i="40"/>
  <c r="N43"/>
  <c r="H43" i="41"/>
  <c r="D44"/>
  <c r="F44" i="40"/>
  <c r="J44"/>
  <c r="F44" i="41"/>
  <c r="H44"/>
  <c r="N44" i="40"/>
  <c r="F45"/>
  <c r="D45" i="41"/>
  <c r="F45"/>
  <c r="J45" i="40"/>
  <c r="N45"/>
  <c r="H45" i="41"/>
  <c r="D46"/>
  <c r="F46" i="40"/>
  <c r="J46"/>
  <c r="F46" i="41"/>
  <c r="H46"/>
  <c r="N46" i="40"/>
  <c r="F47"/>
  <c r="D47" i="41"/>
  <c r="F47"/>
  <c r="J47" i="40"/>
  <c r="N47"/>
  <c r="H47" i="41"/>
  <c r="D48"/>
  <c r="F48" i="40"/>
  <c r="J48"/>
  <c r="F48" i="41"/>
  <c r="H48"/>
  <c r="N48" i="40"/>
  <c r="F49"/>
  <c r="D49" i="41"/>
  <c r="F49"/>
  <c r="J49" i="40"/>
  <c r="N49"/>
  <c r="H49" i="41"/>
  <c r="D50"/>
  <c r="F50" i="40"/>
  <c r="J50"/>
  <c r="F50" i="41"/>
  <c r="H50"/>
  <c r="N50" i="40"/>
  <c r="F51"/>
  <c r="D51" i="41"/>
  <c r="F51"/>
  <c r="J51" i="40"/>
  <c r="N51"/>
  <c r="H51" i="41"/>
  <c r="D52"/>
  <c r="F52" i="40"/>
  <c r="J52"/>
  <c r="F52" i="41"/>
  <c r="H52"/>
  <c r="N52" i="40"/>
  <c r="F53"/>
  <c r="D53" i="41"/>
  <c r="F53"/>
  <c r="J53" i="40"/>
  <c r="N53"/>
  <c r="H53" i="41"/>
  <c r="D54"/>
  <c r="F54" i="40"/>
  <c r="J54"/>
  <c r="F54" i="41"/>
  <c r="H54"/>
  <c r="N54" i="40"/>
  <c r="F55"/>
  <c r="D55" i="41"/>
  <c r="F55"/>
  <c r="J55" i="40"/>
  <c r="N55"/>
  <c r="H55" i="41"/>
  <c r="D56"/>
  <c r="F56" i="40"/>
  <c r="J56"/>
  <c r="F56" i="41"/>
  <c r="H56"/>
  <c r="N56" i="40"/>
  <c r="F57"/>
  <c r="D57" i="41"/>
  <c r="F57"/>
  <c r="J57" i="40"/>
  <c r="N57"/>
  <c r="H57" i="41"/>
  <c r="D58"/>
  <c r="F58" i="40"/>
  <c r="J58"/>
  <c r="F58" i="41"/>
  <c r="H58"/>
  <c r="N58" i="40"/>
  <c r="F59"/>
  <c r="D59" i="41"/>
  <c r="F59"/>
  <c r="J59" i="40"/>
  <c r="N59"/>
  <c r="H59" i="41"/>
  <c r="D60"/>
  <c r="F60" i="40"/>
  <c r="J60"/>
  <c r="F60" i="41"/>
  <c r="H60"/>
  <c r="N60" i="40"/>
  <c r="F61"/>
  <c r="D61" i="41"/>
  <c r="F61"/>
  <c r="J61" i="40"/>
  <c r="N61"/>
  <c r="H61" i="41"/>
  <c r="D62"/>
  <c r="F62" i="40"/>
  <c r="J62"/>
  <c r="F62" i="41"/>
  <c r="H62"/>
  <c r="N62" i="40"/>
  <c r="F63"/>
  <c r="D63" i="41"/>
  <c r="F63"/>
  <c r="J63" i="40"/>
  <c r="N63"/>
  <c r="H63" i="41"/>
  <c r="D64"/>
  <c r="F64" i="40"/>
  <c r="J64"/>
  <c r="F64" i="41"/>
  <c r="H64"/>
  <c r="N64" i="40"/>
  <c r="F65"/>
  <c r="D65" i="41"/>
  <c r="F65"/>
  <c r="J65" i="40"/>
  <c r="N65"/>
  <c r="H65" i="41"/>
  <c r="D66"/>
  <c r="F66" i="40"/>
  <c r="J66"/>
  <c r="F66" i="41"/>
  <c r="H66"/>
  <c r="N66" i="40"/>
  <c r="F67"/>
  <c r="D67" i="41"/>
  <c r="F67"/>
  <c r="J67" i="40"/>
  <c r="N67"/>
  <c r="H67" i="41"/>
  <c r="D68"/>
  <c r="F68" i="40"/>
  <c r="J68"/>
  <c r="F68" i="41"/>
  <c r="H68"/>
  <c r="N68" i="40"/>
  <c r="F69"/>
  <c r="D69" i="41"/>
  <c r="F69"/>
  <c r="J69" i="40"/>
  <c r="N69"/>
  <c r="H69" i="41"/>
  <c r="D70"/>
  <c r="F70" i="40"/>
  <c r="J70"/>
  <c r="F70" i="41"/>
  <c r="H70"/>
  <c r="N70" i="40"/>
  <c r="F71"/>
  <c r="D71" i="41"/>
  <c r="F71"/>
  <c r="J71" i="40"/>
  <c r="N71"/>
  <c r="H71" i="41"/>
  <c r="D72"/>
  <c r="F72" i="40"/>
  <c r="J72"/>
  <c r="F72" i="41"/>
  <c r="H72"/>
  <c r="N72" i="40"/>
  <c r="F73"/>
  <c r="D73" i="41"/>
  <c r="F73"/>
  <c r="J73" i="40"/>
  <c r="N73"/>
  <c r="H73" i="41"/>
  <c r="D74"/>
  <c r="F74" i="40"/>
  <c r="J74"/>
  <c r="F74" i="41"/>
  <c r="H74"/>
  <c r="N74" i="40"/>
  <c r="F75"/>
  <c r="D75" i="41"/>
  <c r="F75"/>
  <c r="J75" i="40"/>
  <c r="N75"/>
  <c r="H75" i="41"/>
  <c r="D76"/>
  <c r="F76" i="40"/>
  <c r="J76"/>
  <c r="F76" i="41"/>
  <c r="H76"/>
  <c r="N76" i="40"/>
  <c r="F77"/>
  <c r="D77" i="41"/>
  <c r="F77"/>
  <c r="J77" i="40"/>
  <c r="N77"/>
  <c r="H77" i="41"/>
  <c r="D78"/>
  <c r="F78" i="40"/>
  <c r="J78"/>
  <c r="F78" i="41"/>
  <c r="H78"/>
  <c r="N78" i="40"/>
  <c r="F79"/>
  <c r="D79" i="41"/>
  <c r="F79"/>
  <c r="J79" i="40"/>
  <c r="N79"/>
  <c r="H79" i="41"/>
  <c r="D80"/>
  <c r="F80" i="40"/>
  <c r="J80"/>
  <c r="F80" i="41"/>
  <c r="H80"/>
  <c r="N80" i="40"/>
  <c r="F81"/>
  <c r="D81" i="41"/>
  <c r="F81"/>
  <c r="J81" i="40"/>
  <c r="N81"/>
  <c r="H81" i="41"/>
  <c r="D82"/>
  <c r="F82" i="40"/>
  <c r="J82"/>
  <c r="F82" i="41"/>
  <c r="H82"/>
  <c r="N82" i="40"/>
  <c r="D8" i="42"/>
  <c r="D8" i="43"/>
  <c r="F11"/>
  <c r="G11"/>
  <c r="D13"/>
  <c r="F20" i="45"/>
  <c r="D20"/>
  <c r="E20"/>
  <c r="F24"/>
  <c r="D24"/>
  <c r="E24"/>
  <c r="F28"/>
  <c r="D28"/>
  <c r="E28"/>
  <c r="D47"/>
  <c r="E47"/>
  <c r="F47"/>
  <c r="D51"/>
  <c r="E51"/>
  <c r="F51"/>
  <c r="D55"/>
  <c r="E55"/>
  <c r="F55"/>
  <c r="E58"/>
  <c r="D58"/>
  <c r="F58"/>
  <c r="E62"/>
  <c r="D62"/>
  <c r="F62"/>
  <c r="E66"/>
  <c r="D66"/>
  <c r="F66"/>
  <c r="D72"/>
  <c r="E72"/>
  <c r="D74"/>
  <c r="E74"/>
  <c r="E81"/>
  <c r="D81"/>
  <c r="D88"/>
  <c r="F8" i="48"/>
  <c r="J8" i="47"/>
  <c r="J8" i="48"/>
  <c r="R8" i="47"/>
  <c r="E9" i="48"/>
  <c r="H9" i="47"/>
  <c r="I9" i="48"/>
  <c r="P9" i="47"/>
  <c r="D10" i="48"/>
  <c r="F10" i="47"/>
  <c r="H10" i="48"/>
  <c r="N10" i="47"/>
  <c r="C11" i="48"/>
  <c r="D11" i="47"/>
  <c r="G11" i="48"/>
  <c r="L11" i="47"/>
  <c r="K11" i="48"/>
  <c r="T11" i="47"/>
  <c r="F12" i="48"/>
  <c r="J12" i="47"/>
  <c r="J12" i="48"/>
  <c r="R12" i="47"/>
  <c r="E13" i="48"/>
  <c r="H13" i="47"/>
  <c r="I13" i="48"/>
  <c r="P13" i="47"/>
  <c r="D14" i="48"/>
  <c r="F14" i="47"/>
  <c r="H14" i="48"/>
  <c r="N14" i="47"/>
  <c r="C15" i="48"/>
  <c r="D15" i="47"/>
  <c r="G15" i="48"/>
  <c r="L15" i="47"/>
  <c r="K15" i="48"/>
  <c r="T15" i="47"/>
  <c r="F16" i="48"/>
  <c r="J16" i="47"/>
  <c r="J16" i="48"/>
  <c r="R16" i="47"/>
  <c r="E17" i="48"/>
  <c r="H17" i="47"/>
  <c r="I17" i="48"/>
  <c r="P17" i="47"/>
  <c r="L19"/>
  <c r="G19" i="48"/>
  <c r="J20" i="47"/>
  <c r="F20" i="48"/>
  <c r="H21" i="47"/>
  <c r="E21" i="48"/>
  <c r="F22" i="47"/>
  <c r="D22" i="48"/>
  <c r="D23" i="47"/>
  <c r="C23" i="48"/>
  <c r="T23" i="47"/>
  <c r="K23" i="48"/>
  <c r="R24" i="47"/>
  <c r="J24" i="48"/>
  <c r="P25" i="47"/>
  <c r="I25" i="48"/>
  <c r="N26" i="47"/>
  <c r="H26" i="48"/>
  <c r="L27" i="47"/>
  <c r="G27" i="48"/>
  <c r="J28" i="47"/>
  <c r="F28" i="48"/>
  <c r="H29" i="47"/>
  <c r="E29" i="48"/>
  <c r="F30" i="47"/>
  <c r="D30" i="48"/>
  <c r="D31" i="47"/>
  <c r="C31" i="48"/>
  <c r="F7" i="40"/>
  <c r="D7" i="41"/>
  <c r="F7"/>
  <c r="J7" i="40"/>
  <c r="N7"/>
  <c r="H7" i="41"/>
  <c r="D8"/>
  <c r="F8" i="40"/>
  <c r="J8"/>
  <c r="F8" i="41"/>
  <c r="H8"/>
  <c r="N8" i="40"/>
  <c r="F9"/>
  <c r="D9" i="41"/>
  <c r="F9"/>
  <c r="J9" i="40"/>
  <c r="N9"/>
  <c r="H9" i="41"/>
  <c r="D10"/>
  <c r="F10" i="40"/>
  <c r="J10"/>
  <c r="F10" i="41"/>
  <c r="H10"/>
  <c r="N10" i="40"/>
  <c r="F11"/>
  <c r="D11" i="41"/>
  <c r="F11"/>
  <c r="J11" i="40"/>
  <c r="N11"/>
  <c r="H11" i="41"/>
  <c r="D12"/>
  <c r="F12" i="40"/>
  <c r="J12"/>
  <c r="F12" i="41"/>
  <c r="H12"/>
  <c r="N12" i="40"/>
  <c r="F13"/>
  <c r="D13" i="41"/>
  <c r="F13"/>
  <c r="J13" i="40"/>
  <c r="N13"/>
  <c r="H13" i="41"/>
  <c r="D14"/>
  <c r="F14" i="40"/>
  <c r="J14"/>
  <c r="F14" i="41"/>
  <c r="H14"/>
  <c r="N14" i="40"/>
  <c r="F15"/>
  <c r="D15" i="41"/>
  <c r="F15"/>
  <c r="J15" i="40"/>
  <c r="N15"/>
  <c r="H15" i="41"/>
  <c r="D16"/>
  <c r="F16" i="40"/>
  <c r="J16"/>
  <c r="F16" i="41"/>
  <c r="H16"/>
  <c r="N16" i="40"/>
  <c r="D7" i="42"/>
  <c r="F9"/>
  <c r="G9"/>
  <c r="F10" i="43"/>
  <c r="G10"/>
  <c r="D12"/>
  <c r="F15"/>
  <c r="G15"/>
  <c r="F21" i="45"/>
  <c r="D21"/>
  <c r="E21"/>
  <c r="F25"/>
  <c r="D25"/>
  <c r="E25"/>
  <c r="F29"/>
  <c r="D29"/>
  <c r="E29"/>
  <c r="D44"/>
  <c r="E44"/>
  <c r="F44"/>
  <c r="D48"/>
  <c r="E48"/>
  <c r="F48"/>
  <c r="D52"/>
  <c r="E52"/>
  <c r="F52"/>
  <c r="E56"/>
  <c r="F56"/>
  <c r="E59"/>
  <c r="D59"/>
  <c r="F59"/>
  <c r="E63"/>
  <c r="D63"/>
  <c r="F63"/>
  <c r="E67"/>
  <c r="D67"/>
  <c r="F67"/>
  <c r="D70"/>
  <c r="E70"/>
  <c r="E77"/>
  <c r="D77"/>
  <c r="D90"/>
  <c r="E19" i="48"/>
  <c r="H19" i="47"/>
  <c r="D20" i="48"/>
  <c r="F20" i="47"/>
  <c r="C21" i="48"/>
  <c r="D21" i="47"/>
  <c r="K21" i="48"/>
  <c r="T21" i="47"/>
  <c r="J22" i="48"/>
  <c r="R22" i="47"/>
  <c r="I23" i="48"/>
  <c r="P23" i="47"/>
  <c r="H24" i="48"/>
  <c r="N24" i="47"/>
  <c r="G25" i="48"/>
  <c r="L25" i="47"/>
  <c r="F26" i="48"/>
  <c r="J26" i="47"/>
  <c r="E27" i="48"/>
  <c r="H27" i="47"/>
  <c r="D28" i="48"/>
  <c r="F28" i="47"/>
  <c r="C29" i="48"/>
  <c r="D29" i="47"/>
  <c r="K29" i="48"/>
  <c r="T29" i="47"/>
  <c r="J30" i="48"/>
  <c r="R30" i="47"/>
  <c r="I31" i="48"/>
  <c r="P31" i="47"/>
  <c r="T31"/>
  <c r="K31" i="48"/>
  <c r="D32"/>
  <c r="F32" i="47"/>
  <c r="J32"/>
  <c r="F32" i="48"/>
  <c r="H32"/>
  <c r="N32" i="47"/>
  <c r="R32"/>
  <c r="J32" i="48"/>
  <c r="C33"/>
  <c r="D33" i="47"/>
  <c r="H33"/>
  <c r="E33" i="48"/>
  <c r="G33"/>
  <c r="L33" i="47"/>
  <c r="P33"/>
  <c r="I33" i="48"/>
  <c r="K33"/>
  <c r="T33" i="47"/>
  <c r="F34"/>
  <c r="D34" i="48"/>
  <c r="F34"/>
  <c r="J34" i="47"/>
  <c r="N34"/>
  <c r="H34" i="48"/>
  <c r="J34"/>
  <c r="R34" i="47"/>
  <c r="D35"/>
  <c r="C35" i="48"/>
  <c r="E35"/>
  <c r="H35" i="47"/>
  <c r="L35"/>
  <c r="G35" i="48"/>
  <c r="I35"/>
  <c r="P35" i="47"/>
  <c r="T35"/>
  <c r="K35" i="48"/>
  <c r="D36"/>
  <c r="F36" i="47"/>
  <c r="J36"/>
  <c r="F36" i="48"/>
  <c r="H36"/>
  <c r="N36" i="47"/>
  <c r="R36"/>
  <c r="J36" i="48"/>
  <c r="C37"/>
  <c r="D37" i="47"/>
  <c r="H37"/>
  <c r="E37" i="48"/>
  <c r="G37"/>
  <c r="L37" i="47"/>
  <c r="P37"/>
  <c r="I37" i="48"/>
  <c r="K37"/>
  <c r="T37" i="47"/>
  <c r="F38"/>
  <c r="D38" i="48"/>
  <c r="F38"/>
  <c r="J38" i="47"/>
  <c r="N38"/>
  <c r="H38" i="48"/>
  <c r="J38"/>
  <c r="R38" i="47"/>
  <c r="D39"/>
  <c r="C39" i="48"/>
  <c r="E39"/>
  <c r="H39" i="47"/>
  <c r="L39"/>
  <c r="G39" i="48"/>
  <c r="I39"/>
  <c r="P39" i="47"/>
  <c r="T39"/>
  <c r="K39" i="48"/>
  <c r="D40"/>
  <c r="F40" i="47"/>
  <c r="J40"/>
  <c r="F40" i="48"/>
  <c r="H40"/>
  <c r="N40" i="47"/>
  <c r="R40"/>
  <c r="J40" i="48"/>
  <c r="C41"/>
  <c r="D41" i="47"/>
  <c r="H41"/>
  <c r="E41" i="48"/>
  <c r="G41"/>
  <c r="L41" i="47"/>
  <c r="P41"/>
  <c r="I41" i="48"/>
  <c r="K41"/>
  <c r="T41" i="47"/>
  <c r="F42"/>
  <c r="D42" i="48"/>
  <c r="F42"/>
  <c r="J42" i="47"/>
  <c r="N42"/>
  <c r="H42" i="48"/>
  <c r="J42"/>
  <c r="R42" i="47"/>
  <c r="D43"/>
  <c r="C43" i="48"/>
  <c r="E43"/>
  <c r="H43" i="47"/>
  <c r="L43"/>
  <c r="G43" i="48"/>
  <c r="I43"/>
  <c r="P43" i="47"/>
  <c r="T43"/>
  <c r="K43" i="48"/>
  <c r="D44"/>
  <c r="F44" i="47"/>
  <c r="J44"/>
  <c r="F44" i="48"/>
  <c r="H44"/>
  <c r="N44" i="47"/>
  <c r="R44"/>
  <c r="J44" i="48"/>
  <c r="C45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J83" i="48"/>
  <c r="R83" i="47"/>
  <c r="F31" i="45"/>
  <c r="D31"/>
  <c r="E31"/>
  <c r="D32"/>
  <c r="E32"/>
  <c r="F32"/>
  <c r="D33"/>
  <c r="E33"/>
  <c r="F33"/>
  <c r="E34"/>
  <c r="F34"/>
  <c r="D34"/>
  <c r="F35"/>
  <c r="D35"/>
  <c r="E35"/>
  <c r="D36"/>
  <c r="E36"/>
  <c r="F36"/>
  <c r="D37"/>
  <c r="E37"/>
  <c r="F37"/>
  <c r="E38"/>
  <c r="F38"/>
  <c r="D38"/>
  <c r="F39"/>
  <c r="D39"/>
  <c r="E39"/>
  <c r="D40"/>
  <c r="E40"/>
  <c r="F40"/>
  <c r="D41"/>
  <c r="E41"/>
  <c r="F41"/>
  <c r="E42"/>
  <c r="F42"/>
  <c r="D42"/>
  <c r="E43"/>
  <c r="F43"/>
  <c r="E71"/>
  <c r="D71"/>
  <c r="D75"/>
  <c r="E75"/>
  <c r="D79"/>
  <c r="E79"/>
  <c r="D83"/>
  <c r="D85"/>
  <c r="D87"/>
  <c r="D89"/>
  <c r="D91"/>
  <c r="D93"/>
  <c r="C8" i="48"/>
  <c r="D8" i="47"/>
  <c r="E8" i="48"/>
  <c r="H8" i="47"/>
  <c r="L8"/>
  <c r="G8" i="48"/>
  <c r="I8"/>
  <c r="P8" i="47"/>
  <c r="K8" i="48"/>
  <c r="T8" i="47"/>
  <c r="D9" i="48"/>
  <c r="F9" i="47"/>
  <c r="J9"/>
  <c r="F9" i="48"/>
  <c r="H9"/>
  <c r="N9" i="47"/>
  <c r="J9" i="48"/>
  <c r="R9" i="47"/>
  <c r="C10" i="48"/>
  <c r="D10" i="47"/>
  <c r="H10"/>
  <c r="E10" i="48"/>
  <c r="G10"/>
  <c r="L10" i="47"/>
  <c r="I10" i="48"/>
  <c r="P10" i="47"/>
  <c r="K10" i="48"/>
  <c r="T10" i="47"/>
  <c r="F11"/>
  <c r="D11" i="48"/>
  <c r="F11"/>
  <c r="J11" i="47"/>
  <c r="H11" i="48"/>
  <c r="N11" i="47"/>
  <c r="J11" i="48"/>
  <c r="R11" i="47"/>
  <c r="D12"/>
  <c r="C12" i="48"/>
  <c r="E12"/>
  <c r="H12" i="47"/>
  <c r="G12" i="48"/>
  <c r="L12" i="47"/>
  <c r="I12" i="48"/>
  <c r="P12" i="47"/>
  <c r="T12"/>
  <c r="K12" i="48"/>
  <c r="D13"/>
  <c r="F13" i="47"/>
  <c r="F13" i="48"/>
  <c r="J13" i="47"/>
  <c r="H13" i="48"/>
  <c r="N13" i="47"/>
  <c r="R13"/>
  <c r="J13" i="48"/>
  <c r="C14"/>
  <c r="D14" i="47"/>
  <c r="E14" i="48"/>
  <c r="H14" i="47"/>
  <c r="G14" i="48"/>
  <c r="L14" i="47"/>
  <c r="P14"/>
  <c r="I14" i="48"/>
  <c r="K14"/>
  <c r="T14" i="47"/>
  <c r="D15" i="48"/>
  <c r="F15" i="47"/>
  <c r="F15" i="48"/>
  <c r="J15" i="47"/>
  <c r="N15"/>
  <c r="H15" i="48"/>
  <c r="J15"/>
  <c r="R15" i="47"/>
  <c r="C16" i="48"/>
  <c r="D16" i="47"/>
  <c r="E16" i="48"/>
  <c r="H16" i="47"/>
  <c r="L16"/>
  <c r="G16" i="48"/>
  <c r="I16"/>
  <c r="P16" i="47"/>
  <c r="K16" i="48"/>
  <c r="T16" i="47"/>
  <c r="D17" i="48"/>
  <c r="F17" i="47"/>
  <c r="J17"/>
  <c r="F17" i="48"/>
  <c r="H17"/>
  <c r="N17" i="47"/>
  <c r="J17" i="48"/>
  <c r="R17" i="47"/>
  <c r="F18" i="49"/>
  <c r="D18" i="50"/>
  <c r="J18" i="49"/>
  <c r="F18" i="50"/>
  <c r="N18" i="49"/>
  <c r="H18" i="50"/>
  <c r="F19" i="49"/>
  <c r="D19" i="50"/>
  <c r="J19" i="49"/>
  <c r="F19" i="50"/>
  <c r="N19" i="49"/>
  <c r="H19" i="50"/>
  <c r="F20" i="49"/>
  <c r="D20" i="50"/>
  <c r="J20" i="49"/>
  <c r="F20" i="50"/>
  <c r="N20" i="49"/>
  <c r="H20" i="50"/>
  <c r="F21" i="49"/>
  <c r="D21" i="50"/>
  <c r="J21" i="49"/>
  <c r="F21" i="50"/>
  <c r="N21" i="49"/>
  <c r="H21" i="50"/>
  <c r="F22" i="49"/>
  <c r="D22" i="50"/>
  <c r="J22" i="49"/>
  <c r="F22" i="50"/>
  <c r="N22" i="49"/>
  <c r="H22" i="50"/>
  <c r="F23" i="49"/>
  <c r="D23" i="50"/>
  <c r="J23" i="49"/>
  <c r="F23" i="50"/>
  <c r="N23" i="49"/>
  <c r="H23" i="50"/>
  <c r="F24" i="49"/>
  <c r="D24" i="50"/>
  <c r="J24" i="49"/>
  <c r="F24" i="50"/>
  <c r="N24" i="49"/>
  <c r="H24" i="50"/>
  <c r="F25" i="49"/>
  <c r="D25" i="50"/>
  <c r="J25" i="49"/>
  <c r="F25" i="50"/>
  <c r="N25" i="49"/>
  <c r="H25" i="50"/>
  <c r="F26" i="49"/>
  <c r="D26" i="50"/>
  <c r="J26" i="49"/>
  <c r="F26" i="50"/>
  <c r="N26" i="49"/>
  <c r="H26" i="50"/>
  <c r="F27" i="49"/>
  <c r="D27" i="50"/>
  <c r="J27" i="49"/>
  <c r="F27" i="50"/>
  <c r="N27" i="49"/>
  <c r="H27" i="50"/>
  <c r="F28" i="49"/>
  <c r="D28" i="50"/>
  <c r="J28" i="49"/>
  <c r="F28" i="50"/>
  <c r="N28" i="49"/>
  <c r="H28" i="50"/>
  <c r="F29" i="49"/>
  <c r="D29" i="50"/>
  <c r="J29" i="49"/>
  <c r="F29" i="50"/>
  <c r="N29" i="49"/>
  <c r="H29" i="50"/>
  <c r="F30" i="49"/>
  <c r="D30" i="50"/>
  <c r="J30" i="49"/>
  <c r="F30" i="50"/>
  <c r="N30" i="49"/>
  <c r="H30" i="50"/>
  <c r="F31" i="49"/>
  <c r="D31" i="50"/>
  <c r="J31" i="49"/>
  <c r="F31" i="50"/>
  <c r="H31"/>
  <c r="N31" i="49"/>
  <c r="F32"/>
  <c r="D32" i="50"/>
  <c r="F32"/>
  <c r="J32" i="49"/>
  <c r="N32"/>
  <c r="H32" i="50"/>
  <c r="D33"/>
  <c r="F33" i="49"/>
  <c r="F33" i="50"/>
  <c r="J33" i="49"/>
  <c r="H33" i="50"/>
  <c r="N33" i="49"/>
  <c r="F34"/>
  <c r="D34" i="50"/>
  <c r="F34"/>
  <c r="J34" i="49"/>
  <c r="N34"/>
  <c r="H34" i="50"/>
  <c r="D35"/>
  <c r="F35" i="49"/>
  <c r="J35"/>
  <c r="F35" i="50"/>
  <c r="H35"/>
  <c r="N35" i="49"/>
  <c r="D36" i="50"/>
  <c r="F36" i="49"/>
  <c r="F36" i="50"/>
  <c r="J36" i="49"/>
  <c r="N36"/>
  <c r="H36" i="50"/>
  <c r="D37"/>
  <c r="F37" i="49"/>
  <c r="J37"/>
  <c r="F37" i="50"/>
  <c r="H37"/>
  <c r="N37" i="49"/>
  <c r="F38"/>
  <c r="D38" i="50"/>
  <c r="F38"/>
  <c r="J38" i="49"/>
  <c r="H38" i="50"/>
  <c r="N38" i="49"/>
  <c r="D39" i="50"/>
  <c r="F39" i="49"/>
  <c r="J39"/>
  <c r="F39" i="50"/>
  <c r="H39"/>
  <c r="N39" i="49"/>
  <c r="F40"/>
  <c r="D40" i="50"/>
  <c r="F40"/>
  <c r="J40" i="49"/>
  <c r="N40"/>
  <c r="H40" i="50"/>
  <c r="D41"/>
  <c r="F41" i="49"/>
  <c r="F41" i="50"/>
  <c r="J41" i="49"/>
  <c r="H41" i="50"/>
  <c r="N41" i="49"/>
  <c r="F42"/>
  <c r="D42" i="50"/>
  <c r="F42"/>
  <c r="J42" i="49"/>
  <c r="N42"/>
  <c r="H42" i="50"/>
  <c r="D43"/>
  <c r="F43" i="49"/>
  <c r="J43"/>
  <c r="F43" i="50"/>
  <c r="H43"/>
  <c r="N43" i="49"/>
  <c r="D44" i="50"/>
  <c r="F44" i="49"/>
  <c r="F44" i="50"/>
  <c r="J44" i="49"/>
  <c r="N44"/>
  <c r="H44" i="50"/>
  <c r="D45"/>
  <c r="F45" i="49"/>
  <c r="J45"/>
  <c r="F45" i="50"/>
  <c r="H45"/>
  <c r="N45" i="49"/>
  <c r="F46"/>
  <c r="D46" i="50"/>
  <c r="F46"/>
  <c r="J46" i="49"/>
  <c r="H46" i="50"/>
  <c r="N46" i="49"/>
  <c r="D47" i="50"/>
  <c r="F47" i="49"/>
  <c r="J47"/>
  <c r="F47" i="50"/>
  <c r="H47"/>
  <c r="N47" i="49"/>
  <c r="F48"/>
  <c r="D48" i="50"/>
  <c r="F48"/>
  <c r="J48" i="49"/>
  <c r="N48"/>
  <c r="H48" i="50"/>
  <c r="D49"/>
  <c r="F49" i="49"/>
  <c r="F49" i="50"/>
  <c r="J49" i="49"/>
  <c r="H49" i="50"/>
  <c r="N49" i="49"/>
  <c r="F50"/>
  <c r="D50" i="50"/>
  <c r="F50"/>
  <c r="J50" i="49"/>
  <c r="N50"/>
  <c r="H50" i="50"/>
  <c r="D51"/>
  <c r="F51" i="49"/>
  <c r="J51"/>
  <c r="F51" i="50"/>
  <c r="H51"/>
  <c r="N51" i="49"/>
  <c r="D52" i="50"/>
  <c r="F52" i="49"/>
  <c r="F52" i="50"/>
  <c r="J52" i="49"/>
  <c r="N52"/>
  <c r="H52" i="50"/>
  <c r="D53"/>
  <c r="F53" i="49"/>
  <c r="J53"/>
  <c r="F53" i="50"/>
  <c r="H53"/>
  <c r="N53" i="49"/>
  <c r="F54"/>
  <c r="D54" i="50"/>
  <c r="F54"/>
  <c r="J54" i="49"/>
  <c r="H54" i="50"/>
  <c r="N54" i="49"/>
  <c r="D55" i="50"/>
  <c r="F55" i="49"/>
  <c r="J55"/>
  <c r="F55" i="50"/>
  <c r="H55"/>
  <c r="N55" i="49"/>
  <c r="F56"/>
  <c r="D56" i="50"/>
  <c r="F56"/>
  <c r="J56" i="49"/>
  <c r="N56"/>
  <c r="H56" i="50"/>
  <c r="D57"/>
  <c r="F57" i="49"/>
  <c r="F57" i="50"/>
  <c r="J57" i="49"/>
  <c r="H57" i="50"/>
  <c r="N57" i="49"/>
  <c r="F58"/>
  <c r="D58" i="50"/>
  <c r="F58"/>
  <c r="J58" i="49"/>
  <c r="N58"/>
  <c r="H58" i="50"/>
  <c r="D59"/>
  <c r="F59" i="49"/>
  <c r="J59"/>
  <c r="F59" i="50"/>
  <c r="H59"/>
  <c r="N59" i="49"/>
  <c r="D60" i="50"/>
  <c r="F60" i="49"/>
  <c r="F60" i="50"/>
  <c r="J60" i="49"/>
  <c r="N60"/>
  <c r="H60" i="50"/>
  <c r="D61"/>
  <c r="F61" i="49"/>
  <c r="J61"/>
  <c r="F61" i="50"/>
  <c r="H61"/>
  <c r="N61" i="49"/>
  <c r="F62"/>
  <c r="D62" i="50"/>
  <c r="F62"/>
  <c r="J62" i="49"/>
  <c r="H62" i="50"/>
  <c r="N62" i="49"/>
  <c r="D63" i="50"/>
  <c r="F63" i="49"/>
  <c r="J63"/>
  <c r="F63" i="50"/>
  <c r="H63"/>
  <c r="N63" i="49"/>
  <c r="F64"/>
  <c r="D64" i="50"/>
  <c r="F64"/>
  <c r="J64" i="49"/>
  <c r="N64"/>
  <c r="H64" i="50"/>
  <c r="D65"/>
  <c r="F65" i="49"/>
  <c r="F65" i="50"/>
  <c r="J65" i="49"/>
  <c r="H65" i="50"/>
  <c r="N65" i="49"/>
  <c r="F66"/>
  <c r="D66" i="50"/>
  <c r="F66"/>
  <c r="J66" i="49"/>
  <c r="N66"/>
  <c r="H66" i="50"/>
  <c r="D67"/>
  <c r="F67" i="49"/>
  <c r="J67"/>
  <c r="F67" i="50"/>
  <c r="H67"/>
  <c r="N67" i="49"/>
  <c r="D68" i="50"/>
  <c r="F68" i="49"/>
  <c r="F68" i="50"/>
  <c r="J68" i="49"/>
  <c r="N68"/>
  <c r="H68" i="50"/>
  <c r="D69"/>
  <c r="F69" i="49"/>
  <c r="J69"/>
  <c r="F69" i="50"/>
  <c r="H69"/>
  <c r="N69" i="49"/>
  <c r="F70"/>
  <c r="D70" i="50"/>
  <c r="F70"/>
  <c r="J70" i="49"/>
  <c r="H70" i="50"/>
  <c r="N70" i="49"/>
  <c r="D71" i="50"/>
  <c r="F71" i="49"/>
  <c r="J71"/>
  <c r="F71" i="50"/>
  <c r="H71"/>
  <c r="N71" i="49"/>
  <c r="F72"/>
  <c r="D72" i="50"/>
  <c r="F72"/>
  <c r="J72" i="49"/>
  <c r="N72"/>
  <c r="H72" i="50"/>
  <c r="D73"/>
  <c r="F73" i="49"/>
  <c r="F73" i="50"/>
  <c r="J73" i="49"/>
  <c r="H73" i="50"/>
  <c r="N73" i="49"/>
  <c r="F74"/>
  <c r="D74" i="50"/>
  <c r="F74"/>
  <c r="J74" i="49"/>
  <c r="N74"/>
  <c r="H74" i="50"/>
  <c r="D75"/>
  <c r="F75" i="49"/>
  <c r="J75"/>
  <c r="F75" i="50"/>
  <c r="H75"/>
  <c r="N75" i="49"/>
  <c r="D76" i="50"/>
  <c r="F76" i="49"/>
  <c r="F76" i="50"/>
  <c r="J76" i="49"/>
  <c r="N76"/>
  <c r="H76" i="50"/>
  <c r="D77"/>
  <c r="F77" i="49"/>
  <c r="J77"/>
  <c r="F77" i="50"/>
  <c r="H77"/>
  <c r="N77" i="49"/>
  <c r="F78"/>
  <c r="D78" i="50"/>
  <c r="F78"/>
  <c r="J78" i="49"/>
  <c r="H78" i="50"/>
  <c r="N78" i="49"/>
  <c r="D79" i="50"/>
  <c r="F79" i="49"/>
  <c r="J79"/>
  <c r="F79" i="50"/>
  <c r="H79"/>
  <c r="N79" i="49"/>
  <c r="F80"/>
  <c r="D80" i="50"/>
  <c r="F80"/>
  <c r="J80" i="49"/>
  <c r="N80"/>
  <c r="H80" i="50"/>
  <c r="D81"/>
  <c r="F81" i="49"/>
  <c r="F81" i="50"/>
  <c r="J81" i="49"/>
  <c r="H81" i="50"/>
  <c r="N81" i="49"/>
  <c r="F82"/>
  <c r="D82" i="50"/>
  <c r="F82"/>
  <c r="J82" i="49"/>
  <c r="N82"/>
  <c r="H82" i="50"/>
  <c r="E10" i="52"/>
  <c r="E13"/>
  <c r="E10" i="54"/>
  <c r="D8" i="56"/>
  <c r="E8"/>
  <c r="F8"/>
  <c r="D12"/>
  <c r="E12"/>
  <c r="F12"/>
  <c r="D15"/>
  <c r="F15"/>
  <c r="E15"/>
  <c r="F33"/>
  <c r="D33"/>
  <c r="E33"/>
  <c r="F37"/>
  <c r="D37"/>
  <c r="E37"/>
  <c r="F41"/>
  <c r="D41"/>
  <c r="E41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D10" i="50"/>
  <c r="F10" i="49"/>
  <c r="F10" i="50"/>
  <c r="J10" i="49"/>
  <c r="H10" i="50"/>
  <c r="N10" i="49"/>
  <c r="D11" i="50"/>
  <c r="F11" i="49"/>
  <c r="F11" i="50"/>
  <c r="J11" i="49"/>
  <c r="H11" i="50"/>
  <c r="N11" i="49"/>
  <c r="D12" i="50"/>
  <c r="F12" i="49"/>
  <c r="F12" i="50"/>
  <c r="J12" i="49"/>
  <c r="H12" i="50"/>
  <c r="N12" i="49"/>
  <c r="D13" i="50"/>
  <c r="F13" i="49"/>
  <c r="F13" i="50"/>
  <c r="J13" i="49"/>
  <c r="H13" i="50"/>
  <c r="N13" i="49"/>
  <c r="D14" i="50"/>
  <c r="F14" i="49"/>
  <c r="F14" i="50"/>
  <c r="J14" i="49"/>
  <c r="H14" i="50"/>
  <c r="N14" i="49"/>
  <c r="D15" i="50"/>
  <c r="F15" i="49"/>
  <c r="F15" i="50"/>
  <c r="J15" i="49"/>
  <c r="H15" i="50"/>
  <c r="N15" i="49"/>
  <c r="D16" i="50"/>
  <c r="F16" i="49"/>
  <c r="F16" i="50"/>
  <c r="J16" i="49"/>
  <c r="H16" i="50"/>
  <c r="N16" i="49"/>
  <c r="E7" i="51"/>
  <c r="E8" i="52"/>
  <c r="E17"/>
  <c r="E13" i="54"/>
  <c r="D9" i="56"/>
  <c r="F9"/>
  <c r="E9"/>
  <c r="D13"/>
  <c r="F13"/>
  <c r="E13"/>
  <c r="F32"/>
  <c r="D32"/>
  <c r="E32"/>
  <c r="F36"/>
  <c r="D36"/>
  <c r="E36"/>
  <c r="F40"/>
  <c r="D40"/>
  <c r="E40"/>
  <c r="C18" i="50"/>
  <c r="D18" i="49"/>
  <c r="E18" i="50"/>
  <c r="H18" i="49"/>
  <c r="G18" i="50"/>
  <c r="L18" i="49"/>
  <c r="C19" i="50"/>
  <c r="D19" i="49"/>
  <c r="E19" i="50"/>
  <c r="H19" i="49"/>
  <c r="G19" i="50"/>
  <c r="L19" i="49"/>
  <c r="C20" i="50"/>
  <c r="D20" i="49"/>
  <c r="E20" i="50"/>
  <c r="H20" i="49"/>
  <c r="G20" i="50"/>
  <c r="L20" i="49"/>
  <c r="C21" i="50"/>
  <c r="D21" i="49"/>
  <c r="E21" i="50"/>
  <c r="H21" i="49"/>
  <c r="G21" i="50"/>
  <c r="L21" i="49"/>
  <c r="C22" i="50"/>
  <c r="D22" i="49"/>
  <c r="E22" i="50"/>
  <c r="H22" i="49"/>
  <c r="G22" i="50"/>
  <c r="L22" i="49"/>
  <c r="C23" i="50"/>
  <c r="D23" i="49"/>
  <c r="E23" i="50"/>
  <c r="H23" i="49"/>
  <c r="G23" i="50"/>
  <c r="L23" i="49"/>
  <c r="C24" i="50"/>
  <c r="D24" i="49"/>
  <c r="E24" i="50"/>
  <c r="H24" i="49"/>
  <c r="G24" i="50"/>
  <c r="L24" i="49"/>
  <c r="C25" i="50"/>
  <c r="D25" i="49"/>
  <c r="E25" i="50"/>
  <c r="H25" i="49"/>
  <c r="G25" i="50"/>
  <c r="L25" i="49"/>
  <c r="C26" i="50"/>
  <c r="D26" i="49"/>
  <c r="E26" i="50"/>
  <c r="H26" i="49"/>
  <c r="G26" i="50"/>
  <c r="L26" i="49"/>
  <c r="C27" i="50"/>
  <c r="D27" i="49"/>
  <c r="E27" i="50"/>
  <c r="H27" i="49"/>
  <c r="G27" i="50"/>
  <c r="L27" i="49"/>
  <c r="C28" i="50"/>
  <c r="D28" i="49"/>
  <c r="E28" i="50"/>
  <c r="H28" i="49"/>
  <c r="G28" i="50"/>
  <c r="L28" i="49"/>
  <c r="C29" i="50"/>
  <c r="D29" i="49"/>
  <c r="E29" i="50"/>
  <c r="H29" i="49"/>
  <c r="G29" i="50"/>
  <c r="L29" i="49"/>
  <c r="C30" i="50"/>
  <c r="D30" i="49"/>
  <c r="E30" i="50"/>
  <c r="H30" i="49"/>
  <c r="G30" i="50"/>
  <c r="L30" i="49"/>
  <c r="C31" i="50"/>
  <c r="D31" i="49"/>
  <c r="E31" i="50"/>
  <c r="H31" i="49"/>
  <c r="G31" i="50"/>
  <c r="L31" i="49"/>
  <c r="C32" i="50"/>
  <c r="D32" i="49"/>
  <c r="H32"/>
  <c r="E32" i="50"/>
  <c r="G32"/>
  <c r="L32" i="49"/>
  <c r="C33" i="50"/>
  <c r="D33" i="49"/>
  <c r="H33"/>
  <c r="E33" i="50"/>
  <c r="G33"/>
  <c r="L33" i="49"/>
  <c r="C34" i="50"/>
  <c r="D34" i="49"/>
  <c r="E34" i="50"/>
  <c r="H34" i="49"/>
  <c r="G34" i="50"/>
  <c r="L34" i="49"/>
  <c r="D35"/>
  <c r="C35" i="50"/>
  <c r="E35"/>
  <c r="H35" i="49"/>
  <c r="G35" i="50"/>
  <c r="L35" i="49"/>
  <c r="D36"/>
  <c r="C36" i="50"/>
  <c r="E36"/>
  <c r="H36" i="49"/>
  <c r="G36" i="50"/>
  <c r="L36" i="49"/>
  <c r="C37" i="50"/>
  <c r="D37" i="49"/>
  <c r="E37" i="50"/>
  <c r="H37" i="49"/>
  <c r="L37"/>
  <c r="G37" i="50"/>
  <c r="C38"/>
  <c r="D38" i="49"/>
  <c r="E38" i="50"/>
  <c r="H38" i="49"/>
  <c r="L38"/>
  <c r="G38" i="50"/>
  <c r="C39"/>
  <c r="D39" i="49"/>
  <c r="E39" i="50"/>
  <c r="H39" i="49"/>
  <c r="G39" i="50"/>
  <c r="L39" i="49"/>
  <c r="C40" i="50"/>
  <c r="D40" i="49"/>
  <c r="H40"/>
  <c r="E40" i="50"/>
  <c r="G40"/>
  <c r="L40" i="49"/>
  <c r="C41" i="50"/>
  <c r="D41" i="49"/>
  <c r="H41"/>
  <c r="E41" i="50"/>
  <c r="G41"/>
  <c r="L41" i="49"/>
  <c r="C42" i="50"/>
  <c r="D42" i="49"/>
  <c r="E42" i="50"/>
  <c r="H42" i="49"/>
  <c r="G42" i="50"/>
  <c r="L42" i="49"/>
  <c r="D43"/>
  <c r="C43" i="50"/>
  <c r="E43"/>
  <c r="H43" i="49"/>
  <c r="G43" i="50"/>
  <c r="L43" i="49"/>
  <c r="D44"/>
  <c r="C44" i="50"/>
  <c r="E44"/>
  <c r="H44" i="49"/>
  <c r="G44" i="50"/>
  <c r="L44" i="49"/>
  <c r="C45" i="50"/>
  <c r="D45" i="49"/>
  <c r="E45" i="50"/>
  <c r="H45" i="49"/>
  <c r="L45"/>
  <c r="G45" i="50"/>
  <c r="C46"/>
  <c r="D46" i="49"/>
  <c r="E46" i="50"/>
  <c r="H46" i="49"/>
  <c r="L46"/>
  <c r="G46" i="50"/>
  <c r="C47"/>
  <c r="D47" i="49"/>
  <c r="E47" i="50"/>
  <c r="H47" i="49"/>
  <c r="G47" i="50"/>
  <c r="L47" i="49"/>
  <c r="C48" i="50"/>
  <c r="D48" i="49"/>
  <c r="H48"/>
  <c r="E48" i="50"/>
  <c r="G48"/>
  <c r="L48" i="49"/>
  <c r="C49" i="50"/>
  <c r="D49" i="49"/>
  <c r="H49"/>
  <c r="E49" i="50"/>
  <c r="G49"/>
  <c r="L49" i="49"/>
  <c r="C50" i="50"/>
  <c r="D50" i="49"/>
  <c r="E50" i="50"/>
  <c r="H50" i="49"/>
  <c r="G50" i="50"/>
  <c r="L50" i="49"/>
  <c r="D51"/>
  <c r="C51" i="50"/>
  <c r="E51"/>
  <c r="H51" i="49"/>
  <c r="G51" i="50"/>
  <c r="L51" i="49"/>
  <c r="D52"/>
  <c r="C52" i="50"/>
  <c r="E52"/>
  <c r="H52" i="49"/>
  <c r="G52" i="50"/>
  <c r="L52" i="49"/>
  <c r="C53" i="50"/>
  <c r="D53" i="49"/>
  <c r="E53" i="50"/>
  <c r="H53" i="49"/>
  <c r="L53"/>
  <c r="G53" i="50"/>
  <c r="C54"/>
  <c r="D54" i="49"/>
  <c r="E54" i="50"/>
  <c r="H54" i="49"/>
  <c r="L54"/>
  <c r="G54" i="50"/>
  <c r="C55"/>
  <c r="D55" i="49"/>
  <c r="E55" i="50"/>
  <c r="H55" i="49"/>
  <c r="G55" i="50"/>
  <c r="L55" i="49"/>
  <c r="C56" i="50"/>
  <c r="D56" i="49"/>
  <c r="H56"/>
  <c r="E56" i="50"/>
  <c r="G56"/>
  <c r="L56" i="49"/>
  <c r="C57" i="50"/>
  <c r="D57" i="49"/>
  <c r="H57"/>
  <c r="E57" i="50"/>
  <c r="G57"/>
  <c r="L57" i="49"/>
  <c r="C58" i="50"/>
  <c r="D58" i="49"/>
  <c r="E58" i="50"/>
  <c r="H58" i="49"/>
  <c r="G58" i="50"/>
  <c r="L58" i="49"/>
  <c r="D59"/>
  <c r="C59" i="50"/>
  <c r="E59"/>
  <c r="H59" i="49"/>
  <c r="G59" i="50"/>
  <c r="L59" i="49"/>
  <c r="D60"/>
  <c r="C60" i="50"/>
  <c r="E60"/>
  <c r="H60" i="49"/>
  <c r="G60" i="50"/>
  <c r="L60" i="49"/>
  <c r="C61" i="50"/>
  <c r="D61" i="49"/>
  <c r="E61" i="50"/>
  <c r="H61" i="49"/>
  <c r="L61"/>
  <c r="G61" i="50"/>
  <c r="C62"/>
  <c r="D62" i="49"/>
  <c r="E62" i="50"/>
  <c r="H62" i="49"/>
  <c r="L62"/>
  <c r="G62" i="50"/>
  <c r="C63"/>
  <c r="D63" i="49"/>
  <c r="E63" i="50"/>
  <c r="H63" i="49"/>
  <c r="G63" i="50"/>
  <c r="L63" i="49"/>
  <c r="C64" i="50"/>
  <c r="D64" i="49"/>
  <c r="H64"/>
  <c r="E64" i="50"/>
  <c r="G64"/>
  <c r="L64" i="49"/>
  <c r="C65" i="50"/>
  <c r="D65" i="49"/>
  <c r="H65"/>
  <c r="E65" i="50"/>
  <c r="G65"/>
  <c r="L65" i="49"/>
  <c r="C66" i="50"/>
  <c r="D66" i="49"/>
  <c r="E66" i="50"/>
  <c r="H66" i="49"/>
  <c r="G66" i="50"/>
  <c r="L66" i="49"/>
  <c r="D67"/>
  <c r="C67" i="50"/>
  <c r="E67"/>
  <c r="H67" i="49"/>
  <c r="G67" i="50"/>
  <c r="L67" i="49"/>
  <c r="D68"/>
  <c r="C68" i="50"/>
  <c r="E68"/>
  <c r="H68" i="49"/>
  <c r="G68" i="50"/>
  <c r="L68" i="49"/>
  <c r="C69" i="50"/>
  <c r="D69" i="49"/>
  <c r="E69" i="50"/>
  <c r="H69" i="49"/>
  <c r="L69"/>
  <c r="G69" i="50"/>
  <c r="C70"/>
  <c r="D70" i="49"/>
  <c r="E70" i="50"/>
  <c r="H70" i="49"/>
  <c r="L70"/>
  <c r="G70" i="50"/>
  <c r="C71"/>
  <c r="D71" i="49"/>
  <c r="E71" i="50"/>
  <c r="H71" i="49"/>
  <c r="G71" i="50"/>
  <c r="L71" i="49"/>
  <c r="C72" i="50"/>
  <c r="D72" i="49"/>
  <c r="H72"/>
  <c r="E72" i="50"/>
  <c r="G72"/>
  <c r="L72" i="49"/>
  <c r="C73" i="50"/>
  <c r="D73" i="49"/>
  <c r="H73"/>
  <c r="E73" i="50"/>
  <c r="G73"/>
  <c r="L73" i="49"/>
  <c r="C74" i="50"/>
  <c r="D74" i="49"/>
  <c r="E74" i="50"/>
  <c r="H74" i="49"/>
  <c r="G74" i="50"/>
  <c r="L74" i="49"/>
  <c r="D75"/>
  <c r="C75" i="50"/>
  <c r="E75"/>
  <c r="H75" i="49"/>
  <c r="G75" i="50"/>
  <c r="L75" i="49"/>
  <c r="D76"/>
  <c r="C76" i="50"/>
  <c r="E76"/>
  <c r="H76" i="49"/>
  <c r="G76" i="50"/>
  <c r="L76" i="49"/>
  <c r="C77" i="50"/>
  <c r="D77" i="49"/>
  <c r="E77" i="50"/>
  <c r="H77" i="49"/>
  <c r="L77"/>
  <c r="G77" i="50"/>
  <c r="C78"/>
  <c r="D78" i="49"/>
  <c r="E78" i="50"/>
  <c r="H78" i="49"/>
  <c r="L78"/>
  <c r="G78" i="50"/>
  <c r="C79"/>
  <c r="D79" i="49"/>
  <c r="E79" i="50"/>
  <c r="H79" i="49"/>
  <c r="G79" i="50"/>
  <c r="L79" i="49"/>
  <c r="C80" i="50"/>
  <c r="D80" i="49"/>
  <c r="H80"/>
  <c r="E80" i="50"/>
  <c r="G80"/>
  <c r="L80" i="49"/>
  <c r="C81" i="50"/>
  <c r="D81" i="49"/>
  <c r="H81"/>
  <c r="E81" i="50"/>
  <c r="G81"/>
  <c r="L81" i="49"/>
  <c r="C82" i="50"/>
  <c r="D82" i="49"/>
  <c r="E82" i="50"/>
  <c r="H82" i="49"/>
  <c r="G82" i="50"/>
  <c r="L82" i="49"/>
  <c r="E12" i="52"/>
  <c r="E8" i="54"/>
  <c r="D10" i="56"/>
  <c r="E10"/>
  <c r="F10"/>
  <c r="D14"/>
  <c r="F14"/>
  <c r="E14"/>
  <c r="D16"/>
  <c r="F16"/>
  <c r="E16"/>
  <c r="F31"/>
  <c r="D31"/>
  <c r="E31"/>
  <c r="F35"/>
  <c r="D35"/>
  <c r="E35"/>
  <c r="F39"/>
  <c r="D39"/>
  <c r="E39"/>
  <c r="E43"/>
  <c r="F43"/>
  <c r="D7" i="49"/>
  <c r="C7" i="50"/>
  <c r="E7"/>
  <c r="H7" i="49"/>
  <c r="L7"/>
  <c r="G7" i="50"/>
  <c r="C8"/>
  <c r="D8" i="49"/>
  <c r="H8"/>
  <c r="E8" i="50"/>
  <c r="G8"/>
  <c r="L8" i="49"/>
  <c r="D9"/>
  <c r="C9" i="50"/>
  <c r="E9"/>
  <c r="H9" i="49"/>
  <c r="L9"/>
  <c r="G9" i="50"/>
  <c r="C10"/>
  <c r="D10" i="49"/>
  <c r="H10"/>
  <c r="E10" i="50"/>
  <c r="G10"/>
  <c r="L10" i="49"/>
  <c r="D11"/>
  <c r="C11" i="50"/>
  <c r="E11"/>
  <c r="H11" i="49"/>
  <c r="L11"/>
  <c r="G11" i="50"/>
  <c r="C12"/>
  <c r="D12" i="49"/>
  <c r="H12"/>
  <c r="E12" i="50"/>
  <c r="G12"/>
  <c r="L12" i="49"/>
  <c r="D13"/>
  <c r="C13" i="50"/>
  <c r="E13"/>
  <c r="H13" i="49"/>
  <c r="L13"/>
  <c r="G13" i="50"/>
  <c r="C14"/>
  <c r="D14" i="49"/>
  <c r="H14"/>
  <c r="E14" i="50"/>
  <c r="G14"/>
  <c r="L14" i="49"/>
  <c r="D15"/>
  <c r="C15" i="50"/>
  <c r="E15"/>
  <c r="H15" i="49"/>
  <c r="L15"/>
  <c r="G15" i="50"/>
  <c r="C16"/>
  <c r="D16" i="49"/>
  <c r="H16"/>
  <c r="E16" i="50"/>
  <c r="G16"/>
  <c r="L16" i="49"/>
  <c r="E8" i="51"/>
  <c r="E16" i="52"/>
  <c r="E18"/>
  <c r="E12" i="54"/>
  <c r="E15"/>
  <c r="D7" i="56"/>
  <c r="E7"/>
  <c r="F7"/>
  <c r="D11"/>
  <c r="E11"/>
  <c r="F11"/>
  <c r="F34"/>
  <c r="D34"/>
  <c r="E34"/>
  <c r="F38"/>
  <c r="D38"/>
  <c r="E38"/>
  <c r="F42"/>
  <c r="D42"/>
  <c r="E42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D63"/>
  <c r="E63"/>
  <c r="F63"/>
  <c r="D64"/>
  <c r="E64"/>
  <c r="F64"/>
  <c r="D65"/>
  <c r="E65"/>
  <c r="F65"/>
  <c r="D66"/>
  <c r="E66"/>
  <c r="F66"/>
  <c r="D67"/>
  <c r="E67"/>
  <c r="F67"/>
  <c r="D68"/>
  <c r="E68"/>
  <c r="F68"/>
  <c r="E69"/>
  <c r="F69"/>
  <c r="D74"/>
  <c r="E74"/>
  <c r="D78"/>
  <c r="E78"/>
  <c r="E82"/>
  <c r="F82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K54" i="59"/>
  <c r="T54" i="58"/>
  <c r="D55" i="59"/>
  <c r="F55" i="58"/>
  <c r="F55" i="59"/>
  <c r="J55" i="58"/>
  <c r="H55" i="59"/>
  <c r="N55" i="58"/>
  <c r="J55" i="59"/>
  <c r="R55" i="58"/>
  <c r="C56" i="59"/>
  <c r="D56" i="58"/>
  <c r="E56" i="59"/>
  <c r="H56" i="58"/>
  <c r="G56" i="59"/>
  <c r="L56" i="58"/>
  <c r="I56" i="59"/>
  <c r="P56" i="58"/>
  <c r="K56" i="59"/>
  <c r="T56" i="58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F63" i="59"/>
  <c r="J63" i="58"/>
  <c r="H63" i="59"/>
  <c r="N63" i="58"/>
  <c r="J63" i="59"/>
  <c r="R63" i="58"/>
  <c r="D64" i="59"/>
  <c r="F64" i="58"/>
  <c r="I64" i="59"/>
  <c r="P64" i="58"/>
  <c r="C65" i="59"/>
  <c r="D65" i="58"/>
  <c r="H65" i="59"/>
  <c r="N65" i="58"/>
  <c r="K65" i="59"/>
  <c r="T65" i="58"/>
  <c r="G66" i="59"/>
  <c r="L66" i="58"/>
  <c r="J66" i="59"/>
  <c r="R66" i="58"/>
  <c r="F67" i="59"/>
  <c r="J67" i="58"/>
  <c r="I67" i="59"/>
  <c r="P67" i="58"/>
  <c r="E68" i="59"/>
  <c r="H68" i="58"/>
  <c r="H68" i="59"/>
  <c r="N68" i="58"/>
  <c r="D69" i="59"/>
  <c r="F69" i="58"/>
  <c r="G69" i="59"/>
  <c r="L69" i="58"/>
  <c r="C70" i="59"/>
  <c r="D70" i="58"/>
  <c r="E18" i="56"/>
  <c r="D18"/>
  <c r="F18"/>
  <c r="E19"/>
  <c r="D19"/>
  <c r="F19"/>
  <c r="E20"/>
  <c r="D20"/>
  <c r="F20"/>
  <c r="E21"/>
  <c r="D21"/>
  <c r="F21"/>
  <c r="E22"/>
  <c r="D22"/>
  <c r="F22"/>
  <c r="E23"/>
  <c r="D23"/>
  <c r="F23"/>
  <c r="E24"/>
  <c r="D24"/>
  <c r="F24"/>
  <c r="E25"/>
  <c r="D25"/>
  <c r="F25"/>
  <c r="E26"/>
  <c r="D26"/>
  <c r="F26"/>
  <c r="E27"/>
  <c r="D27"/>
  <c r="F27"/>
  <c r="E28"/>
  <c r="D28"/>
  <c r="F28"/>
  <c r="E29"/>
  <c r="D29"/>
  <c r="F29"/>
  <c r="F30"/>
  <c r="E30"/>
  <c r="E70"/>
  <c r="F70"/>
  <c r="D70"/>
  <c r="E71"/>
  <c r="D71"/>
  <c r="E75"/>
  <c r="D75"/>
  <c r="E79"/>
  <c r="D79"/>
  <c r="D83"/>
  <c r="D85"/>
  <c r="D87"/>
  <c r="D89"/>
  <c r="D91"/>
  <c r="D93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D64"/>
  <c r="C64" i="59"/>
  <c r="F64"/>
  <c r="J64" i="58"/>
  <c r="K64" i="59"/>
  <c r="T64" i="58"/>
  <c r="E65" i="59"/>
  <c r="H65" i="58"/>
  <c r="R65"/>
  <c r="J65" i="59"/>
  <c r="D66"/>
  <c r="F66" i="58"/>
  <c r="I66" i="59"/>
  <c r="P66" i="58"/>
  <c r="C67" i="59"/>
  <c r="D67" i="58"/>
  <c r="N67"/>
  <c r="H67" i="59"/>
  <c r="K67"/>
  <c r="T67" i="58"/>
  <c r="G68" i="59"/>
  <c r="L68" i="58"/>
  <c r="J68" i="59"/>
  <c r="R68" i="58"/>
  <c r="J69"/>
  <c r="F69" i="59"/>
  <c r="I69"/>
  <c r="P69" i="58"/>
  <c r="F70" i="59"/>
  <c r="J70" i="58"/>
  <c r="J70" i="59"/>
  <c r="R70" i="58"/>
  <c r="E71" i="59"/>
  <c r="H71" i="58"/>
  <c r="I71" i="59"/>
  <c r="P71" i="58"/>
  <c r="D72" i="59"/>
  <c r="F72" i="58"/>
  <c r="H72" i="59"/>
  <c r="N72" i="58"/>
  <c r="C73" i="59"/>
  <c r="D73" i="58"/>
  <c r="G73" i="59"/>
  <c r="L73" i="58"/>
  <c r="K73" i="59"/>
  <c r="T73" i="58"/>
  <c r="F74" i="59"/>
  <c r="J74" i="58"/>
  <c r="J74" i="59"/>
  <c r="R74" i="58"/>
  <c r="E75" i="59"/>
  <c r="H75" i="58"/>
  <c r="I75" i="59"/>
  <c r="P75" i="58"/>
  <c r="D76" i="59"/>
  <c r="F76" i="58"/>
  <c r="H76" i="59"/>
  <c r="N76" i="58"/>
  <c r="C77" i="59"/>
  <c r="D77" i="58"/>
  <c r="G77" i="59"/>
  <c r="L77" i="58"/>
  <c r="K77" i="59"/>
  <c r="T77" i="58"/>
  <c r="F78" i="59"/>
  <c r="J78" i="58"/>
  <c r="J78" i="59"/>
  <c r="R78" i="58"/>
  <c r="E79" i="59"/>
  <c r="H79" i="58"/>
  <c r="I79" i="59"/>
  <c r="P79" i="58"/>
  <c r="D80" i="59"/>
  <c r="F80" i="58"/>
  <c r="H80" i="59"/>
  <c r="N80" i="58"/>
  <c r="C81" i="59"/>
  <c r="D81" i="58"/>
  <c r="G81" i="59"/>
  <c r="L81" i="58"/>
  <c r="K81" i="59"/>
  <c r="T81" i="58"/>
  <c r="F82" i="59"/>
  <c r="J82" i="58"/>
  <c r="J82" i="59"/>
  <c r="R82" i="58"/>
  <c r="E83" i="59"/>
  <c r="H83" i="58"/>
  <c r="I83" i="59"/>
  <c r="P83" i="58"/>
  <c r="D72" i="56"/>
  <c r="E72"/>
  <c r="D76"/>
  <c r="E76"/>
  <c r="D80"/>
  <c r="E80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E55" i="59"/>
  <c r="H55" i="58"/>
  <c r="G55" i="59"/>
  <c r="L55" i="58"/>
  <c r="I55" i="59"/>
  <c r="P55" i="58"/>
  <c r="K55" i="59"/>
  <c r="T55" i="58"/>
  <c r="D56" i="59"/>
  <c r="F56" i="58"/>
  <c r="F56" i="59"/>
  <c r="J56" i="58"/>
  <c r="H56" i="59"/>
  <c r="N56" i="58"/>
  <c r="J56" i="59"/>
  <c r="R56" i="58"/>
  <c r="C57" i="59"/>
  <c r="D57" i="58"/>
  <c r="E57" i="59"/>
  <c r="H57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G63" i="59"/>
  <c r="L63" i="58"/>
  <c r="I63" i="59"/>
  <c r="P63" i="58"/>
  <c r="E64" i="59"/>
  <c r="H64" i="58"/>
  <c r="H64" i="59"/>
  <c r="N64" i="58"/>
  <c r="D65" i="59"/>
  <c r="F65" i="58"/>
  <c r="G65" i="59"/>
  <c r="L65" i="58"/>
  <c r="C66" i="59"/>
  <c r="D66" i="58"/>
  <c r="F66" i="59"/>
  <c r="J66" i="58"/>
  <c r="K66" i="59"/>
  <c r="T66" i="58"/>
  <c r="E67" i="59"/>
  <c r="H67" i="58"/>
  <c r="J67" i="59"/>
  <c r="R67" i="58"/>
  <c r="D68" i="59"/>
  <c r="F68" i="58"/>
  <c r="I68" i="59"/>
  <c r="P68" i="58"/>
  <c r="C69" i="59"/>
  <c r="D69" i="58"/>
  <c r="H69" i="59"/>
  <c r="N69" i="58"/>
  <c r="K69" i="59"/>
  <c r="T69" i="58"/>
  <c r="E9" i="51"/>
  <c r="E9" i="52"/>
  <c r="E14"/>
  <c r="E11" i="54"/>
  <c r="D44" i="56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E56"/>
  <c r="F56"/>
  <c r="D73"/>
  <c r="E73"/>
  <c r="D77"/>
  <c r="E77"/>
  <c r="D81"/>
  <c r="E81"/>
  <c r="D84"/>
  <c r="D86"/>
  <c r="D88"/>
  <c r="D90"/>
  <c r="D92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K63" i="59"/>
  <c r="T63" i="58"/>
  <c r="G64" i="59"/>
  <c r="L64" i="58"/>
  <c r="J64" i="59"/>
  <c r="R64" i="58"/>
  <c r="J65"/>
  <c r="F65" i="59"/>
  <c r="I65"/>
  <c r="P65" i="58"/>
  <c r="E66" i="59"/>
  <c r="H66" i="58"/>
  <c r="H66" i="59"/>
  <c r="N66" i="58"/>
  <c r="F67"/>
  <c r="D67" i="59"/>
  <c r="G67"/>
  <c r="L67" i="58"/>
  <c r="C68" i="59"/>
  <c r="D68" i="58"/>
  <c r="F68" i="59"/>
  <c r="J68" i="58"/>
  <c r="T68"/>
  <c r="K68" i="59"/>
  <c r="E69"/>
  <c r="H69" i="58"/>
  <c r="J69" i="59"/>
  <c r="R69" i="58"/>
  <c r="D70" i="59"/>
  <c r="F70" i="58"/>
  <c r="H70" i="59"/>
  <c r="N70" i="58"/>
  <c r="C71" i="59"/>
  <c r="D71" i="58"/>
  <c r="G71" i="59"/>
  <c r="L71" i="58"/>
  <c r="K71" i="59"/>
  <c r="T71" i="58"/>
  <c r="F72" i="59"/>
  <c r="J72" i="58"/>
  <c r="J72" i="59"/>
  <c r="R72" i="58"/>
  <c r="E73" i="59"/>
  <c r="H73" i="58"/>
  <c r="I73" i="59"/>
  <c r="P73" i="58"/>
  <c r="D74" i="59"/>
  <c r="F74" i="58"/>
  <c r="H74" i="59"/>
  <c r="N74" i="58"/>
  <c r="C75" i="59"/>
  <c r="D75" i="58"/>
  <c r="G75" i="59"/>
  <c r="L75" i="58"/>
  <c r="K75" i="59"/>
  <c r="T75" i="58"/>
  <c r="F76" i="59"/>
  <c r="J76" i="58"/>
  <c r="J76" i="59"/>
  <c r="R76" i="58"/>
  <c r="E77" i="59"/>
  <c r="H77" i="58"/>
  <c r="I77" i="59"/>
  <c r="P77" i="58"/>
  <c r="D78" i="59"/>
  <c r="F78" i="58"/>
  <c r="H78" i="59"/>
  <c r="N78" i="58"/>
  <c r="C79" i="59"/>
  <c r="D79" i="58"/>
  <c r="G79" i="59"/>
  <c r="L79" i="58"/>
  <c r="K79" i="59"/>
  <c r="T79" i="58"/>
  <c r="F80" i="59"/>
  <c r="J80" i="58"/>
  <c r="J80" i="59"/>
  <c r="R80" i="58"/>
  <c r="E81" i="59"/>
  <c r="H81" i="58"/>
  <c r="I81" i="59"/>
  <c r="P81" i="58"/>
  <c r="D82" i="59"/>
  <c r="F82" i="58"/>
  <c r="H82" i="59"/>
  <c r="N82" i="58"/>
  <c r="C83" i="59"/>
  <c r="D83" i="58"/>
  <c r="G83" i="59"/>
  <c r="L83" i="58"/>
  <c r="K83" i="59"/>
  <c r="T83" i="58"/>
  <c r="C7" i="61"/>
  <c r="D7" i="60"/>
  <c r="E8" i="61"/>
  <c r="H8" i="60"/>
  <c r="G9" i="61"/>
  <c r="L9" i="60"/>
  <c r="G18" i="61"/>
  <c r="L18" i="60"/>
  <c r="C20" i="61"/>
  <c r="D20" i="60"/>
  <c r="E21" i="61"/>
  <c r="H21" i="60"/>
  <c r="G22" i="61"/>
  <c r="L22" i="60"/>
  <c r="C24" i="61"/>
  <c r="D24" i="60"/>
  <c r="E25" i="61"/>
  <c r="H25" i="60"/>
  <c r="E7" i="61"/>
  <c r="H7" i="60"/>
  <c r="G8" i="61"/>
  <c r="L8" i="60"/>
  <c r="C10" i="61"/>
  <c r="D10" i="60"/>
  <c r="E18" i="61"/>
  <c r="H18" i="60"/>
  <c r="G19" i="61"/>
  <c r="L19" i="60"/>
  <c r="C21" i="61"/>
  <c r="D21" i="60"/>
  <c r="E22" i="61"/>
  <c r="H22" i="60"/>
  <c r="G23" i="61"/>
  <c r="L23" i="60"/>
  <c r="C25" i="61"/>
  <c r="D25" i="60"/>
  <c r="G7" i="61"/>
  <c r="L7" i="60"/>
  <c r="C9" i="61"/>
  <c r="D9" i="60"/>
  <c r="C18" i="61"/>
  <c r="D18" i="60"/>
  <c r="E19" i="61"/>
  <c r="H19" i="60"/>
  <c r="G20" i="61"/>
  <c r="L20" i="60"/>
  <c r="C22" i="61"/>
  <c r="D22" i="60"/>
  <c r="E23" i="61"/>
  <c r="H23" i="60"/>
  <c r="G24" i="61"/>
  <c r="L24" i="60"/>
  <c r="E70" i="59"/>
  <c r="H70" i="58"/>
  <c r="G70" i="59"/>
  <c r="L70" i="58"/>
  <c r="P70"/>
  <c r="I70" i="59"/>
  <c r="K70"/>
  <c r="T70" i="58"/>
  <c r="F71"/>
  <c r="D71" i="59"/>
  <c r="F71"/>
  <c r="J71" i="58"/>
  <c r="H71" i="59"/>
  <c r="N71" i="58"/>
  <c r="J71" i="59"/>
  <c r="R71" i="58"/>
  <c r="C72" i="59"/>
  <c r="D72" i="58"/>
  <c r="E72" i="59"/>
  <c r="H72" i="58"/>
  <c r="L72"/>
  <c r="G72" i="59"/>
  <c r="I72"/>
  <c r="P72" i="58"/>
  <c r="T72"/>
  <c r="K72" i="59"/>
  <c r="D73"/>
  <c r="F73" i="58"/>
  <c r="F73" i="59"/>
  <c r="J73" i="58"/>
  <c r="H73" i="59"/>
  <c r="N73" i="58"/>
  <c r="J73" i="59"/>
  <c r="R73" i="58"/>
  <c r="C74" i="59"/>
  <c r="D74" i="58"/>
  <c r="H74"/>
  <c r="E74" i="59"/>
  <c r="G74"/>
  <c r="L74" i="58"/>
  <c r="P74"/>
  <c r="I74" i="59"/>
  <c r="K74"/>
  <c r="T74" i="58"/>
  <c r="D75" i="59"/>
  <c r="F75" i="58"/>
  <c r="F75" i="59"/>
  <c r="J75" i="58"/>
  <c r="H75" i="59"/>
  <c r="N75" i="58"/>
  <c r="J75" i="59"/>
  <c r="R75" i="58"/>
  <c r="D76"/>
  <c r="C76" i="59"/>
  <c r="E76"/>
  <c r="H76" i="58"/>
  <c r="L76"/>
  <c r="G76" i="59"/>
  <c r="I76"/>
  <c r="P76" i="58"/>
  <c r="K76" i="59"/>
  <c r="T76" i="58"/>
  <c r="D77" i="59"/>
  <c r="F77" i="58"/>
  <c r="F77" i="59"/>
  <c r="J77" i="58"/>
  <c r="H77" i="59"/>
  <c r="N77" i="58"/>
  <c r="R77"/>
  <c r="J77" i="59"/>
  <c r="C78"/>
  <c r="D78" i="58"/>
  <c r="H78"/>
  <c r="E78" i="59"/>
  <c r="G78"/>
  <c r="L78" i="58"/>
  <c r="I78" i="59"/>
  <c r="P78" i="58"/>
  <c r="K78" i="59"/>
  <c r="T78" i="58"/>
  <c r="D79" i="59"/>
  <c r="F79" i="58"/>
  <c r="F79" i="59"/>
  <c r="J79" i="58"/>
  <c r="N79"/>
  <c r="H79" i="59"/>
  <c r="J79"/>
  <c r="R79" i="58"/>
  <c r="D80"/>
  <c r="C80" i="59"/>
  <c r="E80"/>
  <c r="H80" i="58"/>
  <c r="G80" i="59"/>
  <c r="L80" i="58"/>
  <c r="I80" i="59"/>
  <c r="P80" i="58"/>
  <c r="K80" i="59"/>
  <c r="T80" i="58"/>
  <c r="D81" i="59"/>
  <c r="F81" i="58"/>
  <c r="J81"/>
  <c r="F81" i="59"/>
  <c r="H81"/>
  <c r="N81" i="58"/>
  <c r="R81"/>
  <c r="J81" i="59"/>
  <c r="C82"/>
  <c r="D82" i="58"/>
  <c r="E82" i="59"/>
  <c r="H82" i="58"/>
  <c r="G82" i="59"/>
  <c r="L82" i="58"/>
  <c r="I82" i="59"/>
  <c r="P82" i="58"/>
  <c r="K82" i="59"/>
  <c r="T82" i="58"/>
  <c r="F83"/>
  <c r="D83" i="59"/>
  <c r="F83"/>
  <c r="J83" i="58"/>
  <c r="N83"/>
  <c r="H83" i="59"/>
  <c r="J83"/>
  <c r="R83" i="58"/>
  <c r="C8" i="61"/>
  <c r="D8" i="60"/>
  <c r="E9" i="61"/>
  <c r="H9" i="60"/>
  <c r="E10" i="61"/>
  <c r="H10" i="60"/>
  <c r="C19" i="61"/>
  <c r="D19" i="60"/>
  <c r="E20" i="61"/>
  <c r="H20" i="60"/>
  <c r="G21" i="61"/>
  <c r="L21" i="60"/>
  <c r="C23" i="61"/>
  <c r="D23" i="60"/>
  <c r="E24" i="61"/>
  <c r="H24" i="60"/>
  <c r="G25" i="61"/>
  <c r="L25" i="60"/>
  <c r="C26" i="61"/>
  <c r="D26" i="60"/>
  <c r="E26" i="61"/>
  <c r="H26" i="60"/>
  <c r="G26" i="61"/>
  <c r="L26" i="60"/>
  <c r="C27" i="61"/>
  <c r="D27" i="60"/>
  <c r="E27" i="61"/>
  <c r="H27" i="60"/>
  <c r="G27" i="61"/>
  <c r="L27" i="60"/>
  <c r="C28" i="61"/>
  <c r="D28" i="60"/>
  <c r="E28" i="61"/>
  <c r="H28" i="60"/>
  <c r="G28" i="61"/>
  <c r="L28" i="60"/>
  <c r="C29" i="61"/>
  <c r="D29" i="60"/>
  <c r="E29" i="61"/>
  <c r="H29" i="60"/>
  <c r="G29" i="61"/>
  <c r="L29" i="60"/>
  <c r="C30" i="61"/>
  <c r="D30" i="60"/>
  <c r="E30" i="61"/>
  <c r="H30" i="60"/>
  <c r="G30" i="61"/>
  <c r="L30" i="60"/>
  <c r="C31" i="61"/>
  <c r="D31" i="60"/>
  <c r="E31" i="61"/>
  <c r="H31" i="60"/>
  <c r="G31" i="61"/>
  <c r="L31" i="60"/>
  <c r="C32" i="61"/>
  <c r="D32" i="60"/>
  <c r="E32" i="61"/>
  <c r="H32" i="60"/>
  <c r="G32" i="61"/>
  <c r="L32" i="60"/>
  <c r="C33" i="61"/>
  <c r="D33" i="60"/>
  <c r="E33" i="61"/>
  <c r="H33" i="60"/>
  <c r="G33" i="61"/>
  <c r="L33" i="60"/>
  <c r="C34" i="61"/>
  <c r="D34" i="60"/>
  <c r="E34" i="61"/>
  <c r="H34" i="60"/>
  <c r="G34" i="61"/>
  <c r="L34" i="60"/>
  <c r="C35" i="61"/>
  <c r="D35" i="60"/>
  <c r="E35" i="61"/>
  <c r="H35" i="60"/>
  <c r="G35" i="61"/>
  <c r="L35" i="60"/>
  <c r="C36" i="61"/>
  <c r="D36" i="60"/>
  <c r="E36" i="61"/>
  <c r="H36" i="60"/>
  <c r="G36" i="61"/>
  <c r="L36" i="60"/>
  <c r="C37" i="61"/>
  <c r="D37" i="60"/>
  <c r="E37" i="61"/>
  <c r="H37" i="60"/>
  <c r="G37" i="61"/>
  <c r="L37" i="60"/>
  <c r="C38" i="61"/>
  <c r="D38" i="60"/>
  <c r="E38" i="61"/>
  <c r="H38" i="60"/>
  <c r="G38" i="61"/>
  <c r="L38" i="60"/>
  <c r="C39" i="61"/>
  <c r="D39" i="60"/>
  <c r="E39" i="61"/>
  <c r="H39" i="60"/>
  <c r="G39" i="61"/>
  <c r="L39" i="60"/>
  <c r="C40" i="61"/>
  <c r="D40" i="60"/>
  <c r="E40" i="61"/>
  <c r="H40" i="60"/>
  <c r="G40" i="61"/>
  <c r="L40" i="60"/>
  <c r="C41" i="61"/>
  <c r="D41" i="60"/>
  <c r="E41" i="61"/>
  <c r="H41" i="60"/>
  <c r="G41" i="61"/>
  <c r="L41" i="60"/>
  <c r="C42" i="61"/>
  <c r="D42" i="60"/>
  <c r="E42" i="61"/>
  <c r="H42" i="60"/>
  <c r="G42" i="61"/>
  <c r="L42" i="60"/>
  <c r="C43" i="61"/>
  <c r="D43" i="60"/>
  <c r="E43" i="61"/>
  <c r="H43" i="60"/>
  <c r="G43" i="61"/>
  <c r="L43" i="60"/>
  <c r="C44" i="61"/>
  <c r="D44" i="60"/>
  <c r="E44" i="61"/>
  <c r="H44" i="60"/>
  <c r="G44" i="61"/>
  <c r="L44" i="60"/>
  <c r="C45" i="61"/>
  <c r="D45" i="60"/>
  <c r="E45" i="61"/>
  <c r="H45" i="60"/>
  <c r="G45" i="61"/>
  <c r="L45" i="60"/>
  <c r="C46" i="61"/>
  <c r="D46" i="60"/>
  <c r="E46" i="61"/>
  <c r="H46" i="60"/>
  <c r="G46" i="61"/>
  <c r="L46" i="60"/>
  <c r="C47" i="61"/>
  <c r="D47" i="60"/>
  <c r="E47" i="61"/>
  <c r="H47" i="60"/>
  <c r="G47" i="61"/>
  <c r="L47" i="60"/>
  <c r="C48" i="61"/>
  <c r="D48" i="60"/>
  <c r="E48" i="61"/>
  <c r="H48" i="60"/>
  <c r="G48" i="61"/>
  <c r="L48" i="60"/>
  <c r="C49" i="61"/>
  <c r="D49" i="60"/>
  <c r="E49" i="61"/>
  <c r="H49" i="60"/>
  <c r="G49" i="61"/>
  <c r="L49" i="60"/>
  <c r="C50" i="61"/>
  <c r="D50" i="60"/>
  <c r="E50" i="61"/>
  <c r="H50" i="60"/>
  <c r="G50" i="61"/>
  <c r="L50" i="60"/>
  <c r="C51" i="61"/>
  <c r="D51" i="60"/>
  <c r="E51" i="61"/>
  <c r="H51" i="60"/>
  <c r="G51" i="61"/>
  <c r="L51" i="60"/>
  <c r="C52" i="61"/>
  <c r="D52" i="60"/>
  <c r="E52" i="61"/>
  <c r="H52" i="60"/>
  <c r="G52" i="61"/>
  <c r="L52" i="60"/>
  <c r="C53" i="61"/>
  <c r="D53" i="60"/>
  <c r="E53" i="61"/>
  <c r="H53" i="60"/>
  <c r="G53" i="61"/>
  <c r="L53" i="60"/>
  <c r="C54" i="61"/>
  <c r="D54" i="60"/>
  <c r="E54" i="61"/>
  <c r="H54" i="60"/>
  <c r="G54" i="61"/>
  <c r="L54" i="60"/>
  <c r="C55" i="61"/>
  <c r="D55" i="60"/>
  <c r="E55" i="61"/>
  <c r="H55" i="60"/>
  <c r="G55" i="61"/>
  <c r="L55" i="60"/>
  <c r="C56" i="61"/>
  <c r="D56" i="60"/>
  <c r="E56" i="61"/>
  <c r="H56" i="60"/>
  <c r="G56" i="61"/>
  <c r="L56" i="60"/>
  <c r="C57" i="61"/>
  <c r="D57" i="60"/>
  <c r="E57" i="61"/>
  <c r="H57" i="60"/>
  <c r="G57" i="61"/>
  <c r="L57" i="60"/>
  <c r="C58" i="61"/>
  <c r="D58" i="60"/>
  <c r="E58" i="61"/>
  <c r="H58" i="60"/>
  <c r="G58" i="61"/>
  <c r="L58" i="60"/>
  <c r="C59" i="61"/>
  <c r="D59" i="60"/>
  <c r="E59" i="61"/>
  <c r="H59" i="60"/>
  <c r="G59" i="61"/>
  <c r="L59" i="60"/>
  <c r="C60" i="61"/>
  <c r="D60" i="60"/>
  <c r="E60" i="61"/>
  <c r="H60" i="60"/>
  <c r="G60" i="61"/>
  <c r="L60" i="60"/>
  <c r="C61" i="61"/>
  <c r="D61" i="60"/>
  <c r="E61" i="61"/>
  <c r="H61" i="60"/>
  <c r="G61" i="61"/>
  <c r="L61" i="60"/>
  <c r="C62" i="61"/>
  <c r="D62" i="60"/>
  <c r="E62" i="61"/>
  <c r="H62" i="60"/>
  <c r="G62" i="61"/>
  <c r="L62" i="60"/>
  <c r="C63" i="61"/>
  <c r="D63" i="60"/>
  <c r="E63" i="61"/>
  <c r="H63" i="60"/>
  <c r="G63" i="61"/>
  <c r="L63" i="60"/>
  <c r="C64" i="61"/>
  <c r="D64" i="60"/>
  <c r="E64" i="61"/>
  <c r="H64" i="60"/>
  <c r="G64" i="61"/>
  <c r="L64" i="60"/>
  <c r="C65" i="61"/>
  <c r="D65" i="60"/>
  <c r="E65" i="61"/>
  <c r="H65" i="60"/>
  <c r="G65" i="61"/>
  <c r="L65" i="60"/>
  <c r="C66" i="61"/>
  <c r="D66" i="60"/>
  <c r="E66" i="61"/>
  <c r="H66" i="60"/>
  <c r="G66" i="61"/>
  <c r="L66" i="60"/>
  <c r="D67" i="61"/>
  <c r="F67" i="60"/>
  <c r="C68" i="61"/>
  <c r="D68" i="60"/>
  <c r="F68" i="61"/>
  <c r="J68" i="60"/>
  <c r="E69" i="61"/>
  <c r="H69" i="60"/>
  <c r="H69" i="61"/>
  <c r="N69" i="60"/>
  <c r="H70" i="61"/>
  <c r="N70" i="60"/>
  <c r="F71" i="61"/>
  <c r="J71" i="60"/>
  <c r="D72" i="61"/>
  <c r="F72" i="60"/>
  <c r="H72" i="61"/>
  <c r="N72" i="60"/>
  <c r="F73" i="61"/>
  <c r="J73" i="60"/>
  <c r="D74" i="61"/>
  <c r="F74" i="60"/>
  <c r="H74" i="61"/>
  <c r="N74" i="60"/>
  <c r="F75" i="61"/>
  <c r="J75" i="60"/>
  <c r="D76" i="61"/>
  <c r="F76" i="60"/>
  <c r="H76" i="61"/>
  <c r="N76" i="60"/>
  <c r="F77" i="61"/>
  <c r="J77" i="60"/>
  <c r="D78" i="61"/>
  <c r="F78" i="60"/>
  <c r="H78" i="61"/>
  <c r="N78" i="60"/>
  <c r="F79" i="61"/>
  <c r="J79" i="60"/>
  <c r="D80" i="61"/>
  <c r="F80" i="60"/>
  <c r="H80" i="61"/>
  <c r="N80" i="60"/>
  <c r="F81" i="61"/>
  <c r="J81" i="60"/>
  <c r="D82" i="61"/>
  <c r="F82" i="60"/>
  <c r="H82" i="61"/>
  <c r="N82" i="60"/>
  <c r="G10" i="61"/>
  <c r="L10" i="60"/>
  <c r="C11" i="61"/>
  <c r="D11" i="60"/>
  <c r="E11" i="61"/>
  <c r="H11" i="60"/>
  <c r="G11" i="61"/>
  <c r="L11" i="60"/>
  <c r="C12" i="61"/>
  <c r="D12" i="60"/>
  <c r="E12" i="61"/>
  <c r="H12" i="60"/>
  <c r="G12" i="61"/>
  <c r="L12" i="60"/>
  <c r="C13" i="61"/>
  <c r="D13" i="60"/>
  <c r="E13" i="61"/>
  <c r="H13" i="60"/>
  <c r="G13" i="61"/>
  <c r="L13" i="60"/>
  <c r="C14" i="61"/>
  <c r="D14" i="60"/>
  <c r="E14" i="61"/>
  <c r="H14" i="60"/>
  <c r="G14" i="61"/>
  <c r="L14" i="60"/>
  <c r="C15" i="61"/>
  <c r="D15" i="60"/>
  <c r="E15" i="61"/>
  <c r="H15" i="60"/>
  <c r="G15" i="61"/>
  <c r="L15" i="60"/>
  <c r="C16" i="61"/>
  <c r="D16" i="60"/>
  <c r="E16" i="61"/>
  <c r="H16" i="60"/>
  <c r="G16" i="61"/>
  <c r="L16" i="60"/>
  <c r="C67" i="61"/>
  <c r="D67" i="60"/>
  <c r="F67" i="61"/>
  <c r="J67" i="60"/>
  <c r="E68" i="61"/>
  <c r="H68" i="60"/>
  <c r="H68" i="61"/>
  <c r="N68" i="60"/>
  <c r="G69" i="61"/>
  <c r="L69" i="60"/>
  <c r="D70" i="61"/>
  <c r="F70" i="60"/>
  <c r="D18" i="61"/>
  <c r="F18" i="60"/>
  <c r="F18" i="61"/>
  <c r="J18" i="60"/>
  <c r="H18" i="61"/>
  <c r="N18" i="60"/>
  <c r="D19" i="61"/>
  <c r="F19" i="60"/>
  <c r="F19" i="61"/>
  <c r="J19" i="60"/>
  <c r="H19" i="61"/>
  <c r="N19" i="60"/>
  <c r="D20" i="61"/>
  <c r="F20" i="60"/>
  <c r="F20" i="61"/>
  <c r="J20" i="60"/>
  <c r="H20" i="61"/>
  <c r="N20" i="60"/>
  <c r="D21" i="61"/>
  <c r="F21" i="60"/>
  <c r="F21" i="61"/>
  <c r="J21" i="60"/>
  <c r="H21" i="61"/>
  <c r="N21" i="60"/>
  <c r="D22" i="61"/>
  <c r="F22" i="60"/>
  <c r="F22" i="61"/>
  <c r="J22" i="60"/>
  <c r="H22" i="61"/>
  <c r="N22" i="60"/>
  <c r="D23" i="61"/>
  <c r="F23" i="60"/>
  <c r="F23" i="61"/>
  <c r="J23" i="60"/>
  <c r="H23" i="61"/>
  <c r="N23" i="60"/>
  <c r="D24" i="61"/>
  <c r="F24" i="60"/>
  <c r="F24" i="61"/>
  <c r="J24" i="60"/>
  <c r="H24" i="61"/>
  <c r="N24" i="60"/>
  <c r="D25" i="61"/>
  <c r="F25" i="60"/>
  <c r="F25" i="61"/>
  <c r="J25" i="60"/>
  <c r="H25" i="61"/>
  <c r="N25" i="60"/>
  <c r="D26" i="61"/>
  <c r="F26" i="60"/>
  <c r="F26" i="61"/>
  <c r="J26" i="60"/>
  <c r="H26" i="61"/>
  <c r="N26" i="60"/>
  <c r="D27" i="61"/>
  <c r="F27" i="60"/>
  <c r="F27" i="61"/>
  <c r="J27" i="60"/>
  <c r="H27" i="61"/>
  <c r="N27" i="60"/>
  <c r="D28" i="61"/>
  <c r="F28" i="60"/>
  <c r="F28" i="61"/>
  <c r="J28" i="60"/>
  <c r="H28" i="61"/>
  <c r="N28" i="60"/>
  <c r="D29" i="61"/>
  <c r="F29" i="60"/>
  <c r="F29" i="61"/>
  <c r="J29" i="60"/>
  <c r="H29" i="61"/>
  <c r="N29" i="60"/>
  <c r="D30" i="61"/>
  <c r="F30" i="60"/>
  <c r="F30" i="61"/>
  <c r="J30" i="60"/>
  <c r="H30" i="61"/>
  <c r="N30" i="60"/>
  <c r="D31" i="61"/>
  <c r="F31" i="60"/>
  <c r="F31" i="61"/>
  <c r="J31" i="60"/>
  <c r="H31" i="61"/>
  <c r="N31" i="60"/>
  <c r="D32" i="61"/>
  <c r="F32" i="60"/>
  <c r="F32" i="61"/>
  <c r="J32" i="60"/>
  <c r="H32" i="61"/>
  <c r="N32" i="60"/>
  <c r="D33" i="61"/>
  <c r="F33" i="60"/>
  <c r="F33" i="61"/>
  <c r="J33" i="60"/>
  <c r="H33" i="61"/>
  <c r="N33" i="60"/>
  <c r="D34" i="61"/>
  <c r="F34" i="60"/>
  <c r="F34" i="61"/>
  <c r="J34" i="60"/>
  <c r="H34" i="61"/>
  <c r="N34" i="60"/>
  <c r="D35" i="61"/>
  <c r="F35" i="60"/>
  <c r="F35" i="61"/>
  <c r="J35" i="60"/>
  <c r="H35" i="61"/>
  <c r="N35" i="60"/>
  <c r="D36" i="61"/>
  <c r="F36" i="60"/>
  <c r="F36" i="61"/>
  <c r="J36" i="60"/>
  <c r="H36" i="61"/>
  <c r="N36" i="60"/>
  <c r="D37" i="61"/>
  <c r="F37" i="60"/>
  <c r="F37" i="61"/>
  <c r="J37" i="60"/>
  <c r="H37" i="61"/>
  <c r="N37" i="60"/>
  <c r="D38" i="61"/>
  <c r="F38" i="60"/>
  <c r="F38" i="61"/>
  <c r="J38" i="60"/>
  <c r="H38" i="61"/>
  <c r="N38" i="60"/>
  <c r="D39" i="61"/>
  <c r="F39" i="60"/>
  <c r="F39" i="61"/>
  <c r="J39" i="60"/>
  <c r="H39" i="61"/>
  <c r="N39" i="60"/>
  <c r="D40" i="61"/>
  <c r="F40" i="60"/>
  <c r="F40" i="61"/>
  <c r="J40" i="60"/>
  <c r="H40" i="61"/>
  <c r="N40" i="60"/>
  <c r="D41" i="61"/>
  <c r="F41" i="60"/>
  <c r="F41" i="61"/>
  <c r="J41" i="60"/>
  <c r="H41" i="61"/>
  <c r="N41" i="60"/>
  <c r="D42" i="61"/>
  <c r="F42" i="60"/>
  <c r="F42" i="61"/>
  <c r="J42" i="60"/>
  <c r="H42" i="61"/>
  <c r="N42" i="60"/>
  <c r="D43" i="61"/>
  <c r="F43" i="60"/>
  <c r="F43" i="61"/>
  <c r="J43" i="60"/>
  <c r="H43" i="61"/>
  <c r="N43" i="60"/>
  <c r="D44" i="61"/>
  <c r="F44" i="60"/>
  <c r="F44" i="61"/>
  <c r="J44" i="60"/>
  <c r="H44" i="61"/>
  <c r="N44" i="60"/>
  <c r="D45" i="61"/>
  <c r="F45" i="60"/>
  <c r="F45" i="61"/>
  <c r="J45" i="60"/>
  <c r="H45" i="61"/>
  <c r="N45" i="60"/>
  <c r="D46" i="61"/>
  <c r="F46" i="60"/>
  <c r="F46" i="61"/>
  <c r="J46" i="60"/>
  <c r="H46" i="61"/>
  <c r="N46" i="60"/>
  <c r="D47" i="61"/>
  <c r="F47" i="60"/>
  <c r="F47" i="61"/>
  <c r="J47" i="60"/>
  <c r="H47" i="61"/>
  <c r="N47" i="60"/>
  <c r="D48" i="61"/>
  <c r="F48" i="60"/>
  <c r="F48" i="61"/>
  <c r="J48" i="60"/>
  <c r="H48" i="61"/>
  <c r="N48" i="60"/>
  <c r="D49" i="61"/>
  <c r="F49" i="60"/>
  <c r="F49" i="61"/>
  <c r="J49" i="60"/>
  <c r="H49" i="61"/>
  <c r="N49" i="60"/>
  <c r="D50" i="61"/>
  <c r="F50" i="60"/>
  <c r="F50" i="61"/>
  <c r="J50" i="60"/>
  <c r="H50" i="61"/>
  <c r="N50" i="60"/>
  <c r="D51" i="61"/>
  <c r="F51" i="60"/>
  <c r="F51" i="61"/>
  <c r="J51" i="60"/>
  <c r="H51" i="61"/>
  <c r="N51" i="60"/>
  <c r="D52" i="61"/>
  <c r="F52" i="60"/>
  <c r="F52" i="61"/>
  <c r="J52" i="60"/>
  <c r="H52" i="61"/>
  <c r="N52" i="60"/>
  <c r="D53" i="61"/>
  <c r="F53" i="60"/>
  <c r="F53" i="61"/>
  <c r="J53" i="60"/>
  <c r="H53" i="61"/>
  <c r="N53" i="60"/>
  <c r="D54" i="61"/>
  <c r="F54" i="60"/>
  <c r="F54" i="61"/>
  <c r="J54" i="60"/>
  <c r="H54" i="61"/>
  <c r="N54" i="60"/>
  <c r="D55" i="61"/>
  <c r="F55" i="60"/>
  <c r="F55" i="61"/>
  <c r="J55" i="60"/>
  <c r="H55" i="61"/>
  <c r="N55" i="60"/>
  <c r="D56" i="61"/>
  <c r="F56" i="60"/>
  <c r="F56" i="61"/>
  <c r="J56" i="60"/>
  <c r="H56" i="61"/>
  <c r="N56" i="60"/>
  <c r="D57" i="61"/>
  <c r="F57" i="60"/>
  <c r="F57" i="61"/>
  <c r="J57" i="60"/>
  <c r="H57" i="61"/>
  <c r="N57" i="60"/>
  <c r="D58" i="61"/>
  <c r="F58" i="60"/>
  <c r="F58" i="61"/>
  <c r="J58" i="60"/>
  <c r="H58" i="61"/>
  <c r="N58" i="60"/>
  <c r="D59" i="61"/>
  <c r="F59" i="60"/>
  <c r="F59" i="61"/>
  <c r="J59" i="60"/>
  <c r="H59" i="61"/>
  <c r="N59" i="60"/>
  <c r="D60" i="61"/>
  <c r="F60" i="60"/>
  <c r="F60" i="61"/>
  <c r="J60" i="60"/>
  <c r="H60" i="61"/>
  <c r="N60" i="60"/>
  <c r="D61" i="61"/>
  <c r="F61" i="60"/>
  <c r="F61" i="61"/>
  <c r="J61" i="60"/>
  <c r="H61" i="61"/>
  <c r="N61" i="60"/>
  <c r="D62" i="61"/>
  <c r="F62" i="60"/>
  <c r="F62" i="61"/>
  <c r="J62" i="60"/>
  <c r="H62" i="61"/>
  <c r="N62" i="60"/>
  <c r="D63" i="61"/>
  <c r="F63" i="60"/>
  <c r="F63" i="61"/>
  <c r="J63" i="60"/>
  <c r="H63" i="61"/>
  <c r="N63" i="60"/>
  <c r="D64" i="61"/>
  <c r="F64" i="60"/>
  <c r="F64" i="61"/>
  <c r="J64" i="60"/>
  <c r="H64" i="61"/>
  <c r="N64" i="60"/>
  <c r="D65" i="61"/>
  <c r="F65" i="60"/>
  <c r="F65" i="61"/>
  <c r="J65" i="60"/>
  <c r="H65" i="61"/>
  <c r="N65" i="60"/>
  <c r="D66" i="61"/>
  <c r="F66" i="60"/>
  <c r="F66" i="61"/>
  <c r="J66" i="60"/>
  <c r="E67" i="61"/>
  <c r="H67" i="60"/>
  <c r="H67" i="61"/>
  <c r="N67" i="60"/>
  <c r="G68" i="61"/>
  <c r="L68" i="60"/>
  <c r="D69" i="61"/>
  <c r="F69" i="60"/>
  <c r="C70" i="61"/>
  <c r="D70" i="60"/>
  <c r="F70" i="61"/>
  <c r="J70" i="60"/>
  <c r="D71" i="61"/>
  <c r="F71" i="60"/>
  <c r="H71" i="61"/>
  <c r="N71" i="60"/>
  <c r="F72" i="61"/>
  <c r="J72" i="60"/>
  <c r="D73" i="61"/>
  <c r="F73" i="60"/>
  <c r="H73" i="61"/>
  <c r="N73" i="60"/>
  <c r="F74" i="61"/>
  <c r="J74" i="60"/>
  <c r="D75" i="61"/>
  <c r="F75" i="60"/>
  <c r="H75" i="61"/>
  <c r="N75" i="60"/>
  <c r="F76" i="61"/>
  <c r="J76" i="60"/>
  <c r="D77" i="61"/>
  <c r="F77" i="60"/>
  <c r="H77" i="61"/>
  <c r="N77" i="60"/>
  <c r="F78" i="61"/>
  <c r="J78" i="60"/>
  <c r="D79" i="61"/>
  <c r="F79" i="60"/>
  <c r="H79" i="61"/>
  <c r="N79" i="60"/>
  <c r="F80" i="61"/>
  <c r="J80" i="60"/>
  <c r="D81" i="61"/>
  <c r="F81" i="60"/>
  <c r="H81" i="61"/>
  <c r="N81" i="60"/>
  <c r="F82" i="61"/>
  <c r="J82" i="60"/>
  <c r="D7" i="61"/>
  <c r="F7" i="60"/>
  <c r="F7" i="61"/>
  <c r="J7" i="60"/>
  <c r="H7" i="61"/>
  <c r="N7" i="60"/>
  <c r="D8" i="61"/>
  <c r="F8" i="60"/>
  <c r="F8" i="61"/>
  <c r="J8" i="60"/>
  <c r="H8" i="61"/>
  <c r="N8" i="60"/>
  <c r="D9" i="61"/>
  <c r="F9" i="60"/>
  <c r="F9" i="61"/>
  <c r="J9" i="60"/>
  <c r="H9" i="61"/>
  <c r="N9" i="60"/>
  <c r="D10" i="61"/>
  <c r="F10" i="60"/>
  <c r="F10" i="61"/>
  <c r="J10" i="60"/>
  <c r="H10" i="61"/>
  <c r="N10" i="60"/>
  <c r="D11" i="61"/>
  <c r="F11" i="60"/>
  <c r="F11" i="61"/>
  <c r="J11" i="60"/>
  <c r="H11" i="61"/>
  <c r="N11" i="60"/>
  <c r="D12" i="61"/>
  <c r="F12" i="60"/>
  <c r="F12" i="61"/>
  <c r="J12" i="60"/>
  <c r="H12" i="61"/>
  <c r="N12" i="60"/>
  <c r="D13" i="61"/>
  <c r="F13" i="60"/>
  <c r="F13" i="61"/>
  <c r="J13" i="60"/>
  <c r="H13" i="61"/>
  <c r="N13" i="60"/>
  <c r="D14" i="61"/>
  <c r="F14" i="60"/>
  <c r="F14" i="61"/>
  <c r="J14" i="60"/>
  <c r="H14" i="61"/>
  <c r="N14" i="60"/>
  <c r="D15" i="61"/>
  <c r="F15" i="60"/>
  <c r="F15" i="61"/>
  <c r="J15" i="60"/>
  <c r="H15" i="61"/>
  <c r="N15" i="60"/>
  <c r="D16" i="61"/>
  <c r="F16" i="60"/>
  <c r="F16" i="61"/>
  <c r="J16" i="60"/>
  <c r="H16" i="61"/>
  <c r="N16" i="60"/>
  <c r="H66" i="61"/>
  <c r="N66" i="60"/>
  <c r="G67" i="61"/>
  <c r="L67" i="60"/>
  <c r="D68" i="61"/>
  <c r="F68" i="60"/>
  <c r="C69" i="61"/>
  <c r="D69" i="60"/>
  <c r="F69" i="61"/>
  <c r="J69" i="60"/>
  <c r="E70" i="61"/>
  <c r="H70" i="60"/>
  <c r="E8" i="62"/>
  <c r="E8" i="63"/>
  <c r="E13"/>
  <c r="E18"/>
  <c r="E10" i="65"/>
  <c r="E15"/>
  <c r="G70" i="61"/>
  <c r="L70" i="60"/>
  <c r="C71" i="61"/>
  <c r="D71" i="60"/>
  <c r="E71" i="61"/>
  <c r="H71" i="60"/>
  <c r="G71" i="61"/>
  <c r="L71" i="60"/>
  <c r="C72" i="61"/>
  <c r="D72" i="60"/>
  <c r="E72" i="61"/>
  <c r="H72" i="60"/>
  <c r="G72" i="61"/>
  <c r="L72" i="60"/>
  <c r="C73" i="61"/>
  <c r="D73" i="60"/>
  <c r="E73" i="61"/>
  <c r="H73" i="60"/>
  <c r="G73" i="61"/>
  <c r="L73" i="60"/>
  <c r="C74" i="61"/>
  <c r="D74" i="60"/>
  <c r="E74" i="61"/>
  <c r="H74" i="60"/>
  <c r="G74" i="61"/>
  <c r="L74" i="60"/>
  <c r="C75" i="61"/>
  <c r="D75" i="60"/>
  <c r="E75" i="61"/>
  <c r="H75" i="60"/>
  <c r="G75" i="61"/>
  <c r="L75" i="60"/>
  <c r="C76" i="61"/>
  <c r="D76" i="60"/>
  <c r="E76" i="61"/>
  <c r="H76" i="60"/>
  <c r="G76" i="61"/>
  <c r="L76" i="60"/>
  <c r="C77" i="61"/>
  <c r="D77" i="60"/>
  <c r="E77" i="61"/>
  <c r="H77" i="60"/>
  <c r="G77" i="61"/>
  <c r="L77" i="60"/>
  <c r="C78" i="61"/>
  <c r="D78" i="60"/>
  <c r="E78" i="61"/>
  <c r="H78" i="60"/>
  <c r="G78" i="61"/>
  <c r="L78" i="60"/>
  <c r="C79" i="61"/>
  <c r="D79" i="60"/>
  <c r="E79" i="61"/>
  <c r="H79" i="60"/>
  <c r="G79" i="61"/>
  <c r="L79" i="60"/>
  <c r="C80" i="61"/>
  <c r="D80" i="60"/>
  <c r="E80" i="61"/>
  <c r="H80" i="60"/>
  <c r="G80" i="61"/>
  <c r="L80" i="60"/>
  <c r="C81" i="61"/>
  <c r="D81" i="60"/>
  <c r="E81" i="61"/>
  <c r="H81" i="60"/>
  <c r="G81" i="61"/>
  <c r="L81" i="60"/>
  <c r="C82" i="61"/>
  <c r="D82" i="60"/>
  <c r="E82" i="61"/>
  <c r="H82" i="60"/>
  <c r="G82" i="61"/>
  <c r="L82" i="60"/>
  <c r="E9" i="62"/>
  <c r="E9" i="63"/>
  <c r="E14"/>
  <c r="E11" i="65"/>
  <c r="E10" i="63"/>
  <c r="E16"/>
  <c r="E12" i="65"/>
  <c r="E7" i="62"/>
  <c r="E12" i="63"/>
  <c r="E17"/>
  <c r="E8" i="65"/>
  <c r="E13"/>
  <c r="F19" i="32" l="1"/>
  <c r="D28"/>
  <c r="D25" i="33"/>
  <c r="D25" i="34"/>
  <c r="E18" i="32"/>
  <c r="D12"/>
  <c r="D9" i="33"/>
  <c r="D9" i="34"/>
  <c r="G19" i="32"/>
  <c r="C15"/>
  <c r="G11"/>
  <c r="F26"/>
  <c r="H23" i="33"/>
  <c r="H23" i="34"/>
  <c r="C21"/>
  <c r="C21" i="33"/>
  <c r="C17" i="34"/>
  <c r="C17" i="33"/>
  <c r="F14" i="32"/>
  <c r="C9" i="34"/>
  <c r="C9" i="33"/>
  <c r="C29" i="32"/>
  <c r="C21"/>
  <c r="C13"/>
  <c r="F28"/>
  <c r="G23" i="33"/>
  <c r="G23" i="34"/>
  <c r="F20" i="32"/>
  <c r="F17" i="33"/>
  <c r="F17" i="34"/>
  <c r="C14" i="32"/>
  <c r="C11" i="33"/>
  <c r="C11" i="34"/>
  <c r="D29" i="32"/>
  <c r="E23"/>
  <c r="H17"/>
  <c r="D13"/>
  <c r="E29" i="33"/>
  <c r="E29" i="34"/>
  <c r="H26" i="32"/>
  <c r="C24"/>
  <c r="E21" i="33"/>
  <c r="E21" i="34"/>
  <c r="H18" i="32"/>
  <c r="C16"/>
  <c r="E13" i="33"/>
  <c r="E13" i="34"/>
  <c r="H10" i="32"/>
  <c r="E29"/>
  <c r="E25"/>
  <c r="E21"/>
  <c r="E17"/>
  <c r="E13"/>
  <c r="E9"/>
  <c r="D29" i="33"/>
  <c r="D29" i="34"/>
  <c r="E27"/>
  <c r="E27" i="33"/>
  <c r="H25"/>
  <c r="H25" i="34"/>
  <c r="D24" i="32"/>
  <c r="E22"/>
  <c r="D21" i="33"/>
  <c r="D21" i="34"/>
  <c r="E19"/>
  <c r="E19" i="33"/>
  <c r="H17"/>
  <c r="H17" i="34"/>
  <c r="D16" i="32"/>
  <c r="E14"/>
  <c r="D13" i="33"/>
  <c r="D13" i="34"/>
  <c r="E11"/>
  <c r="E11" i="33"/>
  <c r="H9"/>
  <c r="H9" i="34"/>
  <c r="F29" i="32"/>
  <c r="C27"/>
  <c r="G23"/>
  <c r="F21"/>
  <c r="C19"/>
  <c r="G15"/>
  <c r="F13"/>
  <c r="C11"/>
  <c r="G29" i="34"/>
  <c r="G29" i="33"/>
  <c r="E28" i="32"/>
  <c r="D27" i="33"/>
  <c r="D27" i="34"/>
  <c r="G25"/>
  <c r="G25" i="33"/>
  <c r="E24" i="32"/>
  <c r="D23" i="33"/>
  <c r="D23" i="34"/>
  <c r="G21"/>
  <c r="G21" i="33"/>
  <c r="E20" i="32"/>
  <c r="D19" i="33"/>
  <c r="D19" i="34"/>
  <c r="G17"/>
  <c r="G17" i="33"/>
  <c r="E16" i="32"/>
  <c r="D15" i="33"/>
  <c r="D15" i="34"/>
  <c r="G13"/>
  <c r="G13" i="33"/>
  <c r="E12" i="32"/>
  <c r="D11" i="33"/>
  <c r="D11" i="34"/>
  <c r="G9"/>
  <c r="G9" i="33"/>
  <c r="F23" i="32"/>
  <c r="F15"/>
  <c r="E26"/>
  <c r="D20"/>
  <c r="D17" i="33"/>
  <c r="D17" i="34"/>
  <c r="E10" i="32"/>
  <c r="F25"/>
  <c r="F17"/>
  <c r="F9"/>
  <c r="C25" i="34"/>
  <c r="C25" i="33"/>
  <c r="F22" i="32"/>
  <c r="H19" i="33"/>
  <c r="H19" i="34"/>
  <c r="F18" i="32"/>
  <c r="H15" i="33"/>
  <c r="H15" i="34"/>
  <c r="F10" i="32"/>
  <c r="C25"/>
  <c r="C17"/>
  <c r="C9"/>
  <c r="C27" i="33"/>
  <c r="C27" i="34"/>
  <c r="F25" i="33"/>
  <c r="F25" i="34"/>
  <c r="C22" i="32"/>
  <c r="C19" i="33"/>
  <c r="C19" i="34"/>
  <c r="G15" i="33"/>
  <c r="G15" i="34"/>
  <c r="F12" i="32"/>
  <c r="F9" i="33"/>
  <c r="F9" i="34"/>
  <c r="H25" i="32"/>
  <c r="D21"/>
  <c r="E15"/>
  <c r="H9"/>
  <c r="C28"/>
  <c r="E25" i="33"/>
  <c r="E25" i="34"/>
  <c r="H22" i="32"/>
  <c r="C20"/>
  <c r="E17" i="33"/>
  <c r="E17" i="34"/>
  <c r="H14" i="32"/>
  <c r="C12"/>
  <c r="E9" i="33"/>
  <c r="E9" i="34"/>
  <c r="D27" i="32"/>
  <c r="D23"/>
  <c r="D19"/>
  <c r="D15"/>
  <c r="D11"/>
  <c r="F29" i="33"/>
  <c r="F29" i="34"/>
  <c r="G27" i="33"/>
  <c r="G27" i="34"/>
  <c r="C26" i="32"/>
  <c r="F24"/>
  <c r="C23" i="33"/>
  <c r="C23" i="34"/>
  <c r="F21" i="33"/>
  <c r="F21" i="34"/>
  <c r="G19" i="33"/>
  <c r="G19" i="34"/>
  <c r="C18" i="32"/>
  <c r="F16"/>
  <c r="C15" i="33"/>
  <c r="C15" i="34"/>
  <c r="F13" i="33"/>
  <c r="F13" i="34"/>
  <c r="G11" i="33"/>
  <c r="G11" i="34"/>
  <c r="C10" i="32"/>
  <c r="H29"/>
  <c r="E27"/>
  <c r="D25"/>
  <c r="H21"/>
  <c r="E19"/>
  <c r="D17"/>
  <c r="H13"/>
  <c r="E11"/>
  <c r="D9"/>
  <c r="G28"/>
  <c r="F27" i="33"/>
  <c r="F27" i="34"/>
  <c r="D26" i="32"/>
  <c r="G24"/>
  <c r="F23" i="33"/>
  <c r="F23" i="34"/>
  <c r="D22" i="32"/>
  <c r="G20"/>
  <c r="F19" i="33"/>
  <c r="F19" i="34"/>
  <c r="D18" i="32"/>
  <c r="G16"/>
  <c r="F15" i="33"/>
  <c r="F15" i="34"/>
  <c r="D14" i="32"/>
  <c r="G12"/>
  <c r="F11" i="33"/>
  <c r="F11" i="34"/>
  <c r="D10" i="32"/>
  <c r="F27"/>
  <c r="H29" i="33"/>
  <c r="H29" i="34"/>
  <c r="E23"/>
  <c r="E23" i="33"/>
  <c r="E15" i="34"/>
  <c r="E15" i="33"/>
  <c r="G27" i="32"/>
  <c r="C29" i="34"/>
  <c r="C29" i="33"/>
  <c r="C13" i="34"/>
  <c r="C13" i="33"/>
  <c r="F11" i="32"/>
  <c r="H21" i="33"/>
  <c r="H21" i="34"/>
  <c r="H13" i="33"/>
  <c r="H13" i="34"/>
  <c r="C23" i="32"/>
  <c r="H27" i="33"/>
  <c r="H27" i="34"/>
  <c r="H11" i="33"/>
  <c r="H11" i="34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<sst xmlns="http://schemas.openxmlformats.org/spreadsheetml/2006/main" count="3848" uniqueCount="342">
  <si>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</si>
  <si>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</si>
  <si>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</si>
  <si>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</si>
  <si>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</si>
  <si>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</si>
  <si>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</si>
  <si>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</si>
  <si>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</si>
  <si>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</si>
  <si>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</si>
  <si>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</si>
  <si>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</si>
  <si>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</si>
  <si>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</si>
  <si>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</si>
  <si>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</si>
  <si>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</si>
  <si>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</si>
  <si>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</si>
  <si>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</si>
  <si>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</si>
  <si>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</si>
  <si>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</si>
  <si>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</si>
  <si>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</si>
  <si>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</si>
  <si>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</si>
  <si>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</si>
  <si>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</si>
  <si>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</si>
  <si>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</si>
  <si>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</si>
  <si>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</si>
  <si>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</si>
  <si>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</si>
  <si>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</si>
  <si>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</si>
  <si>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</si>
  <si>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</si>
  <si>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</si>
  <si>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</si>
  <si>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</si>
  <si>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</si>
  <si>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</si>
  <si>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</si>
  <si>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</si>
  <si>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</si>
  <si>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</si>
  <si>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</si>
  <si>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</si>
  <si>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</si>
  <si>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</si>
  <si>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</si>
  <si>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</si>
  <si>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</si>
  <si>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</si>
  <si>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</si>
  <si>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</si>
  <si>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</si>
  <si>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</si>
  <si>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</si>
  <si>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</si>
  <si>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</si>
  <si>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</si>
  <si>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</si>
  <si>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</si>
  <si>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</si>
  <si>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</si>
  <si>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</si>
  <si>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</si>
  <si>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</si>
  <si>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</si>
  <si>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</si>
  <si>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</si>
  <si>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</si>
  <si>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</si>
  <si>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</si>
  <si>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</si>
  <si>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</si>
  <si>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</si>
  <si>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</si>
  <si>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</si>
  <si>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</si>
  <si>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</si>
  <si>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</si>
  <si>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</si>
  <si>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</si>
  <si>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</si>
  <si>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</si>
  <si>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</si>
  <si>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</si>
  <si>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</si>
  <si>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</si>
  <si>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</si>
  <si>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</si>
  <si>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</si>
  <si>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</si>
  <si>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</si>
  <si>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</si>
  <si>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</si>
  <si>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</si>
  <si>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</si>
  <si>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</si>
  <si>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</si>
  <si>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</si>
  <si>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</si>
  <si>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</si>
  <si>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</si>
  <si>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</si>
  <si>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</si>
  <si>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</si>
  <si>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</si>
  <si>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</si>
  <si>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</si>
  <si>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</si>
  <si>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</si>
  <si>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</si>
  <si>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</si>
  <si>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</si>
  <si>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</si>
  <si>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</si>
  <si>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</si>
  <si>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</si>
  <si>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</si>
  <si>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</si>
  <si>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</si>
  <si>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</si>
  <si>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</si>
  <si>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</si>
  <si>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</si>
  <si>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</si>
  <si>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</si>
  <si>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</si>
  <si>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</si>
  <si>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</si>
  <si>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</si>
  <si>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</si>
  <si>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</si>
  <si>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</si>
  <si>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</si>
  <si>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</si>
  <si>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</si>
  <si>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</si>
  <si>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</si>
  <si>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</si>
  <si>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</si>
  <si>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10/09</t>
  </si>
  <si>
    <t>Var. 11/10</t>
  </si>
  <si>
    <t>Var. 12/11</t>
  </si>
  <si>
    <t>Total general</t>
  </si>
  <si>
    <t>TURISTAS  ALOJADOS EN LA ZONA NORTE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</si>
  <si>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</si>
  <si>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</si>
  <si>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</si>
  <si>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</si>
  <si>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</si>
  <si>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</si>
  <si>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</si>
  <si>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</si>
  <si>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</si>
  <si>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</si>
  <si>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</si>
  <si>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</si>
  <si>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</si>
  <si>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</si>
  <si>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</si>
  <si>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</si>
  <si>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</si>
  <si>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</si>
  <si>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</si>
  <si>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</si>
  <si>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</si>
  <si>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</si>
  <si>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</si>
  <si>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</si>
  <si>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</si>
  <si>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</si>
  <si>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</si>
  <si>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</si>
  <si>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</si>
  <si>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</si>
  <si>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</si>
  <si>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11/10</t>
  </si>
  <si>
    <t>var. 12/11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</si>
  <si>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</si>
  <si>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</si>
  <si>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</si>
  <si>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</si>
  <si>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</si>
  <si>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</si>
  <si>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</si>
  <si>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</si>
  <si>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</si>
  <si>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</si>
  <si>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</si>
  <si>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</si>
  <si>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</si>
  <si>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</si>
  <si>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</si>
  <si>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</si>
  <si>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</si>
  <si>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</si>
  <si>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</si>
  <si>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</si>
  <si>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</si>
  <si>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</si>
  <si>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</si>
  <si>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</si>
  <si>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</si>
  <si>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</si>
  <si>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</si>
  <si>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</si>
  <si>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</si>
  <si>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</si>
  <si>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</si>
  <si>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</si>
  <si>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</si>
  <si>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</si>
  <si>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</si>
  <si>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</si>
  <si>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</si>
  <si>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</si>
  <si>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</si>
  <si>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</si>
  <si>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</si>
  <si>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</si>
  <si>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</si>
  <si>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</si>
  <si>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</si>
  <si>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</si>
  <si>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</si>
  <si>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</si>
  <si>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</si>
  <si>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</si>
  <si>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</si>
  <si>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</si>
  <si>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</si>
  <si>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</si>
  <si>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</si>
  <si>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</si>
  <si>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</si>
  <si>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</si>
  <si>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</si>
  <si>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</si>
  <si>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</si>
  <si>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</si>
  <si>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</si>
  <si>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</si>
  <si>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</si>
  <si>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</si>
  <si>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</si>
  <si>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</si>
  <si>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</si>
  <si>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</si>
  <si>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</si>
  <si>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</si>
  <si>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</si>
  <si>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</si>
  <si>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</si>
  <si>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</si>
  <si>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</si>
  <si>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</si>
  <si>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</si>
  <si>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</si>
  <si>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</si>
  <si>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</si>
  <si>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</si>
  <si>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</si>
  <si>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</si>
  <si>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</si>
  <si>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</si>
  <si>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</si>
  <si>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</si>
  <si>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</si>
  <si>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</si>
  <si>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</si>
  <si>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</si>
  <si>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</si>
  <si>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</si>
  <si>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</si>
  <si>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</si>
  <si>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</si>
  <si>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</si>
  <si>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</si>
  <si>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</si>
  <si>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</si>
  <si>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</si>
  <si>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</si>
  <si>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</si>
  <si>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</si>
  <si>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</si>
  <si>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</si>
  <si>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</si>
  <si>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</si>
  <si>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</si>
  <si>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</si>
  <si>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</si>
  <si>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</si>
  <si>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</si>
  <si>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</si>
  <si>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</si>
  <si>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</si>
  <si>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</si>
  <si>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</si>
  <si>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</si>
  <si>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</si>
  <si>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</si>
  <si>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</si>
  <si>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</si>
  <si>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</si>
  <si>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</si>
  <si>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</si>
  <si>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</si>
  <si>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</si>
  <si>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</si>
  <si>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</si>
  <si>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</si>
  <si>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</si>
  <si>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</si>
  <si>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</si>
  <si>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</si>
  <si>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</si>
  <si>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</si>
  <si>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</si>
  <si>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</si>
  <si>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</si>
  <si>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</si>
  <si>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</si>
  <si>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</si>
  <si>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acum. octubre 2012 </t>
  </si>
  <si>
    <t>acum. octubre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</si>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</sst>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5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91E-2"/>
          <c:y val="0.25865003998963648"/>
          <c:w val="0.96494064388740464"/>
          <c:h val="0.64496705079247063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573824</c:v>
                </c:pt>
                <c:pt idx="1">
                  <c:v>434658</c:v>
                </c:pt>
                <c:pt idx="2">
                  <c:v>139166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610654</c:v>
                </c:pt>
                <c:pt idx="1">
                  <c:v>449500</c:v>
                </c:pt>
                <c:pt idx="2">
                  <c:v>161154</c:v>
                </c:pt>
              </c:numCache>
            </c:numRef>
          </c:val>
        </c:ser>
        <c:overlap val="-2"/>
        <c:axId val="151454464"/>
        <c:axId val="15145600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3.9848882526047963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4.0033404915294753E-3"/>
                  <c:y val="1.1444921316165972E-2"/>
                </c:manualLayout>
              </c:layout>
              <c:showVal val="1"/>
            </c:dLbl>
            <c:dLbl>
              <c:idx val="2"/>
              <c:layout>
                <c:manualLayout>
                  <c:x val="-1.9274636125029818E-3"/>
                  <c:y val="7.616910547125811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-6.0312386392294165E-2</c:v>
                </c:pt>
                <c:pt idx="1">
                  <c:v>-3.3018909899888767E-2</c:v>
                </c:pt>
                <c:pt idx="2">
                  <c:v>-0.1364409198654703</c:v>
                </c:pt>
              </c:numCache>
            </c:numRef>
          </c:val>
        </c:ser>
        <c:axId val="151463424"/>
        <c:axId val="151461888"/>
      </c:barChart>
      <c:catAx>
        <c:axId val="1514544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1456000"/>
        <c:crosses val="autoZero"/>
        <c:auto val="1"/>
        <c:lblAlgn val="ctr"/>
        <c:lblOffset val="100"/>
      </c:catAx>
      <c:valAx>
        <c:axId val="151456000"/>
        <c:scaling>
          <c:orientation val="minMax"/>
        </c:scaling>
        <c:delete val="1"/>
        <c:axPos val="l"/>
        <c:numFmt formatCode="#,##0_)" sourceLinked="1"/>
        <c:tickLblPos val="none"/>
        <c:crossAx val="151454464"/>
        <c:crosses val="autoZero"/>
        <c:crossBetween val="between"/>
      </c:valAx>
      <c:valAx>
        <c:axId val="151461888"/>
        <c:scaling>
          <c:orientation val="minMax"/>
        </c:scaling>
        <c:delete val="1"/>
        <c:axPos val="r"/>
        <c:numFmt formatCode="0.0%" sourceLinked="1"/>
        <c:tickLblPos val="none"/>
        <c:crossAx val="151463424"/>
        <c:crosses val="max"/>
        <c:crossBetween val="between"/>
      </c:valAx>
      <c:catAx>
        <c:axId val="151463424"/>
        <c:scaling>
          <c:orientation val="minMax"/>
        </c:scaling>
        <c:delete val="1"/>
        <c:axPos val="b"/>
        <c:numFmt formatCode="General" sourceLinked="1"/>
        <c:tickLblPos val="none"/>
        <c:crossAx val="1514618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37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6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tip'!$C$96,'tab. Turistas alojados tip'!$C$83,'tab. Turistas alojados tip'!$C$70,'tab. Turistas alojados tip'!$C$57,'tab. Turistas alojados tip'!$C$44,'tab. Turistas alojados tip'!$C$31)</c:f>
              <c:numCache>
                <c:formatCode>#,##0</c:formatCode>
                <c:ptCount val="6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tip'!$E$96,'tab. Turistas alojados tip'!$E$83,'tab. Turistas alojados tip'!$E$70,'tab. Turistas alojados tip'!$E$57,'tab. Turistas alojados tip'!$E$44,'tab. Turistas alojados tip'!$E$31)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tip'!$G$96,'tab. Turistas alojados tip'!$G$83,'tab. Turistas alojados tip'!$G$70,'tab. Turistas alojados tip'!$G$57,'tab. Turistas alojados tip'!$G$44,'tab. Turistas alojados tip'!$G$31)</c:f>
              <c:numCache>
                <c:formatCode>#,##0</c:formatCode>
                <c:ptCount val="6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</c:numCache>
            </c:numRef>
          </c:val>
        </c:ser>
        <c:marker val="1"/>
        <c:axId val="194699648"/>
        <c:axId val="194701568"/>
      </c:lineChart>
      <c:catAx>
        <c:axId val="1946996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94701568"/>
        <c:crosses val="autoZero"/>
        <c:auto val="1"/>
        <c:lblAlgn val="ctr"/>
        <c:lblOffset val="100"/>
        <c:tickLblSkip val="1"/>
      </c:catAx>
      <c:valAx>
        <c:axId val="1947015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94699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9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72"/>
          <c:w val="0.91263650546021846"/>
          <c:h val="0.3088418173080536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4111919</c:v>
                </c:pt>
                <c:pt idx="1">
                  <c:v>2672065</c:v>
                </c:pt>
                <c:pt idx="2">
                  <c:v>1439854</c:v>
                </c:pt>
                <c:pt idx="3">
                  <c:v>654103</c:v>
                </c:pt>
                <c:pt idx="4">
                  <c:v>491149</c:v>
                </c:pt>
                <c:pt idx="5">
                  <c:v>162954</c:v>
                </c:pt>
                <c:pt idx="6">
                  <c:v>573824</c:v>
                </c:pt>
                <c:pt idx="7">
                  <c:v>434658</c:v>
                </c:pt>
                <c:pt idx="8">
                  <c:v>139166</c:v>
                </c:pt>
              </c:numCache>
            </c:numRef>
          </c:val>
        </c:ser>
        <c:dLbls>
          <c:showVal val="1"/>
        </c:dLbls>
        <c:gapWidth val="30"/>
        <c:axId val="195334144"/>
        <c:axId val="195336064"/>
      </c:barChart>
      <c:catAx>
        <c:axId val="195334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95336064"/>
        <c:crosses val="autoZero"/>
        <c:auto val="1"/>
        <c:lblAlgn val="ctr"/>
        <c:lblOffset val="100"/>
        <c:tickLblSkip val="1"/>
        <c:tickMarkSkip val="1"/>
      </c:catAx>
      <c:valAx>
        <c:axId val="195336064"/>
        <c:scaling>
          <c:orientation val="minMax"/>
        </c:scaling>
        <c:delete val="1"/>
        <c:axPos val="l"/>
        <c:numFmt formatCode="#,##0_)" sourceLinked="1"/>
        <c:tickLblPos val="none"/>
        <c:crossAx val="19533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26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9"/>
          <c:y val="0.25962782429975001"/>
          <c:w val="0.8332505364203987"/>
          <c:h val="0.47650548004267074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</c:numCache>
            </c:numRef>
          </c:val>
        </c:ser>
        <c:marker val="1"/>
        <c:axId val="196675456"/>
        <c:axId val="196681728"/>
      </c:lineChart>
      <c:catAx>
        <c:axId val="1966754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6681728"/>
        <c:crosses val="autoZero"/>
        <c:auto val="1"/>
        <c:lblAlgn val="ctr"/>
        <c:lblOffset val="100"/>
      </c:catAx>
      <c:valAx>
        <c:axId val="196681728"/>
        <c:scaling>
          <c:orientation val="minMax"/>
          <c:min val="30000"/>
        </c:scaling>
        <c:axPos val="l"/>
        <c:numFmt formatCode="#,##0" sourceLinked="1"/>
        <c:tickLblPos val="nextTo"/>
        <c:crossAx val="19667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7"/>
          <c:y val="0.25962782429975012"/>
          <c:w val="0.83325053642039892"/>
          <c:h val="0.4765054800426709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</c:numCache>
            </c:numRef>
          </c:val>
        </c:ser>
        <c:marker val="1"/>
        <c:axId val="196557440"/>
        <c:axId val="196567808"/>
      </c:lineChart>
      <c:catAx>
        <c:axId val="19655744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6567808"/>
        <c:crosses val="autoZero"/>
        <c:auto val="1"/>
        <c:lblAlgn val="ctr"/>
        <c:lblOffset val="100"/>
      </c:catAx>
      <c:valAx>
        <c:axId val="196567808"/>
        <c:scaling>
          <c:orientation val="minMax"/>
          <c:min val="40000"/>
        </c:scaling>
        <c:axPos val="l"/>
        <c:numFmt formatCode="#,##0" sourceLinked="1"/>
        <c:tickLblPos val="nextTo"/>
        <c:crossAx val="196557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11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45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8"/>
          <c:y val="0.25962782429975023"/>
          <c:w val="0.83325053642039915"/>
          <c:h val="0.47650548004267101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</c:numCache>
            </c:numRef>
          </c:val>
        </c:ser>
        <c:marker val="1"/>
        <c:axId val="197053824"/>
        <c:axId val="197060096"/>
      </c:lineChart>
      <c:catAx>
        <c:axId val="1970538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7060096"/>
        <c:crosses val="autoZero"/>
        <c:auto val="1"/>
        <c:lblAlgn val="ctr"/>
        <c:lblOffset val="100"/>
      </c:catAx>
      <c:valAx>
        <c:axId val="197060096"/>
        <c:scaling>
          <c:orientation val="minMax"/>
          <c:min val="300000"/>
        </c:scaling>
        <c:axPos val="l"/>
        <c:numFmt formatCode="#,##0" sourceLinked="1"/>
        <c:tickLblPos val="nextTo"/>
        <c:crossAx val="19705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22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2.0811654526535642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573824</c:v>
                </c:pt>
                <c:pt idx="1">
                  <c:v>434658</c:v>
                </c:pt>
                <c:pt idx="2">
                  <c:v>367894</c:v>
                </c:pt>
                <c:pt idx="3">
                  <c:v>55617</c:v>
                </c:pt>
                <c:pt idx="4">
                  <c:v>11147</c:v>
                </c:pt>
                <c:pt idx="5">
                  <c:v>139166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1.3536379018612554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610654</c:v>
                </c:pt>
                <c:pt idx="1">
                  <c:v>449500</c:v>
                </c:pt>
                <c:pt idx="2">
                  <c:v>377579</c:v>
                </c:pt>
                <c:pt idx="3">
                  <c:v>60893</c:v>
                </c:pt>
                <c:pt idx="4">
                  <c:v>11028</c:v>
                </c:pt>
                <c:pt idx="5">
                  <c:v>161154</c:v>
                </c:pt>
              </c:numCache>
            </c:numRef>
          </c:val>
        </c:ser>
        <c:dLbls>
          <c:showVal val="1"/>
        </c:dLbls>
        <c:gapWidth val="30"/>
        <c:overlap val="-10"/>
        <c:axId val="196766720"/>
        <c:axId val="19676889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19E-2"/>
                  <c:y val="0.2956675593215823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43E-2"/>
                  <c:y val="0.373204364682841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54857554876411E-2"/>
                  <c:y val="0.3985632252821190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2212827584369213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50140533194771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25E-2"/>
                  <c:y val="6.495996376087506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-6.0312386392294165E-2</c:v>
                </c:pt>
                <c:pt idx="1">
                  <c:v>-3.3018909899888767E-2</c:v>
                </c:pt>
                <c:pt idx="2">
                  <c:v>-2.5650261269826977E-2</c:v>
                </c:pt>
                <c:pt idx="3">
                  <c:v>-8.6643784999917886E-2</c:v>
                </c:pt>
                <c:pt idx="4">
                  <c:v>1.0790714544795067E-2</c:v>
                </c:pt>
                <c:pt idx="5">
                  <c:v>-0.1364409198654703</c:v>
                </c:pt>
              </c:numCache>
            </c:numRef>
          </c:val>
        </c:ser>
        <c:dLbls>
          <c:showVal val="1"/>
        </c:dLbls>
        <c:marker val="1"/>
        <c:axId val="196770432"/>
        <c:axId val="196784512"/>
      </c:lineChart>
      <c:catAx>
        <c:axId val="196766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6768896"/>
        <c:crosses val="autoZero"/>
        <c:auto val="1"/>
        <c:lblAlgn val="ctr"/>
        <c:lblOffset val="100"/>
        <c:tickLblSkip val="1"/>
        <c:tickMarkSkip val="1"/>
      </c:catAx>
      <c:valAx>
        <c:axId val="19676889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96766720"/>
        <c:crosses val="autoZero"/>
        <c:crossBetween val="between"/>
      </c:valAx>
      <c:catAx>
        <c:axId val="196770432"/>
        <c:scaling>
          <c:orientation val="minMax"/>
        </c:scaling>
        <c:delete val="1"/>
        <c:axPos val="b"/>
        <c:tickLblPos val="none"/>
        <c:crossAx val="196784512"/>
        <c:crosses val="autoZero"/>
        <c:auto val="1"/>
        <c:lblAlgn val="ctr"/>
        <c:lblOffset val="100"/>
      </c:catAx>
      <c:valAx>
        <c:axId val="1967845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6770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208"/>
          <c:y val="0.32109153022538856"/>
          <c:w val="0.85493028637286561"/>
          <c:h val="0.4984356955380596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'!$C$95,'tablas turistas por categorías '!$C$82,'tablas turistas por categorías '!$C$69,'tablas turistas por categorías '!$C$56,'tablas turistas por categorías '!$C$43,'tablas turistas por categorías '!$C$30)</c:f>
              <c:numCache>
                <c:formatCode>#,##0</c:formatCode>
                <c:ptCount val="6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'!$E$95,'tablas turistas por categorías '!$E$82,'tablas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6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'!$G$95,'tablas turistas por categorías '!$G$82,'tablas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6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'!$K$95,'tablas turistas por categorías '!$K$82,'tablas turistas por categorías '!$K$69,'tablas turistas por categorías '!$K$56,'tablas turistas por categorías '!$K$43,'tablas turistas por categorías '!$K$30)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marker val="1"/>
        <c:axId val="197575424"/>
        <c:axId val="197577344"/>
      </c:lineChart>
      <c:catAx>
        <c:axId val="197575424"/>
        <c:scaling>
          <c:orientation val="minMax"/>
        </c:scaling>
        <c:axPos val="b"/>
        <c:numFmt formatCode="General" sourceLinked="1"/>
        <c:tickLblPos val="nextTo"/>
        <c:crossAx val="197577344"/>
        <c:crosses val="autoZero"/>
        <c:auto val="1"/>
        <c:lblAlgn val="ctr"/>
        <c:lblOffset val="100"/>
      </c:catAx>
      <c:valAx>
        <c:axId val="197577344"/>
        <c:scaling>
          <c:orientation val="minMax"/>
        </c:scaling>
        <c:axPos val="l"/>
        <c:numFmt formatCode="#,##0" sourceLinked="1"/>
        <c:tickLblPos val="nextTo"/>
        <c:crossAx val="197575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28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2011</a:t>
            </a:r>
            <a:endParaRPr lang="en-US"/>
          </a:p>
        </c:rich>
      </c:tx>
      <c:layout>
        <c:manualLayout>
          <c:xMode val="edge"/>
          <c:yMode val="edge"/>
          <c:x val="0.12590368980612943"/>
          <c:y val="1.982607106413448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78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40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66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94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78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40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66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94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78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40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66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94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9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'!$B$30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9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56E-2"/>
                  <c:y val="1.2938306954054778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404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'!$K$30,'tablas turistas por categorías '!$C$30,'tablas turistas por categorías '!$E$30,'tablas turistas por categorías '!$G$30)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489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5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5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236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91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5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236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91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5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23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91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88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'!$B$17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5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4236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'!$K$17,'tablas turistas por categorías '!$C$17,'tablas turistas por categorías '!$E$17,'tablas turistas por categorías '!$G$17)</c:f>
              <c:numCache>
                <c:formatCode>#,##0</c:formatCode>
                <c:ptCount val="4"/>
                <c:pt idx="0">
                  <c:v>139166</c:v>
                </c:pt>
                <c:pt idx="1">
                  <c:v>11147</c:v>
                </c:pt>
                <c:pt idx="2">
                  <c:v>55617</c:v>
                </c:pt>
                <c:pt idx="3">
                  <c:v>367894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821"/>
          <c:w val="0.84763751506150764"/>
          <c:h val="0.4490121773647620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</c:numCache>
            </c:numRef>
          </c:val>
        </c:ser>
        <c:marker val="1"/>
        <c:axId val="199127424"/>
        <c:axId val="199129344"/>
      </c:lineChart>
      <c:catAx>
        <c:axId val="1991274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129344"/>
        <c:crosses val="autoZero"/>
        <c:auto val="1"/>
        <c:lblAlgn val="ctr"/>
        <c:lblOffset val="100"/>
      </c:catAx>
      <c:valAx>
        <c:axId val="199129344"/>
        <c:scaling>
          <c:orientation val="minMax"/>
        </c:scaling>
        <c:axPos val="l"/>
        <c:numFmt formatCode="#,##0" sourceLinked="1"/>
        <c:tickLblPos val="nextTo"/>
        <c:crossAx val="199127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8"/>
          <c:y val="0.29908364197531073"/>
          <c:w val="0.87169445456330452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</c:numCache>
            </c:numRef>
          </c:val>
        </c:ser>
        <c:marker val="1"/>
        <c:axId val="199140096"/>
        <c:axId val="199149056"/>
      </c:lineChart>
      <c:catAx>
        <c:axId val="1991400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149056"/>
        <c:crosses val="autoZero"/>
        <c:auto val="1"/>
        <c:lblAlgn val="ctr"/>
        <c:lblOffset val="100"/>
      </c:catAx>
      <c:valAx>
        <c:axId val="199149056"/>
        <c:scaling>
          <c:orientation val="minMax"/>
        </c:scaling>
        <c:axPos val="l"/>
        <c:numFmt formatCode="#,##0" sourceLinked="1"/>
        <c:tickLblPos val="nextTo"/>
        <c:crossAx val="199140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5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</c:numCache>
            </c:numRef>
          </c:val>
        </c:ser>
        <c:marker val="1"/>
        <c:axId val="199219840"/>
        <c:axId val="199299840"/>
      </c:lineChart>
      <c:catAx>
        <c:axId val="1992198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299840"/>
        <c:crosses val="autoZero"/>
        <c:auto val="1"/>
        <c:lblAlgn val="ctr"/>
        <c:lblOffset val="100"/>
      </c:catAx>
      <c:valAx>
        <c:axId val="199299840"/>
        <c:scaling>
          <c:orientation val="minMax"/>
        </c:scaling>
        <c:axPos val="l"/>
        <c:numFmt formatCode="#,##0" sourceLinked="1"/>
        <c:tickLblPos val="nextTo"/>
        <c:crossAx val="19921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857"/>
          <c:w val="0.84763751506150764"/>
          <c:h val="0.4608873456790148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</c:numCache>
            </c:numRef>
          </c:val>
        </c:ser>
        <c:marker val="1"/>
        <c:axId val="199343104"/>
        <c:axId val="199373952"/>
      </c:lineChart>
      <c:catAx>
        <c:axId val="1993431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373952"/>
        <c:crosses val="autoZero"/>
        <c:auto val="1"/>
        <c:lblAlgn val="ctr"/>
        <c:lblOffset val="100"/>
      </c:catAx>
      <c:valAx>
        <c:axId val="199373952"/>
        <c:scaling>
          <c:orientation val="minMax"/>
        </c:scaling>
        <c:axPos val="l"/>
        <c:numFmt formatCode="#,##0" sourceLinked="1"/>
        <c:tickLblPos val="nextTo"/>
        <c:crossAx val="199343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31"/>
          <c:y val="0.31555432098765857"/>
          <c:w val="0.84763751506150764"/>
          <c:h val="0.4608873456790148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</c:numCache>
            </c:numRef>
          </c:val>
        </c:ser>
        <c:marker val="1"/>
        <c:axId val="199389568"/>
        <c:axId val="199439488"/>
      </c:lineChart>
      <c:catAx>
        <c:axId val="199389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9439488"/>
        <c:crosses val="autoZero"/>
        <c:auto val="1"/>
        <c:lblAlgn val="ctr"/>
        <c:lblOffset val="100"/>
      </c:catAx>
      <c:valAx>
        <c:axId val="1994394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9389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208"/>
          <c:y val="0.2354941358024719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653"/>
          <c:w val="0.84763751506150764"/>
          <c:h val="0.45304783950617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</c:numCache>
            </c:numRef>
          </c:val>
        </c:ser>
        <c:marker val="1"/>
        <c:axId val="199458816"/>
        <c:axId val="199462272"/>
      </c:lineChart>
      <c:catAx>
        <c:axId val="199458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9462272"/>
        <c:crosses val="autoZero"/>
        <c:auto val="1"/>
        <c:lblAlgn val="ctr"/>
        <c:lblOffset val="100"/>
      </c:catAx>
      <c:valAx>
        <c:axId val="1994622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9458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64"/>
          <c:y val="0.2347410493827172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31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</c:numCache>
            </c:numRef>
          </c:val>
        </c:ser>
        <c:marker val="1"/>
        <c:axId val="199546752"/>
        <c:axId val="199573504"/>
      </c:lineChart>
      <c:catAx>
        <c:axId val="199546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573504"/>
        <c:crosses val="autoZero"/>
        <c:auto val="1"/>
        <c:lblAlgn val="ctr"/>
        <c:lblOffset val="100"/>
      </c:catAx>
      <c:valAx>
        <c:axId val="199573504"/>
        <c:scaling>
          <c:orientation val="minMax"/>
        </c:scaling>
        <c:axPos val="l"/>
        <c:numFmt formatCode="#,##0" sourceLinked="1"/>
        <c:tickLblPos val="nextTo"/>
        <c:crossAx val="19954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</c:numCache>
            </c:numRef>
          </c:val>
        </c:ser>
        <c:marker val="1"/>
        <c:axId val="199640576"/>
        <c:axId val="199642496"/>
      </c:lineChart>
      <c:catAx>
        <c:axId val="199640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642496"/>
        <c:crosses val="autoZero"/>
        <c:auto val="1"/>
        <c:lblAlgn val="ctr"/>
        <c:lblOffset val="100"/>
      </c:catAx>
      <c:valAx>
        <c:axId val="199642496"/>
        <c:scaling>
          <c:orientation val="minMax"/>
        </c:scaling>
        <c:axPos val="l"/>
        <c:numFmt formatCode="#,##0" sourceLinked="1"/>
        <c:tickLblPos val="nextTo"/>
        <c:crossAx val="199640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697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</c:numCache>
            </c:numRef>
          </c:val>
        </c:ser>
        <c:marker val="1"/>
        <c:axId val="199669248"/>
        <c:axId val="199671168"/>
      </c:lineChart>
      <c:catAx>
        <c:axId val="199669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671168"/>
        <c:crosses val="autoZero"/>
        <c:auto val="1"/>
        <c:lblAlgn val="ctr"/>
        <c:lblOffset val="100"/>
      </c:catAx>
      <c:valAx>
        <c:axId val="199671168"/>
        <c:scaling>
          <c:orientation val="minMax"/>
        </c:scaling>
        <c:axPos val="l"/>
        <c:numFmt formatCode="#,##0" sourceLinked="1"/>
        <c:tickLblPos val="nextTo"/>
        <c:crossAx val="199669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</c:numCache>
            </c:numRef>
          </c:val>
        </c:ser>
        <c:marker val="1"/>
        <c:axId val="199751168"/>
        <c:axId val="199753088"/>
      </c:lineChart>
      <c:catAx>
        <c:axId val="199751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753088"/>
        <c:crosses val="autoZero"/>
        <c:auto val="1"/>
        <c:lblAlgn val="ctr"/>
        <c:lblOffset val="100"/>
      </c:catAx>
      <c:valAx>
        <c:axId val="199753088"/>
        <c:scaling>
          <c:orientation val="minMax"/>
        </c:scaling>
        <c:axPos val="l"/>
        <c:numFmt formatCode="#,##0" sourceLinked="1"/>
        <c:tickLblPos val="nextTo"/>
        <c:crossAx val="199751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85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</c:numCache>
            </c:numRef>
          </c:val>
        </c:ser>
        <c:marker val="1"/>
        <c:axId val="199797376"/>
        <c:axId val="199818624"/>
      </c:lineChart>
      <c:catAx>
        <c:axId val="1997973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9818624"/>
        <c:crosses val="autoZero"/>
        <c:auto val="1"/>
        <c:lblAlgn val="ctr"/>
        <c:lblOffset val="100"/>
      </c:catAx>
      <c:valAx>
        <c:axId val="1998186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9797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85"/>
          <c:y val="0.228446296296298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868"/>
          <c:w val="0.84763751506150764"/>
          <c:h val="0.4530092592592611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</c:numCache>
            </c:numRef>
          </c:val>
        </c:ser>
        <c:marker val="1"/>
        <c:axId val="199875584"/>
        <c:axId val="199888256"/>
      </c:lineChart>
      <c:catAx>
        <c:axId val="199875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888256"/>
        <c:crosses val="autoZero"/>
        <c:auto val="1"/>
        <c:lblAlgn val="ctr"/>
        <c:lblOffset val="100"/>
      </c:catAx>
      <c:valAx>
        <c:axId val="199888256"/>
        <c:scaling>
          <c:orientation val="minMax"/>
        </c:scaling>
        <c:axPos val="l"/>
        <c:numFmt formatCode="#,##0" sourceLinked="1"/>
        <c:tickLblPos val="nextTo"/>
        <c:crossAx val="19987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607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</c:numCache>
            </c:numRef>
          </c:val>
        </c:ser>
        <c:marker val="1"/>
        <c:axId val="199935488"/>
        <c:axId val="199937408"/>
      </c:lineChart>
      <c:catAx>
        <c:axId val="1999354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937408"/>
        <c:crosses val="autoZero"/>
        <c:auto val="1"/>
        <c:lblAlgn val="ctr"/>
        <c:lblOffset val="100"/>
      </c:catAx>
      <c:valAx>
        <c:axId val="199937408"/>
        <c:scaling>
          <c:orientation val="minMax"/>
        </c:scaling>
        <c:axPos val="l"/>
        <c:numFmt formatCode="#,##0" sourceLinked="1"/>
        <c:tickLblPos val="nextTo"/>
        <c:crossAx val="199935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312"/>
          <c:w val="0.84763751506150764"/>
          <c:h val="0.4538009259259283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</c:numCache>
            </c:numRef>
          </c:val>
        </c:ser>
        <c:marker val="1"/>
        <c:axId val="200075904"/>
        <c:axId val="200075136"/>
      </c:lineChart>
      <c:catAx>
        <c:axId val="200075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0075136"/>
        <c:crosses val="autoZero"/>
        <c:auto val="1"/>
        <c:lblAlgn val="ctr"/>
        <c:lblOffset val="100"/>
      </c:catAx>
      <c:valAx>
        <c:axId val="200075136"/>
        <c:scaling>
          <c:orientation val="minMax"/>
        </c:scaling>
        <c:axPos val="l"/>
        <c:numFmt formatCode="#,##0" sourceLinked="1"/>
        <c:tickLblPos val="nextTo"/>
        <c:crossAx val="200075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30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</c:numCache>
            </c:numRef>
          </c:val>
        </c:ser>
        <c:marker val="1"/>
        <c:axId val="200120960"/>
        <c:axId val="200134016"/>
      </c:lineChart>
      <c:catAx>
        <c:axId val="200120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0134016"/>
        <c:crosses val="autoZero"/>
        <c:auto val="1"/>
        <c:lblAlgn val="ctr"/>
        <c:lblOffset val="100"/>
      </c:catAx>
      <c:valAx>
        <c:axId val="200134016"/>
        <c:scaling>
          <c:orientation val="minMax"/>
        </c:scaling>
        <c:axPos val="l"/>
        <c:numFmt formatCode="#,##0" sourceLinked="1"/>
        <c:tickLblPos val="nextTo"/>
        <c:crossAx val="200120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2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7"/>
          <c:y val="0.30228919753086697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</c:numCache>
            </c:numRef>
          </c:val>
        </c:ser>
        <c:marker val="1"/>
        <c:axId val="200178688"/>
        <c:axId val="200211840"/>
      </c:lineChart>
      <c:catAx>
        <c:axId val="200178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0211840"/>
        <c:crosses val="autoZero"/>
        <c:auto val="1"/>
        <c:lblAlgn val="ctr"/>
        <c:lblOffset val="100"/>
      </c:catAx>
      <c:valAx>
        <c:axId val="200211840"/>
        <c:scaling>
          <c:orientation val="minMax"/>
        </c:scaling>
        <c:axPos val="l"/>
        <c:numFmt formatCode="#,##0" sourceLinked="1"/>
        <c:tickLblPos val="nextTo"/>
        <c:crossAx val="20017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86"/>
          <c:y val="0.229237962962964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9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6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3"/>
              <c:y val="1.29294166337726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8"/>
              <c:y val="2.585883326754536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7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1"/>
              <c:y val="-1.642035912489090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8"/>
              <c:y val="-1.642035912489090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141"/>
          <c:h val="0.853037691636374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201720192"/>
        <c:axId val="201721728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536"/>
                  <c:y val="-7.806277353903282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210682342393182"/>
                  <c:y val="-9.50020474897137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427011706181359"/>
                  <c:y val="-9.3674344763338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77719210718495"/>
                  <c:y val="-7.87241661934676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5830820734187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Val val="1"/>
            </c:dLbl>
            <c:dLbl>
              <c:idx val="6"/>
              <c:layout>
                <c:manualLayout>
                  <c:x val="6.6461465044142312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6.440525512823293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1827364554637775E-2"/>
                  <c:y val="-9.3673115408961331E-3"/>
                </c:manualLayout>
              </c:layout>
              <c:showVal val="1"/>
            </c:dLbl>
            <c:dLbl>
              <c:idx val="9"/>
              <c:layout>
                <c:manualLayout>
                  <c:x val="7.0824927875751134E-2"/>
                  <c:y val="-1.0861591785257422E-2"/>
                </c:manualLayout>
              </c:layout>
              <c:showVal val="1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6.3416411791501537E-2"/>
                  <c:y val="-9.36681979914568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-0.12836944968655778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699616060389148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325690693622019E-2"/>
                  <c:y val="-1.0927853986138663E-2"/>
                </c:manualLayout>
              </c:layout>
              <c:showVal val="1"/>
            </c:dLbl>
            <c:dLbl>
              <c:idx val="18"/>
              <c:layout>
                <c:manualLayout>
                  <c:x val="-0.13541730837364341"/>
                  <c:y val="-1.086183765613278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339218961266244"/>
                  <c:y val="-9.300434662827010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43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757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709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143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869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869E-2"/>
                  <c:y val="9.3676803472091431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1431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69E-2"/>
                  <c:y val="9.367680347209051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69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2542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201741440"/>
        <c:axId val="201723264"/>
      </c:barChart>
      <c:catAx>
        <c:axId val="201720192"/>
        <c:scaling>
          <c:orientation val="maxMin"/>
        </c:scaling>
        <c:axPos val="l"/>
        <c:numFmt formatCode="General" sourceLinked="1"/>
        <c:tickLblPos val="low"/>
        <c:crossAx val="201721728"/>
        <c:crosses val="autoZero"/>
        <c:auto val="1"/>
        <c:lblAlgn val="ctr"/>
        <c:lblOffset val="100"/>
      </c:catAx>
      <c:valAx>
        <c:axId val="201721728"/>
        <c:scaling>
          <c:orientation val="minMax"/>
        </c:scaling>
        <c:delete val="1"/>
        <c:axPos val="t"/>
        <c:numFmt formatCode="#,##0_)" sourceLinked="1"/>
        <c:tickLblPos val="none"/>
        <c:crossAx val="201720192"/>
        <c:crosses val="autoZero"/>
        <c:crossBetween val="between"/>
      </c:valAx>
      <c:valAx>
        <c:axId val="201723264"/>
        <c:scaling>
          <c:orientation val="minMax"/>
        </c:scaling>
        <c:delete val="1"/>
        <c:axPos val="t"/>
        <c:numFmt formatCode="0.0%" sourceLinked="1"/>
        <c:tickLblPos val="none"/>
        <c:crossAx val="201741440"/>
        <c:crosses val="autoZero"/>
        <c:crossBetween val="between"/>
      </c:valAx>
      <c:catAx>
        <c:axId val="201741440"/>
        <c:scaling>
          <c:orientation val="maxMin"/>
        </c:scaling>
        <c:delete val="1"/>
        <c:axPos val="r"/>
        <c:tickLblPos val="none"/>
        <c:crossAx val="20172326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8"/>
          <c:y val="6.713504248833127E-2"/>
          <c:w val="0.38626118016239708"/>
          <c:h val="3.0125943667786211E-2"/>
        </c:manualLayout>
      </c:layout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54" l="0.70000000000000062" r="0.70000000000000062" t="0.75000000000001454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0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4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"/>
              <c:y val="1.292941663377264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3"/>
              <c:y val="2.585883326754534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5"/>
              <c:y val="-1.642035912489089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37"/>
              <c:y val="-1.642035912489089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3"/>
          <c:y val="0.10167934880213296"/>
          <c:w val="0.6705322950867304"/>
          <c:h val="0.8765789375035384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306414</c:v>
                </c:pt>
                <c:pt idx="1">
                  <c:v>129870</c:v>
                </c:pt>
                <c:pt idx="2">
                  <c:v>46171</c:v>
                </c:pt>
                <c:pt idx="3">
                  <c:v>32676</c:v>
                </c:pt>
                <c:pt idx="4">
                  <c:v>15178</c:v>
                </c:pt>
                <c:pt idx="5">
                  <c:v>9385</c:v>
                </c:pt>
                <c:pt idx="6">
                  <c:v>4586</c:v>
                </c:pt>
                <c:pt idx="7">
                  <c:v>3527</c:v>
                </c:pt>
                <c:pt idx="8">
                  <c:v>14983</c:v>
                </c:pt>
                <c:pt idx="9">
                  <c:v>4612</c:v>
                </c:pt>
                <c:pt idx="10">
                  <c:v>4158</c:v>
                </c:pt>
                <c:pt idx="11">
                  <c:v>3837</c:v>
                </c:pt>
                <c:pt idx="12">
                  <c:v>4011</c:v>
                </c:pt>
                <c:pt idx="13">
                  <c:v>2865</c:v>
                </c:pt>
                <c:pt idx="14">
                  <c:v>2565</c:v>
                </c:pt>
                <c:pt idx="15">
                  <c:v>2200</c:v>
                </c:pt>
                <c:pt idx="16">
                  <c:v>1689</c:v>
                </c:pt>
                <c:pt idx="17">
                  <c:v>9095</c:v>
                </c:pt>
                <c:pt idx="18">
                  <c:v>1102</c:v>
                </c:pt>
                <c:pt idx="19">
                  <c:v>2633</c:v>
                </c:pt>
                <c:pt idx="20">
                  <c:v>4943</c:v>
                </c:pt>
              </c:numCache>
            </c:numRef>
          </c:val>
        </c:ser>
        <c:gapWidth val="26"/>
        <c:overlap val="-35"/>
        <c:axId val="201931776"/>
        <c:axId val="20193356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450329778888365"/>
                  <c:y val="-9.393200428375806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1549800970450692"/>
                  <c:y val="-9.3332954384249111E-3"/>
                </c:manualLayout>
              </c:layout>
              <c:showVal val="1"/>
            </c:dLbl>
            <c:dLbl>
              <c:idx val="2"/>
              <c:layout>
                <c:manualLayout>
                  <c:x val="0.15129194874625934"/>
                  <c:y val="-1.095048515691556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22693712409565039"/>
                  <c:y val="-9.33390796388455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0718671005607692"/>
                  <c:y val="-9.33378545879259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5455879361943399E-2"/>
                  <c:y val="-7.778093296447879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16974155213993125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6821948455705077"/>
                  <c:y val="-1.0950240146731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17896620855972356"/>
                  <c:y val="-1.088911010586155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7956039166690899"/>
                  <c:y val="-1.244516978348206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9.7786413690908486E-2"/>
                  <c:y val="-9.33403046897644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16605136996251837"/>
                  <c:y val="-7.778093296447878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5237353633378845"/>
                  <c:y val="-1.244504727839012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8.3026120812389428E-2"/>
                  <c:y val="-1.088996764150502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8.1509137926024933E-2"/>
                  <c:y val="-9.33341794351682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6.9837725542609835E-2"/>
                  <c:y val="-1.088947762113734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4651247929802141"/>
                  <c:y val="-7.777358265896328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6420431763372753"/>
                  <c:y val="-4.54322383909888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760089490658687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107156347154022"/>
                  <c:y val="-1.08894776211373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-0.11493223648484709</c:v>
                </c:pt>
                <c:pt idx="1">
                  <c:v>5.5896581161835844E-2</c:v>
                </c:pt>
                <c:pt idx="2">
                  <c:v>5.7100991368454791E-2</c:v>
                </c:pt>
                <c:pt idx="3">
                  <c:v>-9.3139431616341029E-2</c:v>
                </c:pt>
                <c:pt idx="4">
                  <c:v>-0.15320241017629993</c:v>
                </c:pt>
                <c:pt idx="5">
                  <c:v>0.15012254901960784</c:v>
                </c:pt>
                <c:pt idx="6">
                  <c:v>-0.19614373356704645</c:v>
                </c:pt>
                <c:pt idx="7">
                  <c:v>-0.16874852698562337</c:v>
                </c:pt>
                <c:pt idx="8">
                  <c:v>-3.2293483175095263E-2</c:v>
                </c:pt>
                <c:pt idx="9">
                  <c:v>-0.15747168432590428</c:v>
                </c:pt>
                <c:pt idx="10">
                  <c:v>8.1404421326397913E-2</c:v>
                </c:pt>
                <c:pt idx="11">
                  <c:v>-6.1399217221135026E-2</c:v>
                </c:pt>
                <c:pt idx="12">
                  <c:v>-4.1347992351816444E-2</c:v>
                </c:pt>
                <c:pt idx="13">
                  <c:v>3.8542396636299932E-3</c:v>
                </c:pt>
                <c:pt idx="14">
                  <c:v>5.0798852929127405E-2</c:v>
                </c:pt>
                <c:pt idx="15">
                  <c:v>0.42764438676184297</c:v>
                </c:pt>
                <c:pt idx="16">
                  <c:v>-2.707373271889401E-2</c:v>
                </c:pt>
                <c:pt idx="17">
                  <c:v>-0.17039131624555323</c:v>
                </c:pt>
                <c:pt idx="18">
                  <c:v>-0.16955538809344387</c:v>
                </c:pt>
                <c:pt idx="19">
                  <c:v>-0.31289144050104384</c:v>
                </c:pt>
                <c:pt idx="20">
                  <c:v>0.24258421317244847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55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971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944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944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971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971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753E-2"/>
                  <c:y val="9.334888004619956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753E-2"/>
                  <c:y val="9.334888004619956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753E-2"/>
                  <c:y val="7.7790733371833291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971E-2"/>
                  <c:y val="9.334888004619956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753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971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0.53398603055989291</c:v>
                </c:pt>
                <c:pt idx="1">
                  <c:v>0.22632375083649342</c:v>
                </c:pt>
                <c:pt idx="2">
                  <c:v>8.0461953490965868E-2</c:v>
                </c:pt>
                <c:pt idx="3">
                  <c:v>5.694428953825563E-2</c:v>
                </c:pt>
                <c:pt idx="4">
                  <c:v>2.6450619005130491E-2</c:v>
                </c:pt>
                <c:pt idx="5">
                  <c:v>1.6355189047512826E-2</c:v>
                </c:pt>
                <c:pt idx="6">
                  <c:v>7.9919975462859685E-3</c:v>
                </c:pt>
                <c:pt idx="7">
                  <c:v>6.1464839393263436E-3</c:v>
                </c:pt>
                <c:pt idx="8">
                  <c:v>2.6110793553424046E-2</c:v>
                </c:pt>
                <c:pt idx="9">
                  <c:v>8.0373076065134962E-3</c:v>
                </c:pt>
                <c:pt idx="10">
                  <c:v>7.2461242471559221E-3</c:v>
                </c:pt>
                <c:pt idx="11">
                  <c:v>6.6867192728083868E-3</c:v>
                </c:pt>
                <c:pt idx="12">
                  <c:v>6.9899481374079853E-3</c:v>
                </c:pt>
                <c:pt idx="13">
                  <c:v>4.9928200981485616E-3</c:v>
                </c:pt>
                <c:pt idx="14">
                  <c:v>4.4700117109078745E-3</c:v>
                </c:pt>
                <c:pt idx="15">
                  <c:v>3.8339281730983715E-3</c:v>
                </c:pt>
                <c:pt idx="16">
                  <c:v>2.943411220165068E-3</c:v>
                </c:pt>
                <c:pt idx="17">
                  <c:v>1.5849807606513496E-2</c:v>
                </c:pt>
                <c:pt idx="18">
                  <c:v>1.9204494757974571E-3</c:v>
                </c:pt>
                <c:pt idx="19">
                  <c:v>4.5885149453490969E-3</c:v>
                </c:pt>
                <c:pt idx="20">
                  <c:v>8.6141395271023876E-3</c:v>
                </c:pt>
              </c:numCache>
            </c:numRef>
          </c:val>
        </c:ser>
        <c:gapWidth val="0"/>
        <c:axId val="201957376"/>
        <c:axId val="201935104"/>
      </c:barChart>
      <c:catAx>
        <c:axId val="201931776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1933568"/>
        <c:crosses val="autoZero"/>
        <c:auto val="1"/>
        <c:lblAlgn val="ctr"/>
        <c:lblOffset val="100"/>
      </c:catAx>
      <c:valAx>
        <c:axId val="201933568"/>
        <c:scaling>
          <c:orientation val="minMax"/>
        </c:scaling>
        <c:delete val="1"/>
        <c:axPos val="t"/>
        <c:numFmt formatCode="#,##0_)" sourceLinked="1"/>
        <c:tickLblPos val="none"/>
        <c:crossAx val="201931776"/>
        <c:crosses val="autoZero"/>
        <c:crossBetween val="between"/>
      </c:valAx>
      <c:valAx>
        <c:axId val="201935104"/>
        <c:scaling>
          <c:orientation val="minMax"/>
        </c:scaling>
        <c:delete val="1"/>
        <c:axPos val="t"/>
        <c:numFmt formatCode="0.0%" sourceLinked="1"/>
        <c:tickLblPos val="none"/>
        <c:crossAx val="201957376"/>
        <c:crosses val="autoZero"/>
        <c:crossBetween val="between"/>
      </c:valAx>
      <c:catAx>
        <c:axId val="201957376"/>
        <c:scaling>
          <c:orientation val="maxMin"/>
        </c:scaling>
        <c:delete val="1"/>
        <c:axPos val="r"/>
        <c:tickLblPos val="none"/>
        <c:crossAx val="20193510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924"/>
          <c:y val="7.0011660034649842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32" l="0.70000000000000062" r="0.70000000000000062" t="0.75000000000001432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400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0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</c:numCache>
            </c:numRef>
          </c:val>
        </c:ser>
        <c:dLbls>
          <c:showVal val="1"/>
        </c:dLbls>
        <c:marker val="1"/>
        <c:axId val="204182272"/>
        <c:axId val="204184576"/>
      </c:lineChart>
      <c:catAx>
        <c:axId val="204182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4184576"/>
        <c:crosses val="autoZero"/>
        <c:auto val="1"/>
        <c:lblAlgn val="ctr"/>
        <c:lblOffset val="100"/>
        <c:tickLblSkip val="1"/>
        <c:tickMarkSkip val="1"/>
      </c:catAx>
      <c:valAx>
        <c:axId val="204184576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4182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706"/>
          <c:y val="0.13839937055923068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911E-3"/>
          <c:y val="0.31015218591238386"/>
          <c:w val="0.9690181158547847"/>
          <c:h val="0.62207720816013956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4303989</c:v>
                </c:pt>
                <c:pt idx="1">
                  <c:v>3221138</c:v>
                </c:pt>
                <c:pt idx="2">
                  <c:v>1082851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4421861</c:v>
                </c:pt>
                <c:pt idx="1">
                  <c:v>3211793</c:v>
                </c:pt>
                <c:pt idx="2">
                  <c:v>1210068</c:v>
                </c:pt>
              </c:numCache>
            </c:numRef>
          </c:val>
        </c:ser>
        <c:overlap val="-2"/>
        <c:axId val="204884608"/>
        <c:axId val="20489049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8.0252922930088462E-3"/>
                  <c:y val="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5839162808512767E-3"/>
                </c:manualLayout>
              </c:layout>
              <c:showVal val="1"/>
            </c:dLbl>
            <c:dLbl>
              <c:idx val="2"/>
              <c:layout>
                <c:manualLayout>
                  <c:x val="6.0090670484371405E-3"/>
                  <c:y val="3.7164453155801845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-2.6656649768050149E-2</c:v>
                </c:pt>
                <c:pt idx="1">
                  <c:v>2.909589752515184E-3</c:v>
                </c:pt>
                <c:pt idx="2">
                  <c:v>-0.10513210827821247</c:v>
                </c:pt>
              </c:numCache>
            </c:numRef>
          </c:val>
        </c:ser>
        <c:axId val="204893568"/>
        <c:axId val="204892032"/>
      </c:barChart>
      <c:catAx>
        <c:axId val="2048846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890496"/>
        <c:crosses val="autoZero"/>
        <c:auto val="1"/>
        <c:lblAlgn val="ctr"/>
        <c:lblOffset val="100"/>
      </c:catAx>
      <c:valAx>
        <c:axId val="204890496"/>
        <c:scaling>
          <c:orientation val="minMax"/>
        </c:scaling>
        <c:delete val="1"/>
        <c:axPos val="l"/>
        <c:numFmt formatCode="#,##0_)" sourceLinked="1"/>
        <c:tickLblPos val="none"/>
        <c:crossAx val="204884608"/>
        <c:crosses val="autoZero"/>
        <c:crossBetween val="between"/>
      </c:valAx>
      <c:valAx>
        <c:axId val="204892032"/>
        <c:scaling>
          <c:orientation val="minMax"/>
        </c:scaling>
        <c:delete val="1"/>
        <c:axPos val="r"/>
        <c:numFmt formatCode="0.0%" sourceLinked="1"/>
        <c:tickLblPos val="none"/>
        <c:crossAx val="204893568"/>
        <c:crosses val="max"/>
        <c:crossBetween val="between"/>
      </c:valAx>
      <c:catAx>
        <c:axId val="204893568"/>
        <c:scaling>
          <c:orientation val="minMax"/>
        </c:scaling>
        <c:delete val="1"/>
        <c:axPos val="b"/>
        <c:numFmt formatCode="General" sourceLinked="1"/>
        <c:tickLblPos val="none"/>
        <c:crossAx val="2048920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9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9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4.1621670340114877E-3"/>
                  <c:y val="-3.04568527918781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4303989</c:v>
                </c:pt>
                <c:pt idx="1">
                  <c:v>3221138</c:v>
                </c:pt>
                <c:pt idx="2">
                  <c:v>2788370</c:v>
                </c:pt>
                <c:pt idx="3">
                  <c:v>404803</c:v>
                </c:pt>
                <c:pt idx="4">
                  <c:v>27965</c:v>
                </c:pt>
                <c:pt idx="5">
                  <c:v>1082851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4421861</c:v>
                </c:pt>
                <c:pt idx="1">
                  <c:v>3211793</c:v>
                </c:pt>
                <c:pt idx="2">
                  <c:v>2738846</c:v>
                </c:pt>
                <c:pt idx="3">
                  <c:v>449702</c:v>
                </c:pt>
                <c:pt idx="4">
                  <c:v>23245</c:v>
                </c:pt>
                <c:pt idx="5">
                  <c:v>1210068</c:v>
                </c:pt>
              </c:numCache>
            </c:numRef>
          </c:val>
        </c:ser>
        <c:dLbls>
          <c:showVal val="1"/>
        </c:dLbls>
        <c:gapWidth val="30"/>
        <c:overlap val="-10"/>
        <c:axId val="205401088"/>
        <c:axId val="20540326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0953485132774E-2"/>
                  <c:y val="0.132857694818604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66541578244454E-2"/>
                  <c:y val="0.17430699335171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36023007529925E-2"/>
                  <c:y val="0.1625372716735281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4.88564690834965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126E-2"/>
                  <c:y val="0.459562998787588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53E-2"/>
                  <c:y val="2.896039010352133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-2.6656649768050149E-2</c:v>
                </c:pt>
                <c:pt idx="1">
                  <c:v>2.909589752515184E-3</c:v>
                </c:pt>
                <c:pt idx="2">
                  <c:v>1.8082068141107605E-2</c:v>
                </c:pt>
                <c:pt idx="3">
                  <c:v>-9.9841672930073691E-2</c:v>
                </c:pt>
                <c:pt idx="4">
                  <c:v>0.20305442030544202</c:v>
                </c:pt>
                <c:pt idx="5">
                  <c:v>-0.10513210827821247</c:v>
                </c:pt>
              </c:numCache>
            </c:numRef>
          </c:val>
        </c:ser>
        <c:dLbls>
          <c:showVal val="1"/>
        </c:dLbls>
        <c:marker val="1"/>
        <c:axId val="205404800"/>
        <c:axId val="205418880"/>
      </c:lineChart>
      <c:catAx>
        <c:axId val="205401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5403264"/>
        <c:crosses val="autoZero"/>
        <c:auto val="1"/>
        <c:lblAlgn val="ctr"/>
        <c:lblOffset val="100"/>
        <c:tickLblSkip val="1"/>
        <c:tickMarkSkip val="1"/>
      </c:catAx>
      <c:valAx>
        <c:axId val="2054032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05401088"/>
        <c:crosses val="autoZero"/>
        <c:crossBetween val="between"/>
      </c:valAx>
      <c:catAx>
        <c:axId val="205404800"/>
        <c:scaling>
          <c:orientation val="minMax"/>
        </c:scaling>
        <c:delete val="1"/>
        <c:axPos val="b"/>
        <c:tickLblPos val="none"/>
        <c:crossAx val="205418880"/>
        <c:crosses val="autoZero"/>
        <c:auto val="1"/>
        <c:lblAlgn val="ctr"/>
        <c:lblOffset val="100"/>
      </c:catAx>
      <c:valAx>
        <c:axId val="2054188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5404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54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mensual'!$B$55,'Pernoctacion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0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</c:numCache>
            </c:numRef>
          </c:val>
        </c:ser>
        <c:dLbls>
          <c:showVal val="1"/>
        </c:dLbls>
        <c:marker val="1"/>
        <c:axId val="205898880"/>
        <c:axId val="205901184"/>
      </c:lineChart>
      <c:catAx>
        <c:axId val="205898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5901184"/>
        <c:crosses val="autoZero"/>
        <c:auto val="1"/>
        <c:lblAlgn val="ctr"/>
        <c:lblOffset val="100"/>
        <c:tickLblSkip val="1"/>
        <c:tickMarkSkip val="1"/>
      </c:catAx>
      <c:valAx>
        <c:axId val="205901184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5898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499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76"/>
          <c:h val="0.48187692203711024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57.72744288368628</c:v>
                </c:pt>
                <c:pt idx="1">
                  <c:v>64.486098245696923</c:v>
                </c:pt>
                <c:pt idx="2">
                  <c:v>44.007277846459708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57.951156464653401</c:v>
                </c:pt>
                <c:pt idx="1">
                  <c:v>64.546016518575058</c:v>
                </c:pt>
                <c:pt idx="2">
                  <c:v>45.588110083447923</c:v>
                </c:pt>
              </c:numCache>
            </c:numRef>
          </c:val>
        </c:ser>
        <c:overlap val="-2"/>
        <c:axId val="206797440"/>
        <c:axId val="20682380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58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-1.9935864871729763E-3"/>
                  <c:y val="-8.840960641177999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-3.860381649218203E-3</c:v>
                </c:pt>
                <c:pt idx="1">
                  <c:v>-9.2830318755443564E-4</c:v>
                </c:pt>
                <c:pt idx="2">
                  <c:v>-3.4676415277898998E-2</c:v>
                </c:pt>
              </c:numCache>
            </c:numRef>
          </c:val>
        </c:ser>
        <c:axId val="206826880"/>
        <c:axId val="206825344"/>
      </c:barChart>
      <c:catAx>
        <c:axId val="206797440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823808"/>
        <c:crosses val="autoZero"/>
        <c:auto val="1"/>
        <c:lblAlgn val="ctr"/>
        <c:lblOffset val="100"/>
      </c:catAx>
      <c:valAx>
        <c:axId val="206823808"/>
        <c:scaling>
          <c:orientation val="minMax"/>
        </c:scaling>
        <c:delete val="1"/>
        <c:axPos val="l"/>
        <c:numFmt formatCode="#,##0.0_)" sourceLinked="1"/>
        <c:tickLblPos val="none"/>
        <c:crossAx val="206797440"/>
        <c:crosses val="autoZero"/>
        <c:crossBetween val="between"/>
      </c:valAx>
      <c:valAx>
        <c:axId val="206825344"/>
        <c:scaling>
          <c:orientation val="minMax"/>
        </c:scaling>
        <c:delete val="1"/>
        <c:axPos val="r"/>
        <c:numFmt formatCode="0.0%" sourceLinked="1"/>
        <c:tickLblPos val="none"/>
        <c:crossAx val="206826880"/>
        <c:crosses val="max"/>
        <c:crossBetween val="between"/>
      </c:valAx>
      <c:catAx>
        <c:axId val="206826880"/>
        <c:scaling>
          <c:orientation val="minMax"/>
        </c:scaling>
        <c:delete val="1"/>
        <c:axPos val="b"/>
        <c:numFmt formatCode="General" sourceLinked="1"/>
        <c:tickLblPos val="none"/>
        <c:crossAx val="2068253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32"/>
          <c:w val="0.740394653289311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405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63.186718679566169</c:v>
                </c:pt>
                <c:pt idx="1">
                  <c:v>72.473496635318099</c:v>
                </c:pt>
                <c:pt idx="2">
                  <c:v>52.466714167381511</c:v>
                </c:pt>
                <c:pt idx="3">
                  <c:v>56.104279302472513</c:v>
                </c:pt>
                <c:pt idx="4">
                  <c:v>61.539158900810492</c:v>
                </c:pt>
                <c:pt idx="5">
                  <c:v>44.97037045502924</c:v>
                </c:pt>
                <c:pt idx="6">
                  <c:v>57.72744288368628</c:v>
                </c:pt>
                <c:pt idx="7">
                  <c:v>64.486098245696923</c:v>
                </c:pt>
                <c:pt idx="8">
                  <c:v>44.007277846459708</c:v>
                </c:pt>
              </c:numCache>
            </c:numRef>
          </c:val>
        </c:ser>
        <c:dLbls>
          <c:showVal val="1"/>
        </c:dLbls>
        <c:gapWidth val="30"/>
        <c:axId val="206931840"/>
        <c:axId val="206938112"/>
      </c:barChart>
      <c:catAx>
        <c:axId val="206931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815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6938112"/>
        <c:crosses val="autoZero"/>
        <c:auto val="1"/>
        <c:lblAlgn val="ctr"/>
        <c:lblOffset val="100"/>
        <c:tickLblSkip val="1"/>
        <c:tickMarkSkip val="1"/>
      </c:catAx>
      <c:valAx>
        <c:axId val="206938112"/>
        <c:scaling>
          <c:orientation val="minMax"/>
        </c:scaling>
        <c:delete val="1"/>
        <c:axPos val="l"/>
        <c:numFmt formatCode="#,##0.0_)" sourceLinked="1"/>
        <c:tickLblPos val="none"/>
        <c:crossAx val="20693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4828349141779343"/>
          <c:w val="0.90049538618993386"/>
          <c:h val="0.5931798806479113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57.72744288368628</c:v>
                </c:pt>
                <c:pt idx="1">
                  <c:v>64.486098245696923</c:v>
                </c:pt>
                <c:pt idx="2">
                  <c:v>67.115116516407809</c:v>
                </c:pt>
                <c:pt idx="3">
                  <c:v>55.493439676692788</c:v>
                </c:pt>
                <c:pt idx="4">
                  <c:v>25.189155107187894</c:v>
                </c:pt>
                <c:pt idx="5">
                  <c:v>44.007277846459708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57.951156464653401</c:v>
                </c:pt>
                <c:pt idx="1">
                  <c:v>64.546016518575058</c:v>
                </c:pt>
                <c:pt idx="2">
                  <c:v>66.885038204029641</c:v>
                </c:pt>
                <c:pt idx="3">
                  <c:v>58.491505957730745</c:v>
                </c:pt>
                <c:pt idx="4">
                  <c:v>20.701785634768669</c:v>
                </c:pt>
                <c:pt idx="5">
                  <c:v>45.588110083447923</c:v>
                </c:pt>
              </c:numCache>
            </c:numRef>
          </c:val>
        </c:ser>
        <c:dLbls>
          <c:showVal val="1"/>
        </c:dLbls>
        <c:gapWidth val="30"/>
        <c:overlap val="-10"/>
        <c:axId val="207936896"/>
        <c:axId val="20794726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86E-2"/>
                  <c:y val="7.297205496371782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594E-2"/>
                  <c:y val="6.882091145256459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757638785732E-2"/>
                  <c:y val="7.866443804498872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2.709493794094155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994106868818E-2"/>
                  <c:y val="0.453667626585040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2.785589141510768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12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-3.860381649218203E-3</c:v>
                </c:pt>
                <c:pt idx="1">
                  <c:v>-9.2830318755443564E-4</c:v>
                </c:pt>
                <c:pt idx="2">
                  <c:v>3.4399070189108372E-3</c:v>
                </c:pt>
                <c:pt idx="3">
                  <c:v>-5.1256438553736849E-2</c:v>
                </c:pt>
                <c:pt idx="4">
                  <c:v>0.21676243545304041</c:v>
                </c:pt>
                <c:pt idx="5">
                  <c:v>-3.4676415277898998E-2</c:v>
                </c:pt>
              </c:numCache>
            </c:numRef>
          </c:val>
        </c:ser>
        <c:dLbls>
          <c:showVal val="1"/>
        </c:dLbls>
        <c:marker val="1"/>
        <c:axId val="207948800"/>
        <c:axId val="207966976"/>
      </c:lineChart>
      <c:catAx>
        <c:axId val="207936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82E-3"/>
              <c:y val="0.954629558773192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7947264"/>
        <c:crosses val="autoZero"/>
        <c:auto val="1"/>
        <c:lblAlgn val="ctr"/>
        <c:lblOffset val="100"/>
        <c:tickLblSkip val="1"/>
        <c:tickMarkSkip val="1"/>
      </c:catAx>
      <c:valAx>
        <c:axId val="2079472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07936896"/>
        <c:crosses val="autoZero"/>
        <c:crossBetween val="between"/>
      </c:valAx>
      <c:catAx>
        <c:axId val="207948800"/>
        <c:scaling>
          <c:orientation val="minMax"/>
        </c:scaling>
        <c:delete val="1"/>
        <c:axPos val="b"/>
        <c:tickLblPos val="none"/>
        <c:crossAx val="207966976"/>
        <c:crosses val="autoZero"/>
        <c:auto val="1"/>
        <c:lblAlgn val="ctr"/>
        <c:lblOffset val="100"/>
      </c:catAx>
      <c:valAx>
        <c:axId val="2079669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7948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36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mensual'!$B$94,'IO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0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</c:numCache>
            </c:numRef>
          </c:val>
        </c:ser>
        <c:dLbls>
          <c:showVal val="1"/>
        </c:dLbls>
        <c:marker val="1"/>
        <c:axId val="208430976"/>
        <c:axId val="208433536"/>
      </c:lineChart>
      <c:catAx>
        <c:axId val="208430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8433536"/>
        <c:crosses val="autoZero"/>
        <c:auto val="1"/>
        <c:lblAlgn val="ctr"/>
        <c:lblOffset val="100"/>
        <c:tickLblSkip val="1"/>
        <c:tickMarkSkip val="1"/>
      </c:catAx>
      <c:valAx>
        <c:axId val="208433536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84309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95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4461964738347769"/>
          <c:w val="0.99348294765906076"/>
          <c:h val="0.63319743490307989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7.5005384926388583</c:v>
                </c:pt>
                <c:pt idx="1">
                  <c:v>7.4107413184618709</c:v>
                </c:pt>
                <c:pt idx="2">
                  <c:v>7.7810025437247603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7.2411889547927304</c:v>
                </c:pt>
                <c:pt idx="1">
                  <c:v>7.1452569521690767</c:v>
                </c:pt>
                <c:pt idx="2">
                  <c:v>7.5087680107226626</c:v>
                </c:pt>
              </c:numCache>
            </c:numRef>
          </c:val>
        </c:ser>
        <c:overlap val="-2"/>
        <c:axId val="209282560"/>
        <c:axId val="20928409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41E-3"/>
                </c:manualLayout>
              </c:layout>
              <c:showVal val="1"/>
            </c:dLbl>
            <c:dLbl>
              <c:idx val="2"/>
              <c:layout>
                <c:manualLayout>
                  <c:x val="8.1735464885071551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0.25934953784612791</c:v>
                </c:pt>
                <c:pt idx="1">
                  <c:v>0.26548436629279415</c:v>
                </c:pt>
                <c:pt idx="2">
                  <c:v>0.27223453300209766</c:v>
                </c:pt>
              </c:numCache>
            </c:numRef>
          </c:val>
        </c:ser>
        <c:axId val="209291520"/>
        <c:axId val="209289984"/>
      </c:barChart>
      <c:catAx>
        <c:axId val="20928256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9284096"/>
        <c:crosses val="autoZero"/>
        <c:auto val="1"/>
        <c:lblAlgn val="ctr"/>
        <c:lblOffset val="100"/>
      </c:catAx>
      <c:valAx>
        <c:axId val="209284096"/>
        <c:scaling>
          <c:orientation val="minMax"/>
        </c:scaling>
        <c:delete val="1"/>
        <c:axPos val="l"/>
        <c:numFmt formatCode="#,##0.00_)" sourceLinked="1"/>
        <c:tickLblPos val="none"/>
        <c:crossAx val="209282560"/>
        <c:crosses val="autoZero"/>
        <c:crossBetween val="between"/>
      </c:valAx>
      <c:valAx>
        <c:axId val="209289984"/>
        <c:scaling>
          <c:orientation val="minMax"/>
        </c:scaling>
        <c:delete val="1"/>
        <c:axPos val="r"/>
        <c:numFmt formatCode="#,##0.00_)" sourceLinked="1"/>
        <c:tickLblPos val="none"/>
        <c:crossAx val="209291520"/>
        <c:crosses val="max"/>
        <c:crossBetween val="between"/>
      </c:valAx>
      <c:catAx>
        <c:axId val="209291520"/>
        <c:scaling>
          <c:orientation val="minMax"/>
        </c:scaling>
        <c:delete val="1"/>
        <c:axPos val="b"/>
        <c:numFmt formatCode="General" sourceLinked="1"/>
        <c:tickLblPos val="none"/>
        <c:crossAx val="20928998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17"/>
          <c:w val="0.6601690924998088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octubre 2012 </c:v>
            </c:pt>
          </c:strCache>
        </c:strRef>
      </c:tx>
      <c:layout>
        <c:manualLayout>
          <c:xMode val="edge"/>
          <c:yMode val="edge"/>
          <c:x val="0.38666666666667004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76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7.7689849921654588</c:v>
                </c:pt>
                <c:pt idx="1">
                  <c:v>7.3473875074146777</c:v>
                </c:pt>
                <c:pt idx="2">
                  <c:v>8.5513809038972006</c:v>
                </c:pt>
                <c:pt idx="3">
                  <c:v>7.3214050386559917</c:v>
                </c:pt>
                <c:pt idx="4">
                  <c:v>7.186869972248747</c:v>
                </c:pt>
                <c:pt idx="5">
                  <c:v>7.7268983885022768</c:v>
                </c:pt>
                <c:pt idx="6">
                  <c:v>7.5005384926388583</c:v>
                </c:pt>
                <c:pt idx="7">
                  <c:v>7.4107413184618709</c:v>
                </c:pt>
                <c:pt idx="8">
                  <c:v>7.7810025437247603</c:v>
                </c:pt>
              </c:numCache>
            </c:numRef>
          </c:val>
        </c:ser>
        <c:dLbls>
          <c:showVal val="1"/>
        </c:dLbls>
        <c:gapWidth val="30"/>
        <c:axId val="209851136"/>
        <c:axId val="209853056"/>
      </c:barChart>
      <c:catAx>
        <c:axId val="209851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87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9853056"/>
        <c:crosses val="autoZero"/>
        <c:auto val="1"/>
        <c:lblAlgn val="ctr"/>
        <c:lblOffset val="100"/>
        <c:tickLblSkip val="1"/>
        <c:tickMarkSkip val="1"/>
      </c:catAx>
      <c:valAx>
        <c:axId val="209853056"/>
        <c:scaling>
          <c:orientation val="minMax"/>
        </c:scaling>
        <c:delete val="1"/>
        <c:axPos val="l"/>
        <c:numFmt formatCode="#,##0.00_)" sourceLinked="1"/>
        <c:tickLblPos val="none"/>
        <c:crossAx val="20985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82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5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7.5005384926388583</c:v>
                </c:pt>
                <c:pt idx="1">
                  <c:v>7.4107413184618709</c:v>
                </c:pt>
                <c:pt idx="2">
                  <c:v>7.5792755521971005</c:v>
                </c:pt>
                <c:pt idx="3">
                  <c:v>7.2784040850818998</c:v>
                </c:pt>
                <c:pt idx="4">
                  <c:v>2.5087467480039471</c:v>
                </c:pt>
                <c:pt idx="5">
                  <c:v>7.7810025437247603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7.2411889547927304</c:v>
                </c:pt>
                <c:pt idx="1">
                  <c:v>7.1452569521690767</c:v>
                </c:pt>
                <c:pt idx="2">
                  <c:v>7.2537031985359359</c:v>
                </c:pt>
                <c:pt idx="3">
                  <c:v>7.3851181580805676</c:v>
                </c:pt>
                <c:pt idx="4">
                  <c:v>2.107816467174465</c:v>
                </c:pt>
                <c:pt idx="5">
                  <c:v>7.5087680107226626</c:v>
                </c:pt>
              </c:numCache>
            </c:numRef>
          </c:val>
        </c:ser>
        <c:dLbls>
          <c:showVal val="1"/>
        </c:dLbls>
        <c:gapWidth val="30"/>
        <c:overlap val="-10"/>
        <c:axId val="210385152"/>
        <c:axId val="21039961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503E-2"/>
                  <c:y val="0.26659701103185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0.287764726880805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797E-2"/>
                  <c:y val="0.321743953758177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34E-2"/>
                  <c:y val="4.195703958975478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513226207225692E-2"/>
                  <c:y val="0.4920816371362478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0.2455899333420291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118E-2"/>
                  <c:y val="-0.303385688388257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0.25934953784612791</c:v>
                </c:pt>
                <c:pt idx="1">
                  <c:v>0.26548436629279415</c:v>
                </c:pt>
                <c:pt idx="2">
                  <c:v>0.32557235366116455</c:v>
                </c:pt>
                <c:pt idx="3">
                  <c:v>-0.10671407299866775</c:v>
                </c:pt>
                <c:pt idx="4">
                  <c:v>0.40093028082948212</c:v>
                </c:pt>
                <c:pt idx="5">
                  <c:v>0.27223453300209766</c:v>
                </c:pt>
              </c:numCache>
            </c:numRef>
          </c:val>
        </c:ser>
        <c:dLbls>
          <c:showVal val="1"/>
        </c:dLbls>
        <c:marker val="1"/>
        <c:axId val="210401152"/>
        <c:axId val="210402688"/>
      </c:lineChart>
      <c:catAx>
        <c:axId val="210385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95E-3"/>
              <c:y val="0.958255666590515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0399616"/>
        <c:crosses val="autoZero"/>
        <c:auto val="1"/>
        <c:lblAlgn val="ctr"/>
        <c:lblOffset val="100"/>
        <c:tickLblSkip val="1"/>
        <c:tickMarkSkip val="1"/>
      </c:catAx>
      <c:valAx>
        <c:axId val="21039961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10385152"/>
        <c:crosses val="autoZero"/>
        <c:crossBetween val="between"/>
      </c:valAx>
      <c:catAx>
        <c:axId val="210401152"/>
        <c:scaling>
          <c:orientation val="minMax"/>
        </c:scaling>
        <c:delete val="1"/>
        <c:axPos val="b"/>
        <c:tickLblPos val="none"/>
        <c:crossAx val="210402688"/>
        <c:crosses val="autoZero"/>
        <c:auto val="1"/>
        <c:lblAlgn val="ctr"/>
        <c:lblOffset val="100"/>
      </c:catAx>
      <c:valAx>
        <c:axId val="21040268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10401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292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49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mensual'!$B$94,'EM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0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</c:numCache>
            </c:numRef>
          </c:val>
        </c:ser>
        <c:dLbls>
          <c:showVal val="1"/>
        </c:dLbls>
        <c:marker val="1"/>
        <c:axId val="206672640"/>
        <c:axId val="206674560"/>
      </c:lineChart>
      <c:catAx>
        <c:axId val="206672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6674560"/>
        <c:crosses val="autoZero"/>
        <c:auto val="1"/>
        <c:lblAlgn val="ctr"/>
        <c:lblOffset val="100"/>
        <c:tickLblSkip val="1"/>
        <c:tickMarkSkip val="1"/>
      </c:catAx>
      <c:valAx>
        <c:axId val="206674560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6672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20135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685800</xdr:colOff>
      <xdr:row>4</xdr:row>
      <xdr:rowOff>66675</xdr:rowOff>
    </xdr:from>
    <xdr:to>
      <xdr:col>10</xdr:col>
      <xdr:colOff>285750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12</xdr:row>
      <xdr:rowOff>0</xdr:rowOff>
    </xdr:from>
    <xdr:to>
      <xdr:col>12</xdr:col>
      <xdr:colOff>628650</xdr:colOff>
      <xdr:row>12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0.70158</cdr:x>
      <cdr:y>0.22274</cdr:y>
    </cdr:to>
    <cdr:sp macro="" textlink="'tablas turistas por categorías '!$B$17">
      <cdr:nvSpPr>
        <cdr:cNvPr id="10" name="9 CuadroTexto"/>
        <cdr:cNvSpPr txBox="1"/>
      </cdr:nvSpPr>
      <cdr:spPr>
        <a:xfrm xmlns:a="http://schemas.openxmlformats.org/drawingml/2006/main">
          <a:off x="1562097" y="447679"/>
          <a:ext cx="1819278" cy="30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2EF8C8E-3F2B-47DC-965F-08617CB9932F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octubre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769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5911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537233</v>
          </cell>
          <cell r="E33">
            <v>190519</v>
          </cell>
          <cell r="G33">
            <v>727752</v>
          </cell>
        </row>
        <row r="46">
          <cell r="B46">
            <v>2010</v>
          </cell>
          <cell r="C46">
            <v>492275</v>
          </cell>
          <cell r="E46">
            <v>219373</v>
          </cell>
          <cell r="G46">
            <v>711648</v>
          </cell>
        </row>
        <row r="59">
          <cell r="B59">
            <v>2009</v>
          </cell>
          <cell r="C59">
            <v>512992</v>
          </cell>
          <cell r="E59">
            <v>257540</v>
          </cell>
          <cell r="G59">
            <v>770532</v>
          </cell>
        </row>
        <row r="72">
          <cell r="B72">
            <v>2008</v>
          </cell>
          <cell r="C72">
            <v>603962</v>
          </cell>
          <cell r="E72">
            <v>314309</v>
          </cell>
          <cell r="G72">
            <v>918271</v>
          </cell>
        </row>
        <row r="85">
          <cell r="B85">
            <v>2007</v>
          </cell>
          <cell r="C85">
            <v>637632</v>
          </cell>
          <cell r="E85">
            <v>331717</v>
          </cell>
          <cell r="G85">
            <v>969349</v>
          </cell>
        </row>
        <row r="98">
          <cell r="B98">
            <v>2006</v>
          </cell>
          <cell r="C98">
            <v>645041</v>
          </cell>
          <cell r="E98">
            <v>341425</v>
          </cell>
          <cell r="G98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 xml:space="preserve">acum. octubre 2012 </v>
          </cell>
        </row>
        <row r="8">
          <cell r="E8">
            <v>4111919</v>
          </cell>
        </row>
        <row r="9">
          <cell r="E9">
            <v>2672065</v>
          </cell>
        </row>
        <row r="10">
          <cell r="E10">
            <v>1439854</v>
          </cell>
        </row>
        <row r="12">
          <cell r="E12">
            <v>654103</v>
          </cell>
        </row>
        <row r="13">
          <cell r="E13">
            <v>491149</v>
          </cell>
        </row>
        <row r="14">
          <cell r="E14">
            <v>162954</v>
          </cell>
        </row>
        <row r="16">
          <cell r="E16">
            <v>573824</v>
          </cell>
        </row>
        <row r="17">
          <cell r="E17">
            <v>434658</v>
          </cell>
        </row>
        <row r="18">
          <cell r="E18">
            <v>139166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57760</v>
          </cell>
          <cell r="E7">
            <v>55722</v>
          </cell>
          <cell r="F7">
            <v>56917</v>
          </cell>
        </row>
        <row r="8">
          <cell r="B8" t="str">
            <v>Febrero</v>
          </cell>
          <cell r="D8">
            <v>54889</v>
          </cell>
          <cell r="E8">
            <v>56682</v>
          </cell>
          <cell r="F8">
            <v>55519</v>
          </cell>
        </row>
        <row r="9">
          <cell r="B9" t="str">
            <v>Marzo</v>
          </cell>
          <cell r="D9">
            <v>59240</v>
          </cell>
          <cell r="E9">
            <v>66608</v>
          </cell>
          <cell r="F9">
            <v>62122</v>
          </cell>
        </row>
        <row r="10">
          <cell r="B10" t="str">
            <v>abril</v>
          </cell>
          <cell r="D10">
            <v>59800</v>
          </cell>
          <cell r="E10">
            <v>62145</v>
          </cell>
          <cell r="F10">
            <v>56267</v>
          </cell>
        </row>
        <row r="11">
          <cell r="B11" t="str">
            <v>Mayo</v>
          </cell>
          <cell r="D11">
            <v>56604</v>
          </cell>
          <cell r="E11">
            <v>51400</v>
          </cell>
          <cell r="F11">
            <v>50701</v>
          </cell>
        </row>
        <row r="12">
          <cell r="B12" t="str">
            <v>Junio</v>
          </cell>
          <cell r="D12">
            <v>64679</v>
          </cell>
          <cell r="E12">
            <v>56759</v>
          </cell>
          <cell r="F12">
            <v>56527</v>
          </cell>
        </row>
        <row r="13">
          <cell r="B13" t="str">
            <v>Julio</v>
          </cell>
          <cell r="D13">
            <v>62047</v>
          </cell>
          <cell r="E13">
            <v>69370</v>
          </cell>
          <cell r="F13">
            <v>51624</v>
          </cell>
        </row>
        <row r="14">
          <cell r="B14" t="str">
            <v>Agosto</v>
          </cell>
          <cell r="D14">
            <v>72114</v>
          </cell>
          <cell r="E14">
            <v>75240</v>
          </cell>
          <cell r="F14">
            <v>67636</v>
          </cell>
        </row>
        <row r="15">
          <cell r="B15" t="str">
            <v>Septiembre</v>
          </cell>
          <cell r="D15">
            <v>55919</v>
          </cell>
          <cell r="E15">
            <v>57088</v>
          </cell>
          <cell r="F15">
            <v>60270</v>
          </cell>
        </row>
        <row r="16">
          <cell r="B16" t="str">
            <v>Octubre</v>
          </cell>
          <cell r="D16">
            <v>54807</v>
          </cell>
          <cell r="E16">
            <v>59640</v>
          </cell>
          <cell r="F16">
            <v>56241</v>
          </cell>
        </row>
        <row r="17">
          <cell r="B17" t="str">
            <v>Noviembre</v>
          </cell>
          <cell r="D17">
            <v>56062</v>
          </cell>
          <cell r="E17">
            <v>57998</v>
          </cell>
          <cell r="F17">
            <v>0</v>
          </cell>
        </row>
        <row r="18">
          <cell r="B18" t="str">
            <v>Diciembre</v>
          </cell>
          <cell r="D18">
            <v>57727</v>
          </cell>
          <cell r="E18">
            <v>59100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64849</v>
          </cell>
          <cell r="E25">
            <v>62962</v>
          </cell>
          <cell r="F25">
            <v>64618</v>
          </cell>
        </row>
        <row r="26">
          <cell r="B26" t="str">
            <v>Febrero</v>
          </cell>
          <cell r="D26">
            <v>61547</v>
          </cell>
          <cell r="E26">
            <v>66130</v>
          </cell>
          <cell r="F26">
            <v>63892</v>
          </cell>
        </row>
        <row r="27">
          <cell r="B27" t="str">
            <v>Marzo</v>
          </cell>
          <cell r="D27">
            <v>66854</v>
          </cell>
          <cell r="E27">
            <v>74164</v>
          </cell>
          <cell r="F27">
            <v>71152</v>
          </cell>
        </row>
        <row r="28">
          <cell r="B28" t="str">
            <v>abril</v>
          </cell>
          <cell r="D28">
            <v>66137</v>
          </cell>
          <cell r="E28">
            <v>70359</v>
          </cell>
          <cell r="F28">
            <v>63325</v>
          </cell>
        </row>
        <row r="29">
          <cell r="B29" t="str">
            <v>Mayo</v>
          </cell>
          <cell r="D29">
            <v>62798</v>
          </cell>
          <cell r="E29">
            <v>58191</v>
          </cell>
          <cell r="F29">
            <v>57411</v>
          </cell>
        </row>
        <row r="30">
          <cell r="B30" t="str">
            <v>Junio</v>
          </cell>
          <cell r="D30">
            <v>71026</v>
          </cell>
          <cell r="E30">
            <v>63019</v>
          </cell>
          <cell r="F30">
            <v>61413</v>
          </cell>
        </row>
        <row r="31">
          <cell r="B31" t="str">
            <v>Julio</v>
          </cell>
          <cell r="D31">
            <v>68085</v>
          </cell>
          <cell r="E31">
            <v>77444</v>
          </cell>
          <cell r="F31">
            <v>69805</v>
          </cell>
        </row>
        <row r="32">
          <cell r="B32" t="str">
            <v>Agosto</v>
          </cell>
          <cell r="D32">
            <v>78868</v>
          </cell>
          <cell r="E32">
            <v>86394</v>
          </cell>
          <cell r="F32">
            <v>74619</v>
          </cell>
        </row>
        <row r="33">
          <cell r="B33" t="str">
            <v>Septiembre</v>
          </cell>
          <cell r="D33">
            <v>60791</v>
          </cell>
          <cell r="E33">
            <v>64584</v>
          </cell>
          <cell r="F33">
            <v>65350</v>
          </cell>
        </row>
        <row r="34">
          <cell r="B34" t="str">
            <v>Octubre</v>
          </cell>
          <cell r="D34">
            <v>61548</v>
          </cell>
          <cell r="E34">
            <v>65430</v>
          </cell>
          <cell r="F34">
            <v>62518</v>
          </cell>
        </row>
        <row r="35">
          <cell r="B35" t="str">
            <v>Noviembre</v>
          </cell>
          <cell r="D35">
            <v>64531</v>
          </cell>
          <cell r="E35">
            <v>65624</v>
          </cell>
          <cell r="F35">
            <v>0</v>
          </cell>
        </row>
        <row r="36">
          <cell r="B36" t="str">
            <v>Diciembre</v>
          </cell>
          <cell r="D36">
            <v>67548</v>
          </cell>
          <cell r="E36">
            <v>65499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462551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387625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425063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octubre 2011</v>
          </cell>
          <cell r="E6" t="str">
            <v xml:space="preserve">acum. octubre 2012 </v>
          </cell>
          <cell r="G6" t="str">
            <v>var. interanual</v>
          </cell>
        </row>
        <row r="8">
          <cell r="B8" t="str">
            <v>Totales</v>
          </cell>
          <cell r="C8">
            <v>610654</v>
          </cell>
          <cell r="E8">
            <v>573824</v>
          </cell>
          <cell r="G8">
            <v>-6.0312386392294165E-2</v>
          </cell>
        </row>
        <row r="10">
          <cell r="B10" t="str">
            <v>Hotelera</v>
          </cell>
          <cell r="C10">
            <v>449500</v>
          </cell>
          <cell r="E10">
            <v>434658</v>
          </cell>
          <cell r="G10">
            <v>-3.3018909899888767E-2</v>
          </cell>
        </row>
        <row r="11">
          <cell r="B11" t="str">
            <v>4* y 5*</v>
          </cell>
          <cell r="C11">
            <v>377579</v>
          </cell>
          <cell r="E11">
            <v>367894</v>
          </cell>
          <cell r="G11">
            <v>-2.5650261269826977E-2</v>
          </cell>
        </row>
        <row r="12">
          <cell r="B12" t="str">
            <v>3*</v>
          </cell>
          <cell r="C12">
            <v>60893</v>
          </cell>
          <cell r="E12">
            <v>55617</v>
          </cell>
          <cell r="G12">
            <v>-8.6643784999917886E-2</v>
          </cell>
        </row>
        <row r="13">
          <cell r="B13" t="str">
            <v>1* y 2*</v>
          </cell>
          <cell r="C13">
            <v>11028</v>
          </cell>
          <cell r="E13">
            <v>11147</v>
          </cell>
          <cell r="G13">
            <v>1.0790714544795067E-2</v>
          </cell>
        </row>
        <row r="15">
          <cell r="B15" t="str">
            <v>Extrahotelera</v>
          </cell>
          <cell r="C15">
            <v>161154</v>
          </cell>
          <cell r="E15">
            <v>139166</v>
          </cell>
          <cell r="G15">
            <v>-0.1364409198654703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acum. octubre 2012 </v>
          </cell>
          <cell r="C19">
            <v>11147</v>
          </cell>
          <cell r="E19">
            <v>55617</v>
          </cell>
          <cell r="G19">
            <v>367894</v>
          </cell>
          <cell r="K19">
            <v>139166</v>
          </cell>
        </row>
        <row r="32">
          <cell r="B32">
            <v>2011</v>
          </cell>
          <cell r="C32">
            <v>12714</v>
          </cell>
          <cell r="E32">
            <v>73781</v>
          </cell>
          <cell r="G32">
            <v>450738</v>
          </cell>
          <cell r="K32">
            <v>190519</v>
          </cell>
        </row>
        <row r="45">
          <cell r="B45">
            <v>2010</v>
          </cell>
          <cell r="C45">
            <v>10642</v>
          </cell>
          <cell r="E45">
            <v>72112</v>
          </cell>
          <cell r="G45">
            <v>409521</v>
          </cell>
          <cell r="K45">
            <v>219373</v>
          </cell>
        </row>
        <row r="58">
          <cell r="B58">
            <v>2009</v>
          </cell>
          <cell r="C58">
            <v>8664</v>
          </cell>
          <cell r="E58">
            <v>83169</v>
          </cell>
          <cell r="G58">
            <v>421159</v>
          </cell>
          <cell r="K58">
            <v>257540</v>
          </cell>
        </row>
        <row r="71">
          <cell r="B71">
            <v>2008</v>
          </cell>
          <cell r="C71">
            <v>20354</v>
          </cell>
          <cell r="E71">
            <v>122180</v>
          </cell>
          <cell r="G71">
            <v>461428</v>
          </cell>
          <cell r="K71">
            <v>314309</v>
          </cell>
        </row>
        <row r="84">
          <cell r="B84">
            <v>2007</v>
          </cell>
          <cell r="C84">
            <v>17949</v>
          </cell>
          <cell r="E84">
            <v>127082</v>
          </cell>
          <cell r="G84">
            <v>492601</v>
          </cell>
          <cell r="K84">
            <v>331717</v>
          </cell>
        </row>
        <row r="97">
          <cell r="B97">
            <v>2006</v>
          </cell>
          <cell r="C97">
            <v>12845</v>
          </cell>
          <cell r="E97">
            <v>138763</v>
          </cell>
          <cell r="G97">
            <v>493433</v>
          </cell>
          <cell r="K97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acum. octubre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306414</v>
          </cell>
          <cell r="E7">
            <v>-0.11493223648484709</v>
          </cell>
          <cell r="F7">
            <v>0.53398603055989291</v>
          </cell>
        </row>
        <row r="8">
          <cell r="B8" t="str">
            <v>Alemania</v>
          </cell>
          <cell r="D8">
            <v>129870</v>
          </cell>
          <cell r="E8">
            <v>5.5896581161835844E-2</v>
          </cell>
          <cell r="F8">
            <v>0.22632375083649342</v>
          </cell>
        </row>
        <row r="9">
          <cell r="B9" t="str">
            <v>Reino Unido</v>
          </cell>
          <cell r="D9">
            <v>46171</v>
          </cell>
          <cell r="E9">
            <v>5.7100991368454791E-2</v>
          </cell>
          <cell r="F9">
            <v>8.0461953490965868E-2</v>
          </cell>
        </row>
        <row r="10">
          <cell r="B10" t="str">
            <v>Países Nórdicos</v>
          </cell>
          <cell r="D10">
            <v>32676</v>
          </cell>
          <cell r="E10">
            <v>-9.3139431616341029E-2</v>
          </cell>
          <cell r="F10">
            <v>5.694428953825563E-2</v>
          </cell>
        </row>
        <row r="11">
          <cell r="B11" t="str">
            <v>Finlandia</v>
          </cell>
          <cell r="D11">
            <v>15178</v>
          </cell>
          <cell r="E11">
            <v>-0.15320241017629993</v>
          </cell>
          <cell r="F11">
            <v>2.6450619005130491E-2</v>
          </cell>
        </row>
        <row r="12">
          <cell r="B12" t="str">
            <v>Suecia</v>
          </cell>
          <cell r="D12">
            <v>9385</v>
          </cell>
          <cell r="E12">
            <v>0.15012254901960784</v>
          </cell>
          <cell r="F12">
            <v>1.6355189047512826E-2</v>
          </cell>
        </row>
        <row r="13">
          <cell r="B13" t="str">
            <v>Dinamarca</v>
          </cell>
          <cell r="D13">
            <v>4586</v>
          </cell>
          <cell r="E13">
            <v>-0.19614373356704645</v>
          </cell>
          <cell r="F13">
            <v>7.9919975462859685E-3</v>
          </cell>
        </row>
        <row r="14">
          <cell r="B14" t="str">
            <v>Noruega</v>
          </cell>
          <cell r="D14">
            <v>3527</v>
          </cell>
          <cell r="E14">
            <v>-0.16874852698562337</v>
          </cell>
          <cell r="F14">
            <v>6.1464839393263436E-3</v>
          </cell>
        </row>
        <row r="15">
          <cell r="B15" t="str">
            <v>Francia</v>
          </cell>
          <cell r="D15">
            <v>14983</v>
          </cell>
          <cell r="E15">
            <v>-3.2293483175095263E-2</v>
          </cell>
          <cell r="F15">
            <v>2.6110793553424046E-2</v>
          </cell>
        </row>
        <row r="16">
          <cell r="B16" t="str">
            <v>Italia</v>
          </cell>
          <cell r="D16">
            <v>4612</v>
          </cell>
          <cell r="E16">
            <v>-0.15747168432590428</v>
          </cell>
          <cell r="F16">
            <v>8.0373076065134962E-3</v>
          </cell>
        </row>
        <row r="17">
          <cell r="B17" t="str">
            <v>Austria</v>
          </cell>
          <cell r="D17">
            <v>4158</v>
          </cell>
          <cell r="E17">
            <v>8.1404421326397913E-2</v>
          </cell>
          <cell r="F17">
            <v>7.2461242471559221E-3</v>
          </cell>
        </row>
        <row r="18">
          <cell r="B18" t="str">
            <v>Países del Este</v>
          </cell>
          <cell r="D18">
            <v>3837</v>
          </cell>
          <cell r="E18">
            <v>-6.1399217221135026E-2</v>
          </cell>
          <cell r="F18">
            <v>6.6867192728083868E-3</v>
          </cell>
        </row>
        <row r="19">
          <cell r="B19" t="str">
            <v>Rusia</v>
          </cell>
          <cell r="D19">
            <v>4011</v>
          </cell>
          <cell r="E19">
            <v>-4.1347992351816444E-2</v>
          </cell>
          <cell r="F19">
            <v>6.9899481374079853E-3</v>
          </cell>
        </row>
        <row r="20">
          <cell r="B20" t="str">
            <v>Holanda</v>
          </cell>
          <cell r="D20">
            <v>2865</v>
          </cell>
          <cell r="E20">
            <v>3.8542396636299932E-3</v>
          </cell>
          <cell r="F20">
            <v>4.9928200981485616E-3</v>
          </cell>
        </row>
        <row r="21">
          <cell r="B21" t="str">
            <v>Suiza</v>
          </cell>
          <cell r="D21">
            <v>2565</v>
          </cell>
          <cell r="E21">
            <v>5.0798852929127405E-2</v>
          </cell>
          <cell r="F21">
            <v>4.4700117109078745E-3</v>
          </cell>
        </row>
        <row r="22">
          <cell r="B22" t="str">
            <v>Irlanda</v>
          </cell>
          <cell r="D22">
            <v>2200</v>
          </cell>
          <cell r="E22">
            <v>0.42764438676184297</v>
          </cell>
          <cell r="F22">
            <v>3.8339281730983715E-3</v>
          </cell>
        </row>
        <row r="23">
          <cell r="B23" t="str">
            <v>Bélgica</v>
          </cell>
          <cell r="D23">
            <v>1689</v>
          </cell>
          <cell r="E23">
            <v>-2.707373271889401E-2</v>
          </cell>
          <cell r="F23">
            <v>2.943411220165068E-3</v>
          </cell>
        </row>
        <row r="24">
          <cell r="B24" t="str">
            <v>Resto de Europa</v>
          </cell>
          <cell r="D24">
            <v>9095</v>
          </cell>
          <cell r="E24">
            <v>-0.17039131624555323</v>
          </cell>
          <cell r="F24">
            <v>1.5849807606513496E-2</v>
          </cell>
        </row>
        <row r="25">
          <cell r="B25" t="str">
            <v>Usa</v>
          </cell>
          <cell r="D25">
            <v>1102</v>
          </cell>
          <cell r="E25">
            <v>-0.16955538809344387</v>
          </cell>
          <cell r="F25">
            <v>1.9204494757974571E-3</v>
          </cell>
        </row>
        <row r="26">
          <cell r="B26" t="str">
            <v>Resto de América</v>
          </cell>
          <cell r="D26">
            <v>2633</v>
          </cell>
          <cell r="E26">
            <v>-0.31289144050104384</v>
          </cell>
          <cell r="F26">
            <v>4.5885149453490969E-3</v>
          </cell>
        </row>
        <row r="27">
          <cell r="B27" t="str">
            <v>Resto del Mundo</v>
          </cell>
          <cell r="D27">
            <v>4943</v>
          </cell>
          <cell r="E27">
            <v>0.24258421317244847</v>
          </cell>
          <cell r="F27">
            <v>8.6141395271023876E-3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9">
          <cell r="C9">
            <v>56241</v>
          </cell>
        </row>
        <row r="10">
          <cell r="C10">
            <v>60270</v>
          </cell>
        </row>
        <row r="11">
          <cell r="C11">
            <v>67636</v>
          </cell>
        </row>
        <row r="12">
          <cell r="C12">
            <v>51624</v>
          </cell>
        </row>
        <row r="13">
          <cell r="C13">
            <v>56527</v>
          </cell>
        </row>
        <row r="14">
          <cell r="C14">
            <v>50701</v>
          </cell>
        </row>
        <row r="15">
          <cell r="C15">
            <v>56267</v>
          </cell>
        </row>
        <row r="16">
          <cell r="C16">
            <v>62122</v>
          </cell>
        </row>
        <row r="17">
          <cell r="C17">
            <v>55519</v>
          </cell>
        </row>
        <row r="18">
          <cell r="C18">
            <v>56917</v>
          </cell>
        </row>
        <row r="20">
          <cell r="C20">
            <v>59100</v>
          </cell>
        </row>
        <row r="21">
          <cell r="C21">
            <v>57998</v>
          </cell>
        </row>
        <row r="22">
          <cell r="C22">
            <v>59640</v>
          </cell>
        </row>
        <row r="23">
          <cell r="C23">
            <v>57088</v>
          </cell>
        </row>
        <row r="24">
          <cell r="C24">
            <v>75240</v>
          </cell>
        </row>
        <row r="25">
          <cell r="C25">
            <v>69370</v>
          </cell>
        </row>
        <row r="26">
          <cell r="C26">
            <v>56759</v>
          </cell>
        </row>
        <row r="27">
          <cell r="C27">
            <v>51400</v>
          </cell>
        </row>
        <row r="28">
          <cell r="C28">
            <v>62145</v>
          </cell>
        </row>
        <row r="29">
          <cell r="C29">
            <v>66608</v>
          </cell>
        </row>
        <row r="30">
          <cell r="C30">
            <v>56682</v>
          </cell>
        </row>
        <row r="31">
          <cell r="C31">
            <v>55722</v>
          </cell>
        </row>
        <row r="33">
          <cell r="C33">
            <v>57727</v>
          </cell>
        </row>
        <row r="34">
          <cell r="C34">
            <v>56062</v>
          </cell>
        </row>
        <row r="35">
          <cell r="C35">
            <v>54807</v>
          </cell>
        </row>
        <row r="36">
          <cell r="C36">
            <v>55919</v>
          </cell>
        </row>
        <row r="37">
          <cell r="C37">
            <v>72114</v>
          </cell>
        </row>
        <row r="38">
          <cell r="C38">
            <v>62047</v>
          </cell>
        </row>
        <row r="39">
          <cell r="C39">
            <v>64679</v>
          </cell>
        </row>
        <row r="40">
          <cell r="C40">
            <v>56604</v>
          </cell>
        </row>
        <row r="41">
          <cell r="C41">
            <v>59800</v>
          </cell>
        </row>
        <row r="42">
          <cell r="C42">
            <v>59240</v>
          </cell>
        </row>
        <row r="43">
          <cell r="C43">
            <v>54889</v>
          </cell>
        </row>
        <row r="44">
          <cell r="C44">
            <v>57760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acum. octubre 2011</v>
          </cell>
          <cell r="E6" t="str">
            <v xml:space="preserve">acum. octubre 2012 </v>
          </cell>
          <cell r="G6" t="str">
            <v>var. interanual</v>
          </cell>
        </row>
        <row r="8">
          <cell r="B8" t="str">
            <v>Totales</v>
          </cell>
          <cell r="C8">
            <v>4421861</v>
          </cell>
          <cell r="E8">
            <v>4303989</v>
          </cell>
          <cell r="G8">
            <v>-2.6656649768050149E-2</v>
          </cell>
        </row>
        <row r="10">
          <cell r="B10" t="str">
            <v>Hotelera</v>
          </cell>
          <cell r="C10">
            <v>3211793</v>
          </cell>
          <cell r="E10">
            <v>3221138</v>
          </cell>
          <cell r="G10">
            <v>2.909589752515184E-3</v>
          </cell>
        </row>
        <row r="11">
          <cell r="B11" t="str">
            <v>4*</v>
          </cell>
          <cell r="C11">
            <v>2738846</v>
          </cell>
          <cell r="E11">
            <v>2788370</v>
          </cell>
          <cell r="G11">
            <v>1.8082068141107605E-2</v>
          </cell>
        </row>
        <row r="12">
          <cell r="B12" t="str">
            <v>3*</v>
          </cell>
          <cell r="C12">
            <v>449702</v>
          </cell>
          <cell r="E12">
            <v>404803</v>
          </cell>
          <cell r="G12">
            <v>-9.9841672930073691E-2</v>
          </cell>
        </row>
        <row r="13">
          <cell r="B13" t="str">
            <v>1* y 2*</v>
          </cell>
          <cell r="C13">
            <v>23245</v>
          </cell>
          <cell r="E13">
            <v>27965</v>
          </cell>
          <cell r="G13">
            <v>0.20305442030544202</v>
          </cell>
        </row>
        <row r="15">
          <cell r="B15" t="str">
            <v>Extrahotelera</v>
          </cell>
          <cell r="C15">
            <v>1210068</v>
          </cell>
          <cell r="E15">
            <v>1082851</v>
          </cell>
          <cell r="G15">
            <v>-0.10513210827821247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9">
          <cell r="C9">
            <v>386308</v>
          </cell>
        </row>
        <row r="10">
          <cell r="C10">
            <v>397200</v>
          </cell>
        </row>
        <row r="11">
          <cell r="C11">
            <v>450199</v>
          </cell>
        </row>
        <row r="12">
          <cell r="C12">
            <v>314936</v>
          </cell>
        </row>
        <row r="13">
          <cell r="C13">
            <v>378211</v>
          </cell>
        </row>
        <row r="14">
          <cell r="C14">
            <v>352382</v>
          </cell>
        </row>
        <row r="15">
          <cell r="C15">
            <v>400759</v>
          </cell>
        </row>
        <row r="16">
          <cell r="C16">
            <v>525008</v>
          </cell>
        </row>
        <row r="17">
          <cell r="C17">
            <v>547845</v>
          </cell>
        </row>
        <row r="18">
          <cell r="C18">
            <v>551141</v>
          </cell>
        </row>
        <row r="20">
          <cell r="C20">
            <v>491652</v>
          </cell>
        </row>
        <row r="21">
          <cell r="C21">
            <v>484244</v>
          </cell>
        </row>
        <row r="22">
          <cell r="C22">
            <v>362475</v>
          </cell>
        </row>
        <row r="23">
          <cell r="C23">
            <v>395215</v>
          </cell>
        </row>
        <row r="24">
          <cell r="C24">
            <v>496356</v>
          </cell>
        </row>
        <row r="25">
          <cell r="C25">
            <v>413348</v>
          </cell>
        </row>
        <row r="26">
          <cell r="C26">
            <v>374950</v>
          </cell>
        </row>
        <row r="27">
          <cell r="C27">
            <v>337728</v>
          </cell>
        </row>
        <row r="28">
          <cell r="C28">
            <v>434718</v>
          </cell>
        </row>
        <row r="29">
          <cell r="C29">
            <v>553005</v>
          </cell>
        </row>
        <row r="30">
          <cell r="C30">
            <v>533909</v>
          </cell>
        </row>
        <row r="31">
          <cell r="C31">
            <v>520157</v>
          </cell>
        </row>
        <row r="33">
          <cell r="C33">
            <v>446812</v>
          </cell>
        </row>
        <row r="34">
          <cell r="C34">
            <v>445278</v>
          </cell>
        </row>
        <row r="35">
          <cell r="C35">
            <v>342522</v>
          </cell>
        </row>
        <row r="36">
          <cell r="C36">
            <v>344876</v>
          </cell>
        </row>
        <row r="37">
          <cell r="C37">
            <v>446560</v>
          </cell>
        </row>
        <row r="38">
          <cell r="C38">
            <v>371772</v>
          </cell>
        </row>
        <row r="39">
          <cell r="C39">
            <v>411220</v>
          </cell>
        </row>
        <row r="40">
          <cell r="C40">
            <v>375761</v>
          </cell>
        </row>
        <row r="41">
          <cell r="C41">
            <v>375761</v>
          </cell>
        </row>
        <row r="42">
          <cell r="C42">
            <v>487432</v>
          </cell>
        </row>
        <row r="43">
          <cell r="C43">
            <v>522636</v>
          </cell>
        </row>
        <row r="44">
          <cell r="C44">
            <v>545932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 xml:space="preserve">acum. octubre 2012 </v>
          </cell>
        </row>
        <row r="8">
          <cell r="D8">
            <v>63.186718679566169</v>
          </cell>
        </row>
        <row r="9">
          <cell r="D9">
            <v>72.473496635318099</v>
          </cell>
        </row>
        <row r="10">
          <cell r="D10">
            <v>52.466714167381511</v>
          </cell>
        </row>
        <row r="12">
          <cell r="D12">
            <v>56.104279302472513</v>
          </cell>
        </row>
        <row r="13">
          <cell r="D13">
            <v>61.539158900810492</v>
          </cell>
        </row>
        <row r="14">
          <cell r="D14">
            <v>44.97037045502924</v>
          </cell>
        </row>
        <row r="16">
          <cell r="D16">
            <v>57.72744288368628</v>
          </cell>
        </row>
        <row r="17">
          <cell r="D17">
            <v>64.486098245696923</v>
          </cell>
        </row>
        <row r="18">
          <cell r="D18">
            <v>44.007277846459708</v>
          </cell>
        </row>
      </sheetData>
      <sheetData sheetId="82"/>
      <sheetData sheetId="83">
        <row r="6">
          <cell r="C6" t="str">
            <v>acum. octubre 2011</v>
          </cell>
          <cell r="D6" t="str">
            <v xml:space="preserve">acum. octubre 2012 </v>
          </cell>
          <cell r="E6" t="str">
            <v>Var. interanual</v>
          </cell>
        </row>
        <row r="8">
          <cell r="B8" t="str">
            <v>Ocupación Total</v>
          </cell>
          <cell r="C8">
            <v>57.951156464653401</v>
          </cell>
          <cell r="D8">
            <v>57.72744288368628</v>
          </cell>
          <cell r="E8">
            <v>-3.860381649218203E-3</v>
          </cell>
        </row>
        <row r="10">
          <cell r="B10" t="str">
            <v>Hotelera</v>
          </cell>
          <cell r="C10">
            <v>64.546016518575058</v>
          </cell>
          <cell r="D10">
            <v>64.486098245696923</v>
          </cell>
          <cell r="E10">
            <v>-9.2830318755443564E-4</v>
          </cell>
        </row>
        <row r="11">
          <cell r="B11" t="str">
            <v>4* Y 5 *</v>
          </cell>
          <cell r="C11">
            <v>66.885038204029641</v>
          </cell>
          <cell r="D11">
            <v>67.115116516407809</v>
          </cell>
          <cell r="E11">
            <v>3.4399070189108372E-3</v>
          </cell>
        </row>
        <row r="12">
          <cell r="B12" t="str">
            <v>3*</v>
          </cell>
          <cell r="C12">
            <v>58.491505957730745</v>
          </cell>
          <cell r="D12">
            <v>55.493439676692788</v>
          </cell>
          <cell r="E12">
            <v>-5.1256438553736849E-2</v>
          </cell>
        </row>
        <row r="13">
          <cell r="B13" t="str">
            <v>1* y 2*</v>
          </cell>
          <cell r="C13">
            <v>20.701785634768669</v>
          </cell>
          <cell r="D13">
            <v>25.189155107187894</v>
          </cell>
          <cell r="E13">
            <v>0.21676243545304041</v>
          </cell>
        </row>
        <row r="15">
          <cell r="B15" t="str">
            <v>Extrahotelera</v>
          </cell>
          <cell r="C15">
            <v>45.588110083447923</v>
          </cell>
          <cell r="D15">
            <v>44.007277846459708</v>
          </cell>
          <cell r="E15">
            <v>-3.4676415277898998E-2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9">
          <cell r="C9">
            <v>50.474091243455689</v>
          </cell>
        </row>
        <row r="10">
          <cell r="C10">
            <v>53.627121390092753</v>
          </cell>
        </row>
        <row r="11">
          <cell r="C11">
            <v>58.821938462865141</v>
          </cell>
        </row>
        <row r="12">
          <cell r="C12">
            <v>41.14879422597761</v>
          </cell>
        </row>
        <row r="13">
          <cell r="C13">
            <v>51.923531026908293</v>
          </cell>
        </row>
        <row r="14">
          <cell r="C14">
            <v>46.816974012860712</v>
          </cell>
        </row>
        <row r="15">
          <cell r="C15">
            <v>55.019082921471721</v>
          </cell>
        </row>
        <row r="16">
          <cell r="C16">
            <v>69.751820162618912</v>
          </cell>
        </row>
        <row r="17">
          <cell r="C17">
            <v>77.805629722206405</v>
          </cell>
        </row>
        <row r="18">
          <cell r="C18">
            <v>73.22381357283308</v>
          </cell>
        </row>
        <row r="20">
          <cell r="C20">
            <v>64.465254595089306</v>
          </cell>
        </row>
        <row r="21">
          <cell r="C21">
            <v>65.61</v>
          </cell>
        </row>
        <row r="22">
          <cell r="C22">
            <v>47.53</v>
          </cell>
        </row>
        <row r="23">
          <cell r="C23">
            <v>53.547814540823239</v>
          </cell>
        </row>
        <row r="24">
          <cell r="C24">
            <v>65.08</v>
          </cell>
        </row>
        <row r="25">
          <cell r="C25">
            <v>54.2</v>
          </cell>
        </row>
        <row r="26">
          <cell r="C26">
            <v>49.13</v>
          </cell>
        </row>
        <row r="27">
          <cell r="C27">
            <v>42.827469191379926</v>
          </cell>
        </row>
        <row r="28">
          <cell r="C28">
            <v>56.964383992452234</v>
          </cell>
        </row>
        <row r="29">
          <cell r="C29">
            <v>70.13</v>
          </cell>
        </row>
        <row r="30">
          <cell r="C30">
            <v>74.959999999999994</v>
          </cell>
        </row>
        <row r="31">
          <cell r="C31">
            <v>65.959999999999994</v>
          </cell>
        </row>
        <row r="33">
          <cell r="C33">
            <v>56.135263758298194</v>
          </cell>
        </row>
        <row r="34">
          <cell r="C34">
            <v>57.81</v>
          </cell>
        </row>
        <row r="35">
          <cell r="C35">
            <v>43.03</v>
          </cell>
        </row>
        <row r="36">
          <cell r="C36">
            <v>44.772809887313706</v>
          </cell>
        </row>
        <row r="37">
          <cell r="C37">
            <v>56.103603716788363</v>
          </cell>
        </row>
        <row r="38">
          <cell r="C38">
            <v>46.707606953148165</v>
          </cell>
        </row>
        <row r="39">
          <cell r="C39">
            <v>50.348331802877254</v>
          </cell>
        </row>
        <row r="40">
          <cell r="C40">
            <v>44.522764299890397</v>
          </cell>
        </row>
        <row r="41">
          <cell r="C41">
            <v>46.00685644322008</v>
          </cell>
        </row>
        <row r="42">
          <cell r="C42">
            <v>57.754317367220594</v>
          </cell>
        </row>
        <row r="43">
          <cell r="C43">
            <v>68.56</v>
          </cell>
        </row>
        <row r="44">
          <cell r="C44">
            <v>64.69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 xml:space="preserve">acum. octubre 2012 </v>
          </cell>
        </row>
        <row r="8">
          <cell r="D8">
            <v>7.7689849921654588</v>
          </cell>
        </row>
        <row r="9">
          <cell r="D9">
            <v>7.3473875074146777</v>
          </cell>
        </row>
        <row r="10">
          <cell r="D10">
            <v>8.5513809038972006</v>
          </cell>
        </row>
        <row r="12">
          <cell r="D12">
            <v>7.3214050386559917</v>
          </cell>
        </row>
        <row r="13">
          <cell r="D13">
            <v>7.186869972248747</v>
          </cell>
        </row>
        <row r="14">
          <cell r="D14">
            <v>7.7268983885022768</v>
          </cell>
        </row>
        <row r="16">
          <cell r="D16">
            <v>7.5005384926388583</v>
          </cell>
        </row>
        <row r="17">
          <cell r="D17">
            <v>7.4107413184618709</v>
          </cell>
        </row>
        <row r="18">
          <cell r="D18">
            <v>7.7810025437247603</v>
          </cell>
        </row>
      </sheetData>
      <sheetData sheetId="97"/>
      <sheetData sheetId="98">
        <row r="6">
          <cell r="C6" t="str">
            <v>acum. octubre 2011</v>
          </cell>
          <cell r="D6" t="str">
            <v xml:space="preserve">acum. octubre 2012 </v>
          </cell>
          <cell r="E6" t="str">
            <v>Dif. interanual</v>
          </cell>
        </row>
        <row r="8">
          <cell r="B8" t="str">
            <v>Estancia Media Total</v>
          </cell>
          <cell r="C8">
            <v>7.2411889547927304</v>
          </cell>
          <cell r="D8">
            <v>7.5005384926388583</v>
          </cell>
          <cell r="E8">
            <v>0.25934953784612791</v>
          </cell>
        </row>
        <row r="10">
          <cell r="B10" t="str">
            <v>Hotelera</v>
          </cell>
          <cell r="C10">
            <v>7.1452569521690767</v>
          </cell>
          <cell r="D10">
            <v>7.4107413184618709</v>
          </cell>
          <cell r="E10">
            <v>0.26548436629279415</v>
          </cell>
        </row>
        <row r="11">
          <cell r="B11" t="str">
            <v>4* y 5*</v>
          </cell>
          <cell r="C11">
            <v>7.2537031985359359</v>
          </cell>
          <cell r="D11">
            <v>7.5792755521971005</v>
          </cell>
          <cell r="E11">
            <v>0.32557235366116455</v>
          </cell>
        </row>
        <row r="12">
          <cell r="B12" t="str">
            <v>3*</v>
          </cell>
          <cell r="C12">
            <v>7.3851181580805676</v>
          </cell>
          <cell r="D12">
            <v>7.2784040850818998</v>
          </cell>
          <cell r="E12">
            <v>-0.10671407299866775</v>
          </cell>
        </row>
        <row r="13">
          <cell r="B13" t="str">
            <v>1* y 2*</v>
          </cell>
          <cell r="C13">
            <v>2.107816467174465</v>
          </cell>
          <cell r="D13">
            <v>2.5087467480039471</v>
          </cell>
          <cell r="E13">
            <v>0.40093028082948212</v>
          </cell>
        </row>
        <row r="15">
          <cell r="B15" t="str">
            <v>Extrahotelera</v>
          </cell>
          <cell r="C15">
            <v>7.5087680107226626</v>
          </cell>
          <cell r="D15">
            <v>7.7810025437247603</v>
          </cell>
          <cell r="E15">
            <v>0.27223453300209766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9">
          <cell r="C9">
            <v>6.8687967852634202</v>
          </cell>
        </row>
        <row r="10">
          <cell r="C10">
            <v>6.5903434544549526</v>
          </cell>
        </row>
        <row r="11">
          <cell r="C11">
            <v>6.6562037967946068</v>
          </cell>
        </row>
        <row r="12">
          <cell r="C12">
            <v>6.1005733767240047</v>
          </cell>
        </row>
        <row r="13">
          <cell r="C13">
            <v>6.6908026252941069</v>
          </cell>
        </row>
        <row r="14">
          <cell r="C14">
            <v>6.9501982209423874</v>
          </cell>
        </row>
        <row r="15">
          <cell r="C15">
            <v>7.1224518812092343</v>
          </cell>
        </row>
        <row r="16">
          <cell r="C16">
            <v>8.451241106210361</v>
          </cell>
        </row>
        <row r="17">
          <cell r="C17">
            <v>9.8677029485401402</v>
          </cell>
        </row>
        <row r="18">
          <cell r="C18">
            <v>9.6832405081082982</v>
          </cell>
        </row>
        <row r="20">
          <cell r="C20">
            <v>8.3189847715736036</v>
          </cell>
        </row>
        <row r="21">
          <cell r="C21">
            <v>8.35</v>
          </cell>
        </row>
        <row r="22">
          <cell r="C22">
            <v>6.08</v>
          </cell>
        </row>
        <row r="23">
          <cell r="C23">
            <v>6.922908492152466</v>
          </cell>
        </row>
        <row r="24">
          <cell r="C24">
            <v>6.6</v>
          </cell>
        </row>
        <row r="25">
          <cell r="C25">
            <v>5.96</v>
          </cell>
        </row>
        <row r="26">
          <cell r="C26">
            <v>6.61</v>
          </cell>
        </row>
        <row r="27">
          <cell r="C27">
            <v>6.5705836575875489</v>
          </cell>
        </row>
        <row r="28">
          <cell r="C28">
            <v>6.9952208544532946</v>
          </cell>
        </row>
        <row r="29">
          <cell r="C29">
            <v>8.3000000000000007</v>
          </cell>
        </row>
        <row r="30">
          <cell r="C30">
            <v>9.42</v>
          </cell>
        </row>
        <row r="31">
          <cell r="C31">
            <v>9.33</v>
          </cell>
        </row>
        <row r="33">
          <cell r="C33">
            <v>7.7400869610407605</v>
          </cell>
        </row>
        <row r="34">
          <cell r="C34">
            <v>7.94</v>
          </cell>
        </row>
        <row r="35">
          <cell r="C35">
            <v>6.25</v>
          </cell>
        </row>
        <row r="36">
          <cell r="C36">
            <v>6.1674207335610438</v>
          </cell>
        </row>
        <row r="37">
          <cell r="C37">
            <v>6.1924175610838397</v>
          </cell>
        </row>
        <row r="38">
          <cell r="C38">
            <v>5.9917804245168984</v>
          </cell>
        </row>
        <row r="39">
          <cell r="C39">
            <v>6.3578595834815008</v>
          </cell>
        </row>
        <row r="40">
          <cell r="C40">
            <v>6.6384177796622144</v>
          </cell>
        </row>
        <row r="41">
          <cell r="C41">
            <v>6.2836287625418059</v>
          </cell>
        </row>
        <row r="42">
          <cell r="C42">
            <v>8.2280891289669142</v>
          </cell>
        </row>
        <row r="43">
          <cell r="C43">
            <v>9.52</v>
          </cell>
        </row>
        <row r="44">
          <cell r="C44">
            <v>9.4499999999999993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octubre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5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6" t="s">
        <v>44</v>
      </c>
      <c r="C5" s="26"/>
      <c r="D5" s="26"/>
      <c r="E5" s="26"/>
      <c r="F5" s="26"/>
      <c r="G5" s="26"/>
    </row>
    <row r="6" spans="2:8" ht="18" customHeight="1">
      <c r="B6" s="26" t="s">
        <v>45</v>
      </c>
      <c r="C6" s="26"/>
      <c r="D6" s="26"/>
      <c r="E6" s="26"/>
      <c r="F6" s="26"/>
      <c r="G6" s="26"/>
    </row>
    <row r="7" spans="2:8" ht="30" customHeight="1">
      <c r="B7" s="27" t="s">
        <v>46</v>
      </c>
      <c r="C7" s="27" t="s">
        <v>47</v>
      </c>
      <c r="D7" s="27" t="str">
        <f>actualizaciones!$A$3</f>
        <v>acum. octubre 2011</v>
      </c>
      <c r="E7" s="27" t="str">
        <f>actualizaciones!$A$2</f>
        <v xml:space="preserve">acum. octubre 2012 </v>
      </c>
      <c r="F7" s="28" t="s">
        <v>48</v>
      </c>
      <c r="G7" s="29" t="s">
        <v>49</v>
      </c>
    </row>
    <row r="8" spans="2:8" ht="15" customHeight="1">
      <c r="B8" s="30" t="s">
        <v>50</v>
      </c>
      <c r="C8" s="31" t="s">
        <v>51</v>
      </c>
      <c r="D8" s="32">
        <v>4331540</v>
      </c>
      <c r="E8" s="32">
        <v>4111919</v>
      </c>
      <c r="F8" s="33">
        <f t="shared" ref="F8:F16" si="0">E8/D8-1</f>
        <v>-5.0702752369826909E-2</v>
      </c>
      <c r="G8" s="34">
        <f t="shared" ref="G8:G19" si="1">E8-D8</f>
        <v>-219621</v>
      </c>
    </row>
    <row r="9" spans="2:8" ht="15" customHeight="1">
      <c r="B9" s="30"/>
      <c r="C9" s="31" t="s">
        <v>52</v>
      </c>
      <c r="D9" s="32">
        <v>2683832</v>
      </c>
      <c r="E9" s="32">
        <v>2672065</v>
      </c>
      <c r="F9" s="33">
        <f t="shared" si="0"/>
        <v>-4.3844026004608017E-3</v>
      </c>
      <c r="G9" s="34">
        <f t="shared" si="1"/>
        <v>-11767</v>
      </c>
      <c r="H9" s="35"/>
    </row>
    <row r="10" spans="2:8" ht="15" customHeight="1">
      <c r="B10" s="30"/>
      <c r="C10" s="31" t="s">
        <v>53</v>
      </c>
      <c r="D10" s="32">
        <v>1647708</v>
      </c>
      <c r="E10" s="32">
        <v>1439854</v>
      </c>
      <c r="F10" s="33">
        <f t="shared" si="0"/>
        <v>-0.1261473513510889</v>
      </c>
      <c r="G10" s="34">
        <f t="shared" si="1"/>
        <v>-207854</v>
      </c>
      <c r="H10" s="35"/>
    </row>
    <row r="11" spans="2:8" ht="15" customHeight="1">
      <c r="B11" s="36" t="s">
        <v>54</v>
      </c>
      <c r="C11" s="37" t="s">
        <v>55</v>
      </c>
      <c r="D11" s="38">
        <v>63.464752725178371</v>
      </c>
      <c r="E11" s="38">
        <v>63.186718679566169</v>
      </c>
      <c r="F11" s="39">
        <f t="shared" si="0"/>
        <v>-4.3809206476573825E-3</v>
      </c>
      <c r="G11" s="38">
        <f t="shared" si="1"/>
        <v>-0.27803404561220191</v>
      </c>
    </row>
    <row r="12" spans="2:8" ht="15" customHeight="1">
      <c r="B12" s="36"/>
      <c r="C12" s="37" t="s">
        <v>56</v>
      </c>
      <c r="D12" s="38">
        <v>74.270860411494567</v>
      </c>
      <c r="E12" s="38">
        <v>72.473496635318099</v>
      </c>
      <c r="F12" s="39">
        <f t="shared" si="0"/>
        <v>-2.4200120561661098E-2</v>
      </c>
      <c r="G12" s="38">
        <f t="shared" si="1"/>
        <v>-1.7973637761764678</v>
      </c>
    </row>
    <row r="13" spans="2:8" ht="15" customHeight="1">
      <c r="B13" s="36"/>
      <c r="C13" s="37" t="s">
        <v>57</v>
      </c>
      <c r="D13" s="38">
        <v>52.572442773794556</v>
      </c>
      <c r="E13" s="38">
        <v>52.466714167381511</v>
      </c>
      <c r="F13" s="39">
        <f t="shared" si="0"/>
        <v>-2.0111031718265115E-3</v>
      </c>
      <c r="G13" s="38">
        <f t="shared" si="1"/>
        <v>-0.10572860641304516</v>
      </c>
    </row>
    <row r="14" spans="2:8" ht="15" customHeight="1">
      <c r="B14" s="30" t="s">
        <v>58</v>
      </c>
      <c r="C14" s="31" t="s">
        <v>59</v>
      </c>
      <c r="D14" s="32">
        <v>33495028</v>
      </c>
      <c r="E14" s="32">
        <v>31945437</v>
      </c>
      <c r="F14" s="33">
        <f t="shared" si="0"/>
        <v>-4.6263314065598027E-2</v>
      </c>
      <c r="G14" s="34">
        <f t="shared" si="1"/>
        <v>-1549591</v>
      </c>
    </row>
    <row r="15" spans="2:8" ht="15" customHeight="1">
      <c r="B15" s="30"/>
      <c r="C15" s="31" t="s">
        <v>60</v>
      </c>
      <c r="D15" s="32">
        <v>19676966</v>
      </c>
      <c r="E15" s="32">
        <v>19632697</v>
      </c>
      <c r="F15" s="33">
        <f t="shared" si="0"/>
        <v>-2.2497878992117082E-3</v>
      </c>
      <c r="G15" s="34">
        <f t="shared" si="1"/>
        <v>-44269</v>
      </c>
    </row>
    <row r="16" spans="2:8" ht="15" customHeight="1">
      <c r="B16" s="30"/>
      <c r="C16" s="31" t="s">
        <v>61</v>
      </c>
      <c r="D16" s="32">
        <v>13818062</v>
      </c>
      <c r="E16" s="32">
        <v>12312740</v>
      </c>
      <c r="F16" s="33">
        <f t="shared" si="0"/>
        <v>-0.10893872092917223</v>
      </c>
      <c r="G16" s="34">
        <f t="shared" si="1"/>
        <v>-1505322</v>
      </c>
    </row>
    <row r="17" spans="2:7" ht="15" customHeight="1">
      <c r="B17" s="36" t="s">
        <v>62</v>
      </c>
      <c r="C17" s="37" t="s">
        <v>63</v>
      </c>
      <c r="D17" s="40">
        <v>7.7328220448154701</v>
      </c>
      <c r="E17" s="40">
        <v>7.7689849921654588</v>
      </c>
      <c r="F17" s="41" t="s">
        <v>64</v>
      </c>
      <c r="G17" s="42">
        <f t="shared" si="1"/>
        <v>3.6162947349988706E-2</v>
      </c>
    </row>
    <row r="18" spans="2:7" ht="15" customHeight="1">
      <c r="B18" s="36"/>
      <c r="C18" s="37" t="s">
        <v>65</v>
      </c>
      <c r="D18" s="40">
        <v>7.3316683011455259</v>
      </c>
      <c r="E18" s="40">
        <v>7.3473875074146777</v>
      </c>
      <c r="F18" s="41" t="s">
        <v>64</v>
      </c>
      <c r="G18" s="42">
        <f t="shared" si="1"/>
        <v>1.5719206269151798E-2</v>
      </c>
    </row>
    <row r="19" spans="2:7" ht="15" customHeight="1">
      <c r="B19" s="36"/>
      <c r="C19" s="37" t="s">
        <v>66</v>
      </c>
      <c r="D19" s="40">
        <v>8.3862322693098541</v>
      </c>
      <c r="E19" s="40">
        <v>8.5513809038972006</v>
      </c>
      <c r="F19" s="41" t="s">
        <v>64</v>
      </c>
      <c r="G19" s="42">
        <f t="shared" si="1"/>
        <v>0.16514863458734652</v>
      </c>
    </row>
    <row r="20" spans="2:7" ht="15" customHeight="1">
      <c r="B20" s="43" t="s">
        <v>67</v>
      </c>
      <c r="C20" s="43"/>
      <c r="D20" s="43"/>
      <c r="E20" s="43"/>
      <c r="F20" s="43"/>
      <c r="G20" s="43"/>
    </row>
    <row r="21" spans="2:7">
      <c r="B21" s="44"/>
      <c r="C21" s="44"/>
      <c r="D21" s="44"/>
      <c r="E21" s="44"/>
      <c r="F21" s="45"/>
      <c r="G21" s="44"/>
    </row>
    <row r="22" spans="2:7" ht="18" customHeight="1">
      <c r="B22" s="26" t="s">
        <v>68</v>
      </c>
      <c r="C22" s="26"/>
      <c r="D22" s="26"/>
      <c r="E22" s="26"/>
      <c r="F22" s="26"/>
      <c r="G22" s="26"/>
    </row>
    <row r="23" spans="2:7" ht="30" customHeight="1">
      <c r="B23" s="27" t="s">
        <v>46</v>
      </c>
      <c r="C23" s="27" t="s">
        <v>69</v>
      </c>
      <c r="D23" s="27" t="str">
        <f>actualizaciones!$A$3</f>
        <v>acum. octubre 2011</v>
      </c>
      <c r="E23" s="27" t="str">
        <f>actualizaciones!$A$2</f>
        <v xml:space="preserve">acum. octubre 2012 </v>
      </c>
      <c r="F23" s="28" t="s">
        <v>48</v>
      </c>
      <c r="G23" s="29" t="s">
        <v>49</v>
      </c>
    </row>
    <row r="24" spans="2:7">
      <c r="B24" s="30" t="s">
        <v>50</v>
      </c>
      <c r="C24" s="31" t="s">
        <v>51</v>
      </c>
      <c r="D24" s="32">
        <v>688677</v>
      </c>
      <c r="E24" s="32">
        <v>654103</v>
      </c>
      <c r="F24" s="33">
        <f t="shared" ref="F24:F32" si="2">E24/D24-1</f>
        <v>-5.0203506142937782E-2</v>
      </c>
      <c r="G24" s="34">
        <f t="shared" ref="G24:G35" si="3">E24-D24</f>
        <v>-34574</v>
      </c>
    </row>
    <row r="25" spans="2:7">
      <c r="B25" s="30"/>
      <c r="C25" s="31" t="s">
        <v>52</v>
      </c>
      <c r="D25" s="32">
        <v>504292</v>
      </c>
      <c r="E25" s="32">
        <v>491149</v>
      </c>
      <c r="F25" s="33">
        <f t="shared" si="2"/>
        <v>-2.6062281376662777E-2</v>
      </c>
      <c r="G25" s="34">
        <f t="shared" si="3"/>
        <v>-13143</v>
      </c>
    </row>
    <row r="26" spans="2:7">
      <c r="B26" s="30"/>
      <c r="C26" s="31" t="s">
        <v>53</v>
      </c>
      <c r="D26" s="32">
        <v>184385</v>
      </c>
      <c r="E26" s="32">
        <v>162954</v>
      </c>
      <c r="F26" s="33">
        <f t="shared" si="2"/>
        <v>-0.11622962822355398</v>
      </c>
      <c r="G26" s="34">
        <f t="shared" si="3"/>
        <v>-21431</v>
      </c>
    </row>
    <row r="27" spans="2:7">
      <c r="B27" s="36" t="s">
        <v>54</v>
      </c>
      <c r="C27" s="37" t="s">
        <v>55</v>
      </c>
      <c r="D27" s="38">
        <v>55.796252940707205</v>
      </c>
      <c r="E27" s="38">
        <v>56.104279302472513</v>
      </c>
      <c r="F27" s="39">
        <f t="shared" si="2"/>
        <v>5.5205564089157999E-3</v>
      </c>
      <c r="G27" s="38">
        <f t="shared" si="3"/>
        <v>0.3080263617653074</v>
      </c>
    </row>
    <row r="28" spans="2:7">
      <c r="B28" s="36"/>
      <c r="C28" s="37" t="s">
        <v>56</v>
      </c>
      <c r="D28" s="38">
        <v>61.815034352781836</v>
      </c>
      <c r="E28" s="38">
        <v>61.539158900810492</v>
      </c>
      <c r="F28" s="39">
        <f t="shared" si="2"/>
        <v>-4.4629183637900915E-3</v>
      </c>
      <c r="G28" s="38">
        <f t="shared" si="3"/>
        <v>-0.27587545197134489</v>
      </c>
    </row>
    <row r="29" spans="2:7">
      <c r="B29" s="36"/>
      <c r="C29" s="37" t="s">
        <v>57</v>
      </c>
      <c r="D29" s="38">
        <v>44.630278434092943</v>
      </c>
      <c r="E29" s="38">
        <v>44.97037045502924</v>
      </c>
      <c r="F29" s="39">
        <f t="shared" si="2"/>
        <v>7.6202083623233552E-3</v>
      </c>
      <c r="G29" s="38">
        <f t="shared" si="3"/>
        <v>0.34009202093629654</v>
      </c>
    </row>
    <row r="30" spans="2:7">
      <c r="B30" s="30" t="s">
        <v>58</v>
      </c>
      <c r="C30" s="31" t="s">
        <v>59</v>
      </c>
      <c r="D30" s="32">
        <v>4909933</v>
      </c>
      <c r="E30" s="32">
        <v>4788953</v>
      </c>
      <c r="F30" s="33">
        <f t="shared" si="2"/>
        <v>-2.4639847427653239E-2</v>
      </c>
      <c r="G30" s="34">
        <f t="shared" si="3"/>
        <v>-120980</v>
      </c>
    </row>
    <row r="31" spans="2:7">
      <c r="B31" s="30"/>
      <c r="C31" s="31" t="s">
        <v>60</v>
      </c>
      <c r="D31" s="32">
        <v>3534418</v>
      </c>
      <c r="E31" s="32">
        <v>3529824</v>
      </c>
      <c r="F31" s="33">
        <f t="shared" si="2"/>
        <v>-1.2997896683414334E-3</v>
      </c>
      <c r="G31" s="34">
        <f t="shared" si="3"/>
        <v>-4594</v>
      </c>
    </row>
    <row r="32" spans="2:7" ht="15" customHeight="1">
      <c r="B32" s="30"/>
      <c r="C32" s="31" t="s">
        <v>61</v>
      </c>
      <c r="D32" s="32">
        <v>1375515</v>
      </c>
      <c r="E32" s="32">
        <v>1259129</v>
      </c>
      <c r="F32" s="33">
        <f t="shared" si="2"/>
        <v>-8.4612672344540063E-2</v>
      </c>
      <c r="G32" s="34">
        <f t="shared" si="3"/>
        <v>-116386</v>
      </c>
    </row>
    <row r="33" spans="2:9">
      <c r="B33" s="36" t="s">
        <v>62</v>
      </c>
      <c r="C33" s="37" t="s">
        <v>63</v>
      </c>
      <c r="D33" s="40">
        <v>7.129514997596841</v>
      </c>
      <c r="E33" s="40">
        <v>7.3214050386559917</v>
      </c>
      <c r="F33" s="41" t="s">
        <v>64</v>
      </c>
      <c r="G33" s="42">
        <f t="shared" si="3"/>
        <v>0.19189004105915064</v>
      </c>
    </row>
    <row r="34" spans="2:9" ht="18" customHeight="1">
      <c r="B34" s="36"/>
      <c r="C34" s="37" t="s">
        <v>65</v>
      </c>
      <c r="D34" s="40">
        <v>7.0086735462787431</v>
      </c>
      <c r="E34" s="40">
        <v>7.186869972248747</v>
      </c>
      <c r="F34" s="41" t="s">
        <v>64</v>
      </c>
      <c r="G34" s="42">
        <f t="shared" si="3"/>
        <v>0.17819642597000396</v>
      </c>
    </row>
    <row r="35" spans="2:9" ht="15" customHeight="1">
      <c r="B35" s="36"/>
      <c r="C35" s="37" t="s">
        <v>66</v>
      </c>
      <c r="D35" s="40">
        <v>7.460015727960517</v>
      </c>
      <c r="E35" s="40">
        <v>7.7268983885022768</v>
      </c>
      <c r="F35" s="41" t="s">
        <v>64</v>
      </c>
      <c r="G35" s="42">
        <f t="shared" si="3"/>
        <v>0.2668826605417598</v>
      </c>
    </row>
    <row r="36" spans="2:9">
      <c r="B36" s="43" t="s">
        <v>67</v>
      </c>
      <c r="C36" s="43"/>
      <c r="D36" s="43"/>
      <c r="E36" s="43"/>
      <c r="F36" s="43"/>
      <c r="G36" s="43"/>
    </row>
    <row r="38" spans="2:9" ht="15.75">
      <c r="B38" s="26" t="s">
        <v>70</v>
      </c>
      <c r="C38" s="26"/>
      <c r="D38" s="26"/>
      <c r="E38" s="26"/>
      <c r="F38" s="26"/>
      <c r="G38" s="26"/>
    </row>
    <row r="39" spans="2:9" ht="30" customHeight="1">
      <c r="B39" s="27" t="s">
        <v>46</v>
      </c>
      <c r="C39" s="27" t="s">
        <v>71</v>
      </c>
      <c r="D39" s="27" t="str">
        <f>actualizaciones!$A$3</f>
        <v>acum. octubre 2011</v>
      </c>
      <c r="E39" s="27" t="str">
        <f>actualizaciones!$A$2</f>
        <v xml:space="preserve">acum. octubre 2012 </v>
      </c>
      <c r="F39" s="28" t="s">
        <v>48</v>
      </c>
      <c r="G39" s="29" t="s">
        <v>49</v>
      </c>
    </row>
    <row r="40" spans="2:9">
      <c r="B40" s="30" t="s">
        <v>50</v>
      </c>
      <c r="C40" s="31" t="s">
        <v>51</v>
      </c>
      <c r="D40" s="32">
        <v>610654</v>
      </c>
      <c r="E40" s="32">
        <v>573824</v>
      </c>
      <c r="F40" s="33">
        <f t="shared" ref="F40:F48" si="4">E40/D40-1</f>
        <v>-6.0312386392294193E-2</v>
      </c>
      <c r="G40" s="34">
        <f t="shared" ref="G40:G51" si="5">E40-D40</f>
        <v>-36830</v>
      </c>
    </row>
    <row r="41" spans="2:9">
      <c r="B41" s="30"/>
      <c r="C41" s="31" t="s">
        <v>52</v>
      </c>
      <c r="D41" s="32">
        <v>449500</v>
      </c>
      <c r="E41" s="32">
        <v>434658</v>
      </c>
      <c r="F41" s="33">
        <f t="shared" si="4"/>
        <v>-3.301890989988876E-2</v>
      </c>
      <c r="G41" s="34">
        <f t="shared" si="5"/>
        <v>-14842</v>
      </c>
    </row>
    <row r="42" spans="2:9">
      <c r="B42" s="30"/>
      <c r="C42" s="31" t="s">
        <v>53</v>
      </c>
      <c r="D42" s="32">
        <v>161154</v>
      </c>
      <c r="E42" s="32">
        <v>139166</v>
      </c>
      <c r="F42" s="33">
        <f t="shared" si="4"/>
        <v>-0.13644091986547024</v>
      </c>
      <c r="G42" s="34">
        <f t="shared" si="5"/>
        <v>-21988</v>
      </c>
    </row>
    <row r="43" spans="2:9">
      <c r="B43" s="36" t="s">
        <v>54</v>
      </c>
      <c r="C43" s="37" t="s">
        <v>55</v>
      </c>
      <c r="D43" s="38">
        <v>57.951156464653401</v>
      </c>
      <c r="E43" s="38">
        <v>57.72744288368628</v>
      </c>
      <c r="F43" s="39">
        <f t="shared" si="4"/>
        <v>-3.860381649218203E-3</v>
      </c>
      <c r="G43" s="38">
        <f t="shared" si="5"/>
        <v>-0.22371358096712157</v>
      </c>
    </row>
    <row r="44" spans="2:9">
      <c r="B44" s="36"/>
      <c r="C44" s="37" t="s">
        <v>56</v>
      </c>
      <c r="D44" s="38">
        <v>64.546016518575058</v>
      </c>
      <c r="E44" s="38">
        <v>64.486098245696923</v>
      </c>
      <c r="F44" s="39">
        <f t="shared" si="4"/>
        <v>-9.2830318755443564E-4</v>
      </c>
      <c r="G44" s="38">
        <f t="shared" si="5"/>
        <v>-5.9918272878135781E-2</v>
      </c>
    </row>
    <row r="45" spans="2:9">
      <c r="B45" s="36"/>
      <c r="C45" s="37" t="s">
        <v>57</v>
      </c>
      <c r="D45" s="38">
        <v>45.588110083447923</v>
      </c>
      <c r="E45" s="38">
        <v>44.007277846459708</v>
      </c>
      <c r="F45" s="39">
        <f t="shared" si="4"/>
        <v>-3.4676415277898998E-2</v>
      </c>
      <c r="G45" s="38">
        <f t="shared" si="5"/>
        <v>-1.5808322369882148</v>
      </c>
      <c r="I45" s="46"/>
    </row>
    <row r="46" spans="2:9">
      <c r="B46" s="30" t="s">
        <v>58</v>
      </c>
      <c r="C46" s="31" t="s">
        <v>59</v>
      </c>
      <c r="D46" s="32">
        <v>4421861</v>
      </c>
      <c r="E46" s="32">
        <v>4303989</v>
      </c>
      <c r="F46" s="33">
        <f t="shared" si="4"/>
        <v>-2.6656649768050156E-2</v>
      </c>
      <c r="G46" s="34">
        <f t="shared" si="5"/>
        <v>-117872</v>
      </c>
      <c r="I46" s="46"/>
    </row>
    <row r="47" spans="2:9">
      <c r="B47" s="30"/>
      <c r="C47" s="31" t="s">
        <v>60</v>
      </c>
      <c r="D47" s="32">
        <v>3211793</v>
      </c>
      <c r="E47" s="32">
        <v>3221138</v>
      </c>
      <c r="F47" s="33">
        <f t="shared" si="4"/>
        <v>2.909589752515096E-3</v>
      </c>
      <c r="G47" s="34">
        <f t="shared" si="5"/>
        <v>9345</v>
      </c>
    </row>
    <row r="48" spans="2:9" ht="15" customHeight="1">
      <c r="B48" s="30"/>
      <c r="C48" s="31" t="s">
        <v>61</v>
      </c>
      <c r="D48" s="32">
        <v>1210068</v>
      </c>
      <c r="E48" s="32">
        <v>1082851</v>
      </c>
      <c r="F48" s="33">
        <f t="shared" si="4"/>
        <v>-0.10513210827821251</v>
      </c>
      <c r="G48" s="34">
        <f t="shared" si="5"/>
        <v>-127217</v>
      </c>
    </row>
    <row r="49" spans="2:7">
      <c r="B49" s="36" t="s">
        <v>62</v>
      </c>
      <c r="C49" s="37" t="s">
        <v>63</v>
      </c>
      <c r="D49" s="40">
        <v>7.2411889547927304</v>
      </c>
      <c r="E49" s="40">
        <v>7.5005384926388583</v>
      </c>
      <c r="F49" s="41" t="s">
        <v>64</v>
      </c>
      <c r="G49" s="42">
        <f t="shared" si="5"/>
        <v>0.25934953784612791</v>
      </c>
    </row>
    <row r="50" spans="2:7" ht="18" customHeight="1">
      <c r="B50" s="36"/>
      <c r="C50" s="37" t="s">
        <v>65</v>
      </c>
      <c r="D50" s="40">
        <v>7.1452569521690767</v>
      </c>
      <c r="E50" s="40">
        <v>7.4107413184618709</v>
      </c>
      <c r="F50" s="41" t="s">
        <v>64</v>
      </c>
      <c r="G50" s="42">
        <f t="shared" si="5"/>
        <v>0.26548436629279415</v>
      </c>
    </row>
    <row r="51" spans="2:7" ht="15" customHeight="1">
      <c r="B51" s="36"/>
      <c r="C51" s="37" t="s">
        <v>66</v>
      </c>
      <c r="D51" s="40">
        <v>7.5087680107226626</v>
      </c>
      <c r="E51" s="40">
        <v>7.7810025437247603</v>
      </c>
      <c r="F51" s="41" t="s">
        <v>64</v>
      </c>
      <c r="G51" s="42">
        <f t="shared" si="5"/>
        <v>0.27223453300209766</v>
      </c>
    </row>
    <row r="52" spans="2:7">
      <c r="B52" s="43" t="s">
        <v>67</v>
      </c>
      <c r="C52" s="43"/>
      <c r="D52" s="43"/>
      <c r="E52" s="43"/>
      <c r="F52" s="43"/>
      <c r="G52" s="43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7" t="s">
        <v>72</v>
      </c>
      <c r="C5" s="47"/>
      <c r="D5" s="47"/>
      <c r="E5" s="47"/>
      <c r="F5" s="47"/>
      <c r="G5" s="47"/>
    </row>
    <row r="6" spans="2:7" ht="41.25" customHeight="1">
      <c r="B6" s="48" t="s">
        <v>73</v>
      </c>
      <c r="C6" s="49" t="str">
        <f>actualizaciones!A3</f>
        <v>acum. octubre 2011</v>
      </c>
      <c r="D6" s="49" t="s">
        <v>74</v>
      </c>
      <c r="E6" s="49" t="str">
        <f>actualizaciones!A2</f>
        <v xml:space="preserve">acum. octubre 2012 </v>
      </c>
      <c r="F6" s="49" t="s">
        <v>74</v>
      </c>
      <c r="G6" s="50" t="s">
        <v>75</v>
      </c>
    </row>
    <row r="7" spans="2:7" ht="15" customHeight="1">
      <c r="B7" s="51" t="s">
        <v>76</v>
      </c>
      <c r="C7" s="52">
        <v>610654</v>
      </c>
      <c r="D7" s="53">
        <f>C7/C7</f>
        <v>1</v>
      </c>
      <c r="E7" s="52">
        <v>573824</v>
      </c>
      <c r="F7" s="53">
        <f>E7/E7</f>
        <v>1</v>
      </c>
      <c r="G7" s="53">
        <f>(E7-C7)/C7</f>
        <v>-6.0312386392294165E-2</v>
      </c>
    </row>
    <row r="8" spans="2:7" ht="15" customHeight="1">
      <c r="B8" s="54" t="s">
        <v>77</v>
      </c>
      <c r="C8" s="55">
        <v>449500</v>
      </c>
      <c r="D8" s="56">
        <f>C8/C7</f>
        <v>0.73609605439414139</v>
      </c>
      <c r="E8" s="55">
        <v>434658</v>
      </c>
      <c r="F8" s="56">
        <f>E8/E7</f>
        <v>0.7574761599375418</v>
      </c>
      <c r="G8" s="57">
        <f>(E8-C8)/C8</f>
        <v>-3.3018909899888767E-2</v>
      </c>
    </row>
    <row r="9" spans="2:7" ht="15" customHeight="1">
      <c r="B9" s="54" t="s">
        <v>78</v>
      </c>
      <c r="C9" s="55">
        <v>161154</v>
      </c>
      <c r="D9" s="56">
        <f>C9/C7</f>
        <v>0.26390394560585861</v>
      </c>
      <c r="E9" s="55">
        <v>139166</v>
      </c>
      <c r="F9" s="56">
        <f>E9/E7</f>
        <v>0.24252384006245817</v>
      </c>
      <c r="G9" s="57">
        <f>(E9-C9)/C9</f>
        <v>-0.1364409198654703</v>
      </c>
    </row>
    <row r="10" spans="2:7" ht="15" customHeight="1">
      <c r="B10" s="58" t="s">
        <v>79</v>
      </c>
      <c r="C10" s="58"/>
      <c r="D10" s="58"/>
      <c r="E10" s="58"/>
      <c r="F10" s="58"/>
      <c r="G10" s="58"/>
    </row>
    <row r="12" spans="2:7">
      <c r="B12" s="59"/>
      <c r="C12" s="59"/>
      <c r="D12" s="59"/>
      <c r="E12" s="59"/>
      <c r="F12" s="59"/>
    </row>
    <row r="23" spans="2:11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61" t="s">
        <v>80</v>
      </c>
      <c r="C5" s="61"/>
      <c r="D5" s="61"/>
      <c r="E5" s="61"/>
      <c r="F5" s="61"/>
      <c r="G5" s="61"/>
      <c r="H5" s="61"/>
    </row>
    <row r="6" spans="2:12" ht="15" customHeight="1">
      <c r="B6" s="62"/>
      <c r="C6" s="63" t="s">
        <v>81</v>
      </c>
      <c r="D6" s="63"/>
      <c r="E6" s="64" t="s">
        <v>82</v>
      </c>
      <c r="F6" s="64"/>
      <c r="G6" s="63" t="s">
        <v>83</v>
      </c>
      <c r="H6" s="63"/>
      <c r="J6" s="65"/>
      <c r="K6" s="65"/>
      <c r="L6" s="65"/>
    </row>
    <row r="7" spans="2:12" ht="30" customHeight="1">
      <c r="B7" s="62"/>
      <c r="C7" s="66" t="s">
        <v>84</v>
      </c>
      <c r="D7" s="66" t="s">
        <v>85</v>
      </c>
      <c r="E7" s="67" t="s">
        <v>84</v>
      </c>
      <c r="F7" s="67" t="s">
        <v>85</v>
      </c>
      <c r="G7" s="66" t="s">
        <v>84</v>
      </c>
      <c r="H7" s="66" t="s">
        <v>85</v>
      </c>
      <c r="J7" s="65"/>
      <c r="K7" s="65"/>
      <c r="L7" s="65"/>
    </row>
    <row r="8" spans="2:12">
      <c r="B8" s="68" t="s">
        <v>88</v>
      </c>
      <c r="C8" s="69">
        <v>41471</v>
      </c>
      <c r="D8" s="70">
        <f t="shared" ref="D8:D17" si="0">C8/C21-1</f>
        <v>-2.8053810818411962E-2</v>
      </c>
      <c r="E8" s="71">
        <v>14770</v>
      </c>
      <c r="F8" s="72">
        <f t="shared" ref="F8:F17" si="1">E8/E21-1</f>
        <v>-0.12974310629271746</v>
      </c>
      <c r="G8" s="69">
        <v>56241</v>
      </c>
      <c r="H8" s="70">
        <f t="shared" ref="H8:H17" si="2">G8/G21-1</f>
        <v>-5.6991951710261612E-2</v>
      </c>
    </row>
    <row r="9" spans="2:12">
      <c r="B9" s="68" t="s">
        <v>89</v>
      </c>
      <c r="C9" s="69">
        <v>46385</v>
      </c>
      <c r="D9" s="70">
        <f t="shared" si="0"/>
        <v>5.8100278297367636E-2</v>
      </c>
      <c r="E9" s="71">
        <v>13885</v>
      </c>
      <c r="F9" s="72">
        <f t="shared" si="1"/>
        <v>4.792452830188676E-2</v>
      </c>
      <c r="G9" s="69">
        <v>60270</v>
      </c>
      <c r="H9" s="70">
        <f t="shared" si="2"/>
        <v>5.5738508968609768E-2</v>
      </c>
    </row>
    <row r="10" spans="2:12">
      <c r="B10" s="68" t="s">
        <v>90</v>
      </c>
      <c r="C10" s="69">
        <v>50397</v>
      </c>
      <c r="D10" s="70">
        <f t="shared" si="0"/>
        <v>-9.507649213531566E-2</v>
      </c>
      <c r="E10" s="71">
        <v>17239</v>
      </c>
      <c r="F10" s="72">
        <f t="shared" si="1"/>
        <v>-0.11811950071618582</v>
      </c>
      <c r="G10" s="69">
        <v>67636</v>
      </c>
      <c r="H10" s="70">
        <f t="shared" si="2"/>
        <v>-0.10106326422115897</v>
      </c>
    </row>
    <row r="11" spans="2:12">
      <c r="B11" s="68" t="s">
        <v>91</v>
      </c>
      <c r="C11" s="69">
        <v>42175</v>
      </c>
      <c r="D11" s="70">
        <f t="shared" si="0"/>
        <v>-0.15984382159007149</v>
      </c>
      <c r="E11" s="71">
        <v>9449</v>
      </c>
      <c r="F11" s="72">
        <f t="shared" si="1"/>
        <v>-0.5071201293620573</v>
      </c>
      <c r="G11" s="69">
        <v>51624</v>
      </c>
      <c r="H11" s="70">
        <f t="shared" si="2"/>
        <v>-0.25581663543318434</v>
      </c>
    </row>
    <row r="12" spans="2:12">
      <c r="B12" s="68" t="s">
        <v>92</v>
      </c>
      <c r="C12" s="69">
        <v>42458</v>
      </c>
      <c r="D12" s="70">
        <f t="shared" si="0"/>
        <v>7.5462743236829333E-3</v>
      </c>
      <c r="E12" s="71">
        <v>14069</v>
      </c>
      <c r="F12" s="72">
        <f t="shared" si="1"/>
        <v>-3.7622272385252065E-2</v>
      </c>
      <c r="G12" s="69">
        <v>56527</v>
      </c>
      <c r="H12" s="70">
        <f t="shared" si="2"/>
        <v>-4.0874574957275867E-3</v>
      </c>
      <c r="J12" s="73"/>
      <c r="K12" s="73"/>
      <c r="L12" s="73"/>
    </row>
    <row r="13" spans="2:12">
      <c r="B13" s="68" t="s">
        <v>93</v>
      </c>
      <c r="C13" s="69">
        <v>38637</v>
      </c>
      <c r="D13" s="70">
        <f t="shared" si="0"/>
        <v>1.0408221972331821E-2</v>
      </c>
      <c r="E13" s="71">
        <v>12064</v>
      </c>
      <c r="F13" s="72">
        <f t="shared" si="1"/>
        <v>-8.3352328850391344E-2</v>
      </c>
      <c r="G13" s="69">
        <v>50701</v>
      </c>
      <c r="H13" s="70">
        <f t="shared" si="2"/>
        <v>-1.3599221789883265E-2</v>
      </c>
    </row>
    <row r="14" spans="2:12">
      <c r="B14" s="68" t="s">
        <v>94</v>
      </c>
      <c r="C14" s="69">
        <v>41426</v>
      </c>
      <c r="D14" s="70">
        <f t="shared" si="0"/>
        <v>-7.4961480919098711E-2</v>
      </c>
      <c r="E14" s="71">
        <v>14841</v>
      </c>
      <c r="F14" s="72">
        <f t="shared" si="1"/>
        <v>-0.14520216564911881</v>
      </c>
      <c r="G14" s="69">
        <v>56267</v>
      </c>
      <c r="H14" s="70">
        <f t="shared" si="2"/>
        <v>-9.4585244186982109E-2</v>
      </c>
    </row>
    <row r="15" spans="2:12">
      <c r="B15" s="68" t="s">
        <v>95</v>
      </c>
      <c r="C15" s="69">
        <v>45573</v>
      </c>
      <c r="D15" s="70">
        <f t="shared" si="0"/>
        <v>-4.6290676990687452E-2</v>
      </c>
      <c r="E15" s="71">
        <v>16549</v>
      </c>
      <c r="F15" s="72">
        <f t="shared" si="1"/>
        <v>-0.12080964777134362</v>
      </c>
      <c r="G15" s="69">
        <v>62122</v>
      </c>
      <c r="H15" s="70">
        <f t="shared" si="2"/>
        <v>-6.7349267355272691E-2</v>
      </c>
    </row>
    <row r="16" spans="2:12">
      <c r="B16" s="68" t="s">
        <v>96</v>
      </c>
      <c r="C16" s="69">
        <v>42349</v>
      </c>
      <c r="D16" s="70">
        <f t="shared" si="0"/>
        <v>-1.8767812043837928E-2</v>
      </c>
      <c r="E16" s="71">
        <v>13170</v>
      </c>
      <c r="F16" s="72">
        <f t="shared" si="1"/>
        <v>-2.610367521999557E-2</v>
      </c>
      <c r="G16" s="69">
        <v>55519</v>
      </c>
      <c r="H16" s="70">
        <f t="shared" si="2"/>
        <v>-2.0517977488444306E-2</v>
      </c>
    </row>
    <row r="17" spans="2:14">
      <c r="B17" s="68" t="s">
        <v>97</v>
      </c>
      <c r="C17" s="69">
        <v>43787</v>
      </c>
      <c r="D17" s="70">
        <f t="shared" si="0"/>
        <v>6.8053760031221877E-2</v>
      </c>
      <c r="E17" s="71">
        <v>13130</v>
      </c>
      <c r="F17" s="72">
        <f t="shared" si="1"/>
        <v>-0.10831918505942273</v>
      </c>
      <c r="G17" s="69">
        <v>56917</v>
      </c>
      <c r="H17" s="70">
        <f t="shared" si="2"/>
        <v>2.1445748537382014E-2</v>
      </c>
    </row>
    <row r="18" spans="2:14" ht="30" customHeight="1">
      <c r="B18" s="74" t="str">
        <f>actualizaciones!$A$2</f>
        <v xml:space="preserve">acum. octubre 2012 </v>
      </c>
      <c r="C18" s="75">
        <v>434658</v>
      </c>
      <c r="D18" s="76">
        <v>-3.301890989988876E-2</v>
      </c>
      <c r="E18" s="77">
        <v>139166</v>
      </c>
      <c r="F18" s="78">
        <v>-0.13644091986547024</v>
      </c>
      <c r="G18" s="75">
        <v>573824</v>
      </c>
      <c r="H18" s="76">
        <v>-6.0312386392294193E-2</v>
      </c>
      <c r="K18" s="65"/>
      <c r="L18" s="65"/>
      <c r="M18" s="65"/>
      <c r="N18" s="65"/>
    </row>
    <row r="19" spans="2:14" outlineLevel="1">
      <c r="B19" s="68" t="s">
        <v>86</v>
      </c>
      <c r="C19" s="69">
        <v>43775</v>
      </c>
      <c r="D19" s="70">
        <f t="shared" ref="D19:D31" si="3">C19/C32-1</f>
        <v>0.10384043170184332</v>
      </c>
      <c r="E19" s="71">
        <v>15325</v>
      </c>
      <c r="F19" s="72">
        <f t="shared" ref="F19:F31" si="4">E19/E32-1</f>
        <v>-0.15190924183729937</v>
      </c>
      <c r="G19" s="69">
        <v>59100</v>
      </c>
      <c r="H19" s="70">
        <f t="shared" ref="H19:H31" si="5">G19/G32-1</f>
        <v>2.3784364335579511E-2</v>
      </c>
    </row>
    <row r="20" spans="2:14" outlineLevel="1">
      <c r="B20" s="68" t="s">
        <v>87</v>
      </c>
      <c r="C20" s="69">
        <v>43958</v>
      </c>
      <c r="D20" s="70">
        <f t="shared" si="3"/>
        <v>0.11608185649723257</v>
      </c>
      <c r="E20" s="71">
        <v>14040</v>
      </c>
      <c r="F20" s="72">
        <f t="shared" si="4"/>
        <v>-0.15807147997121607</v>
      </c>
      <c r="G20" s="69">
        <v>57998</v>
      </c>
      <c r="H20" s="70">
        <f t="shared" si="5"/>
        <v>3.4533195390817228E-2</v>
      </c>
    </row>
    <row r="21" spans="2:14" outlineLevel="1">
      <c r="B21" s="68" t="s">
        <v>88</v>
      </c>
      <c r="C21" s="69">
        <v>42668</v>
      </c>
      <c r="D21" s="70">
        <f t="shared" si="3"/>
        <v>0.13832937598377937</v>
      </c>
      <c r="E21" s="71">
        <v>16972</v>
      </c>
      <c r="F21" s="72">
        <f t="shared" si="4"/>
        <v>-2.0318633110136264E-2</v>
      </c>
      <c r="G21" s="69">
        <v>59640</v>
      </c>
      <c r="H21" s="70">
        <f t="shared" si="5"/>
        <v>8.8182166511576954E-2</v>
      </c>
    </row>
    <row r="22" spans="2:14" outlineLevel="1">
      <c r="B22" s="68" t="s">
        <v>89</v>
      </c>
      <c r="C22" s="69">
        <v>43838</v>
      </c>
      <c r="D22" s="70">
        <f t="shared" si="3"/>
        <v>9.3107919409535222E-2</v>
      </c>
      <c r="E22" s="71">
        <v>13250</v>
      </c>
      <c r="F22" s="72">
        <f t="shared" si="4"/>
        <v>-0.1621877963958267</v>
      </c>
      <c r="G22" s="69">
        <v>57088</v>
      </c>
      <c r="H22" s="70">
        <f t="shared" si="5"/>
        <v>2.0905237933439347E-2</v>
      </c>
    </row>
    <row r="23" spans="2:14" outlineLevel="1">
      <c r="B23" s="68" t="s">
        <v>90</v>
      </c>
      <c r="C23" s="69">
        <v>55692</v>
      </c>
      <c r="D23" s="70">
        <f t="shared" si="3"/>
        <v>8.4873867731567243E-2</v>
      </c>
      <c r="E23" s="71">
        <v>19548</v>
      </c>
      <c r="F23" s="72">
        <f t="shared" si="4"/>
        <v>-5.9242504451609834E-2</v>
      </c>
      <c r="G23" s="69">
        <v>75240</v>
      </c>
      <c r="H23" s="70">
        <f t="shared" si="5"/>
        <v>4.3348032282219728E-2</v>
      </c>
    </row>
    <row r="24" spans="2:14" outlineLevel="1">
      <c r="B24" s="68" t="s">
        <v>91</v>
      </c>
      <c r="C24" s="69">
        <v>50199</v>
      </c>
      <c r="D24" s="70">
        <f t="shared" si="3"/>
        <v>0.18115294117647052</v>
      </c>
      <c r="E24" s="71">
        <v>19171</v>
      </c>
      <c r="F24" s="72">
        <f t="shared" si="4"/>
        <v>-1.923568834092193E-2</v>
      </c>
      <c r="G24" s="69">
        <v>69370</v>
      </c>
      <c r="H24" s="70">
        <f t="shared" si="5"/>
        <v>0.1180234338485342</v>
      </c>
    </row>
    <row r="25" spans="2:14" outlineLevel="1">
      <c r="B25" s="68" t="s">
        <v>92</v>
      </c>
      <c r="C25" s="69">
        <v>42140</v>
      </c>
      <c r="D25" s="70">
        <f t="shared" si="3"/>
        <v>-1.2906701646717145E-2</v>
      </c>
      <c r="E25" s="71">
        <v>14619</v>
      </c>
      <c r="F25" s="72">
        <f t="shared" si="4"/>
        <v>-0.33513734764416958</v>
      </c>
      <c r="G25" s="69">
        <v>56759</v>
      </c>
      <c r="H25" s="70">
        <f t="shared" si="5"/>
        <v>-0.12245087277168787</v>
      </c>
      <c r="J25" s="73"/>
      <c r="K25" s="73"/>
      <c r="L25" s="73"/>
    </row>
    <row r="26" spans="2:14" outlineLevel="1">
      <c r="B26" s="68" t="s">
        <v>93</v>
      </c>
      <c r="C26" s="69">
        <v>38239</v>
      </c>
      <c r="D26" s="70">
        <f t="shared" si="3"/>
        <v>-4.3809857217874004E-2</v>
      </c>
      <c r="E26" s="71">
        <v>13161</v>
      </c>
      <c r="F26" s="72">
        <f t="shared" si="4"/>
        <v>-0.20778908084030578</v>
      </c>
      <c r="G26" s="69">
        <v>51400</v>
      </c>
      <c r="H26" s="70">
        <f t="shared" si="5"/>
        <v>-9.1936965585471042E-2</v>
      </c>
    </row>
    <row r="27" spans="2:14" outlineLevel="1">
      <c r="B27" s="68" t="s">
        <v>94</v>
      </c>
      <c r="C27" s="69">
        <v>44783</v>
      </c>
      <c r="D27" s="70">
        <f t="shared" si="3"/>
        <v>7.9628736740597894E-2</v>
      </c>
      <c r="E27" s="71">
        <v>17362</v>
      </c>
      <c r="F27" s="72">
        <f t="shared" si="4"/>
        <v>-5.2292576419213921E-2</v>
      </c>
      <c r="G27" s="69">
        <v>62145</v>
      </c>
      <c r="H27" s="70">
        <f t="shared" si="5"/>
        <v>3.9214046822742432E-2</v>
      </c>
    </row>
    <row r="28" spans="2:14" outlineLevel="1">
      <c r="B28" s="68" t="s">
        <v>95</v>
      </c>
      <c r="C28" s="69">
        <v>47785</v>
      </c>
      <c r="D28" s="70">
        <f t="shared" si="3"/>
        <v>0.18646803227808806</v>
      </c>
      <c r="E28" s="71">
        <v>18823</v>
      </c>
      <c r="F28" s="72">
        <f t="shared" si="4"/>
        <v>-7.4874769311890077E-3</v>
      </c>
      <c r="G28" s="69">
        <v>66608</v>
      </c>
      <c r="H28" s="70">
        <f t="shared" si="5"/>
        <v>0.12437542201215401</v>
      </c>
    </row>
    <row r="29" spans="2:14" outlineLevel="1">
      <c r="B29" s="68" t="s">
        <v>96</v>
      </c>
      <c r="C29" s="69">
        <v>43159</v>
      </c>
      <c r="D29" s="70">
        <f t="shared" si="3"/>
        <v>0.12317181075313588</v>
      </c>
      <c r="E29" s="71">
        <v>13523</v>
      </c>
      <c r="F29" s="72">
        <f t="shared" si="4"/>
        <v>-0.17858227540545468</v>
      </c>
      <c r="G29" s="69">
        <v>56682</v>
      </c>
      <c r="H29" s="70">
        <f t="shared" si="5"/>
        <v>3.2665925777478177E-2</v>
      </c>
    </row>
    <row r="30" spans="2:14" outlineLevel="1">
      <c r="B30" s="68" t="s">
        <v>97</v>
      </c>
      <c r="C30" s="69">
        <v>40997</v>
      </c>
      <c r="D30" s="70">
        <f t="shared" si="3"/>
        <v>5.2635633039771923E-2</v>
      </c>
      <c r="E30" s="71">
        <v>14725</v>
      </c>
      <c r="F30" s="72">
        <f t="shared" si="4"/>
        <v>-0.21729655025780048</v>
      </c>
      <c r="G30" s="69">
        <v>55722</v>
      </c>
      <c r="H30" s="70">
        <f t="shared" si="5"/>
        <v>-3.5283933518005517E-2</v>
      </c>
    </row>
    <row r="31" spans="2:14">
      <c r="B31" s="79">
        <v>2011</v>
      </c>
      <c r="C31" s="80">
        <v>537233</v>
      </c>
      <c r="D31" s="81">
        <f t="shared" si="3"/>
        <v>9.1327002183738681E-2</v>
      </c>
      <c r="E31" s="80">
        <v>190519</v>
      </c>
      <c r="F31" s="81">
        <f t="shared" si="4"/>
        <v>-0.13152940425667703</v>
      </c>
      <c r="G31" s="80">
        <v>727752</v>
      </c>
      <c r="H31" s="81">
        <f t="shared" si="5"/>
        <v>2.2629164980439764E-2</v>
      </c>
      <c r="K31" s="65"/>
      <c r="L31" s="65"/>
      <c r="M31" s="65"/>
      <c r="N31" s="65"/>
    </row>
    <row r="32" spans="2:14" hidden="1" outlineLevel="1">
      <c r="B32" s="68" t="s">
        <v>86</v>
      </c>
      <c r="C32" s="69">
        <v>39657</v>
      </c>
      <c r="D32" s="70">
        <f>C32/C45-1</f>
        <v>-5.5335874225821868E-2</v>
      </c>
      <c r="E32" s="71">
        <v>18070</v>
      </c>
      <c r="F32" s="72">
        <f>E32/E45-1</f>
        <v>-0.1420160486206733</v>
      </c>
      <c r="G32" s="69">
        <v>57727</v>
      </c>
      <c r="H32" s="70">
        <f>G32/G45-1</f>
        <v>-8.4294348122650353E-2</v>
      </c>
    </row>
    <row r="33" spans="2:14" hidden="1" outlineLevel="1">
      <c r="B33" s="68" t="s">
        <v>87</v>
      </c>
      <c r="C33" s="69">
        <v>39386</v>
      </c>
      <c r="D33" s="70">
        <f t="shared" ref="D33:D83" si="6">C33/C46-1</f>
        <v>-6.9636698634667149E-2</v>
      </c>
      <c r="E33" s="71">
        <v>16676</v>
      </c>
      <c r="F33" s="72">
        <f t="shared" ref="F33:F83" si="7">E33/E46-1</f>
        <v>-0.11032863849765262</v>
      </c>
      <c r="G33" s="69">
        <v>56062</v>
      </c>
      <c r="H33" s="70">
        <f t="shared" ref="H33:H83" si="8">G33/G46-1</f>
        <v>-8.2124496545400993E-2</v>
      </c>
    </row>
    <row r="34" spans="2:14" hidden="1" outlineLevel="1">
      <c r="B34" s="68" t="s">
        <v>88</v>
      </c>
      <c r="C34" s="69">
        <v>37483</v>
      </c>
      <c r="D34" s="70">
        <f t="shared" si="6"/>
        <v>-2.2785932163620681E-2</v>
      </c>
      <c r="E34" s="71">
        <v>17324</v>
      </c>
      <c r="F34" s="72">
        <f t="shared" si="7"/>
        <v>-0.14250358857595402</v>
      </c>
      <c r="G34" s="69">
        <v>54807</v>
      </c>
      <c r="H34" s="70">
        <f t="shared" si="8"/>
        <v>-6.4088114754098369E-2</v>
      </c>
    </row>
    <row r="35" spans="2:14" hidden="1" outlineLevel="1">
      <c r="B35" s="68" t="s">
        <v>89</v>
      </c>
      <c r="C35" s="69">
        <v>40104</v>
      </c>
      <c r="D35" s="70">
        <f t="shared" si="6"/>
        <v>2.7938688675859913E-2</v>
      </c>
      <c r="E35" s="71">
        <v>15815</v>
      </c>
      <c r="F35" s="72">
        <f t="shared" si="7"/>
        <v>-0.12479247371333702</v>
      </c>
      <c r="G35" s="69">
        <v>55919</v>
      </c>
      <c r="H35" s="70">
        <f t="shared" si="8"/>
        <v>-2.0408520776399652E-2</v>
      </c>
    </row>
    <row r="36" spans="2:14" hidden="1" outlineLevel="1">
      <c r="B36" s="68" t="s">
        <v>90</v>
      </c>
      <c r="C36" s="69">
        <v>51335</v>
      </c>
      <c r="D36" s="70">
        <f t="shared" si="6"/>
        <v>-0.13198965184897116</v>
      </c>
      <c r="E36" s="71">
        <v>20779</v>
      </c>
      <c r="F36" s="72">
        <f t="shared" si="7"/>
        <v>-0.25932130890425609</v>
      </c>
      <c r="G36" s="69">
        <v>72114</v>
      </c>
      <c r="H36" s="70">
        <f t="shared" si="8"/>
        <v>-0.17295716497505587</v>
      </c>
    </row>
    <row r="37" spans="2:14" hidden="1" outlineLevel="1">
      <c r="B37" s="68" t="s">
        <v>91</v>
      </c>
      <c r="C37" s="69">
        <v>42500</v>
      </c>
      <c r="D37" s="70">
        <f t="shared" si="6"/>
        <v>-0.11341969668523266</v>
      </c>
      <c r="E37" s="71">
        <v>19547</v>
      </c>
      <c r="F37" s="72">
        <f t="shared" si="7"/>
        <v>-0.21927547230099453</v>
      </c>
      <c r="G37" s="69">
        <v>62047</v>
      </c>
      <c r="H37" s="70">
        <f t="shared" si="8"/>
        <v>-0.14973826294296599</v>
      </c>
    </row>
    <row r="38" spans="2:14" hidden="1" outlineLevel="1">
      <c r="B38" s="68" t="s">
        <v>92</v>
      </c>
      <c r="C38" s="69">
        <v>42691</v>
      </c>
      <c r="D38" s="70">
        <f t="shared" si="6"/>
        <v>7.9227443941653819E-2</v>
      </c>
      <c r="E38" s="71">
        <v>21988</v>
      </c>
      <c r="F38" s="72">
        <f t="shared" si="7"/>
        <v>-2.2190599012762879E-2</v>
      </c>
      <c r="G38" s="69">
        <v>64679</v>
      </c>
      <c r="H38" s="70">
        <f t="shared" si="8"/>
        <v>4.2469860099284329E-2</v>
      </c>
      <c r="J38" s="73"/>
      <c r="K38" s="73"/>
      <c r="L38" s="73"/>
    </row>
    <row r="39" spans="2:14" hidden="1" outlineLevel="1">
      <c r="B39" s="68" t="s">
        <v>93</v>
      </c>
      <c r="C39" s="69">
        <v>39991</v>
      </c>
      <c r="D39" s="70">
        <f t="shared" si="6"/>
        <v>8.2153971045866525E-2</v>
      </c>
      <c r="E39" s="71">
        <v>16613</v>
      </c>
      <c r="F39" s="72">
        <f t="shared" si="7"/>
        <v>-0.13311417240659573</v>
      </c>
      <c r="G39" s="69">
        <v>56604</v>
      </c>
      <c r="H39" s="70">
        <f t="shared" si="8"/>
        <v>8.6423492934657453E-3</v>
      </c>
    </row>
    <row r="40" spans="2:14" hidden="1" outlineLevel="1">
      <c r="B40" s="68" t="s">
        <v>94</v>
      </c>
      <c r="C40" s="69">
        <v>41480</v>
      </c>
      <c r="D40" s="70">
        <f t="shared" si="6"/>
        <v>-0.13682239101030069</v>
      </c>
      <c r="E40" s="71">
        <v>18320</v>
      </c>
      <c r="F40" s="72">
        <f t="shared" si="7"/>
        <v>-0.18086295551084286</v>
      </c>
      <c r="G40" s="69">
        <v>59800</v>
      </c>
      <c r="H40" s="70">
        <f t="shared" si="8"/>
        <v>-0.15080942913944906</v>
      </c>
    </row>
    <row r="41" spans="2:14" hidden="1" outlineLevel="1">
      <c r="B41" s="68" t="s">
        <v>95</v>
      </c>
      <c r="C41" s="69">
        <v>40275</v>
      </c>
      <c r="D41" s="70">
        <f t="shared" si="6"/>
        <v>-3.9997139656282044E-2</v>
      </c>
      <c r="E41" s="71">
        <v>18965</v>
      </c>
      <c r="F41" s="72">
        <f t="shared" si="7"/>
        <v>-0.18380960578412808</v>
      </c>
      <c r="G41" s="69">
        <v>59240</v>
      </c>
      <c r="H41" s="70">
        <f t="shared" si="8"/>
        <v>-9.1257727530718369E-2</v>
      </c>
    </row>
    <row r="42" spans="2:14" hidden="1" outlineLevel="1">
      <c r="B42" s="68" t="s">
        <v>96</v>
      </c>
      <c r="C42" s="69">
        <v>38426</v>
      </c>
      <c r="D42" s="70">
        <f t="shared" si="6"/>
        <v>-4.4818414576549226E-2</v>
      </c>
      <c r="E42" s="71">
        <v>16463</v>
      </c>
      <c r="F42" s="72">
        <f t="shared" si="7"/>
        <v>-0.12843453862036103</v>
      </c>
      <c r="G42" s="69">
        <v>54889</v>
      </c>
      <c r="H42" s="70">
        <f t="shared" si="8"/>
        <v>-7.1534896309076723E-2</v>
      </c>
    </row>
    <row r="43" spans="2:14" hidden="1" outlineLevel="1">
      <c r="B43" s="68" t="s">
        <v>97</v>
      </c>
      <c r="C43" s="69">
        <v>38947</v>
      </c>
      <c r="D43" s="70">
        <f t="shared" si="6"/>
        <v>3.9140875133404585E-2</v>
      </c>
      <c r="E43" s="71">
        <v>18813</v>
      </c>
      <c r="F43" s="72">
        <f t="shared" si="7"/>
        <v>-7.0044488383588677E-2</v>
      </c>
      <c r="G43" s="69">
        <v>57760</v>
      </c>
      <c r="H43" s="70">
        <f t="shared" si="8"/>
        <v>8.664009703691633E-4</v>
      </c>
    </row>
    <row r="44" spans="2:14" ht="15" customHeight="1" collapsed="1">
      <c r="B44" s="82">
        <v>2010</v>
      </c>
      <c r="C44" s="83">
        <v>492275</v>
      </c>
      <c r="D44" s="84">
        <f t="shared" si="6"/>
        <v>-4.0384645374586747E-2</v>
      </c>
      <c r="E44" s="83">
        <v>219373</v>
      </c>
      <c r="F44" s="84">
        <f t="shared" si="7"/>
        <v>-0.14819833812223349</v>
      </c>
      <c r="G44" s="83">
        <v>711648</v>
      </c>
      <c r="H44" s="84">
        <f t="shared" si="8"/>
        <v>-7.6419928049711094E-2</v>
      </c>
      <c r="K44" s="65"/>
      <c r="L44" s="65"/>
      <c r="M44" s="65"/>
      <c r="N44" s="65"/>
    </row>
    <row r="45" spans="2:14" ht="36" hidden="1" customHeight="1" outlineLevel="1">
      <c r="B45" s="68" t="s">
        <v>86</v>
      </c>
      <c r="C45" s="69">
        <v>41980</v>
      </c>
      <c r="D45" s="70">
        <f t="shared" si="6"/>
        <v>-7.439255633461217E-2</v>
      </c>
      <c r="E45" s="71">
        <v>21061</v>
      </c>
      <c r="F45" s="72">
        <f t="shared" si="7"/>
        <v>-0.13086001980851769</v>
      </c>
      <c r="G45" s="69">
        <v>63041</v>
      </c>
      <c r="H45" s="70">
        <f t="shared" si="8"/>
        <v>-9.4056275687638302E-2</v>
      </c>
      <c r="J45" s="73"/>
      <c r="K45" s="73"/>
      <c r="L45" s="73"/>
    </row>
    <row r="46" spans="2:14" ht="36" hidden="1" customHeight="1" outlineLevel="1">
      <c r="B46" s="68" t="s">
        <v>87</v>
      </c>
      <c r="C46" s="69">
        <v>42334</v>
      </c>
      <c r="D46" s="70">
        <f t="shared" si="6"/>
        <v>-7.2355158208431969E-2</v>
      </c>
      <c r="E46" s="71">
        <v>18744</v>
      </c>
      <c r="F46" s="72">
        <f t="shared" si="7"/>
        <v>-0.18415669205658325</v>
      </c>
      <c r="G46" s="69">
        <v>61078</v>
      </c>
      <c r="H46" s="70">
        <f t="shared" si="8"/>
        <v>-0.10979289035285889</v>
      </c>
      <c r="K46" s="73"/>
      <c r="L46" s="73"/>
      <c r="M46" s="73"/>
    </row>
    <row r="47" spans="2:14" ht="36" hidden="1" customHeight="1" outlineLevel="1">
      <c r="B47" s="68" t="s">
        <v>88</v>
      </c>
      <c r="C47" s="69">
        <v>38357</v>
      </c>
      <c r="D47" s="70">
        <f t="shared" si="6"/>
        <v>-0.1044361428904973</v>
      </c>
      <c r="E47" s="71">
        <v>20203</v>
      </c>
      <c r="F47" s="72">
        <f t="shared" si="7"/>
        <v>-0.15245207031086128</v>
      </c>
      <c r="G47" s="69">
        <v>58560</v>
      </c>
      <c r="H47" s="70">
        <f t="shared" si="8"/>
        <v>-0.12160439197804007</v>
      </c>
    </row>
    <row r="48" spans="2:14" ht="36" hidden="1" customHeight="1" outlineLevel="1">
      <c r="B48" s="68" t="s">
        <v>89</v>
      </c>
      <c r="C48" s="69">
        <v>39014</v>
      </c>
      <c r="D48" s="70">
        <f t="shared" si="6"/>
        <v>-0.17924012285942692</v>
      </c>
      <c r="E48" s="71">
        <v>18070</v>
      </c>
      <c r="F48" s="72">
        <f t="shared" si="7"/>
        <v>-0.20473549863568352</v>
      </c>
      <c r="G48" s="69">
        <v>57084</v>
      </c>
      <c r="H48" s="70">
        <f t="shared" si="8"/>
        <v>-0.18748576634024139</v>
      </c>
    </row>
    <row r="49" spans="2:13" ht="36" hidden="1" customHeight="1" outlineLevel="1">
      <c r="B49" s="68" t="s">
        <v>90</v>
      </c>
      <c r="C49" s="69">
        <v>59141</v>
      </c>
      <c r="D49" s="70">
        <f t="shared" si="6"/>
        <v>-0.14170234380669033</v>
      </c>
      <c r="E49" s="71">
        <v>28054</v>
      </c>
      <c r="F49" s="72">
        <f t="shared" si="7"/>
        <v>-0.26807378225364609</v>
      </c>
      <c r="G49" s="69">
        <v>87195</v>
      </c>
      <c r="H49" s="70">
        <f t="shared" si="8"/>
        <v>-0.18687170113956397</v>
      </c>
    </row>
    <row r="50" spans="2:13" ht="36" hidden="1" customHeight="1" outlineLevel="1">
      <c r="B50" s="68" t="s">
        <v>91</v>
      </c>
      <c r="C50" s="69">
        <v>47937</v>
      </c>
      <c r="D50" s="70">
        <f t="shared" si="6"/>
        <v>-0.15227771097121034</v>
      </c>
      <c r="E50" s="71">
        <v>25037</v>
      </c>
      <c r="F50" s="72">
        <f t="shared" si="7"/>
        <v>-0.21553452813635798</v>
      </c>
      <c r="G50" s="69">
        <v>72974</v>
      </c>
      <c r="H50" s="70">
        <f t="shared" si="8"/>
        <v>-0.17509947549285587</v>
      </c>
      <c r="K50" s="65"/>
      <c r="L50" s="65"/>
      <c r="M50" s="65"/>
    </row>
    <row r="51" spans="2:13" ht="36" hidden="1" customHeight="1" outlineLevel="1">
      <c r="B51" s="68" t="s">
        <v>92</v>
      </c>
      <c r="C51" s="69">
        <v>39557</v>
      </c>
      <c r="D51" s="70">
        <f t="shared" si="6"/>
        <v>-0.17154645220742226</v>
      </c>
      <c r="E51" s="71">
        <v>22487</v>
      </c>
      <c r="F51" s="72">
        <f t="shared" si="7"/>
        <v>-0.11318373624640143</v>
      </c>
      <c r="G51" s="69">
        <v>62044</v>
      </c>
      <c r="H51" s="70">
        <f t="shared" si="8"/>
        <v>-0.1513029204568771</v>
      </c>
    </row>
    <row r="52" spans="2:13" ht="36" hidden="1" customHeight="1" outlineLevel="1">
      <c r="B52" s="68" t="s">
        <v>93</v>
      </c>
      <c r="C52" s="69">
        <v>36955</v>
      </c>
      <c r="D52" s="70">
        <f t="shared" si="6"/>
        <v>-0.22820684181947282</v>
      </c>
      <c r="E52" s="71">
        <v>19164</v>
      </c>
      <c r="F52" s="72">
        <f t="shared" si="7"/>
        <v>-0.27764794572182439</v>
      </c>
      <c r="G52" s="69">
        <v>56119</v>
      </c>
      <c r="H52" s="70">
        <f t="shared" si="8"/>
        <v>-0.2458340052679675</v>
      </c>
    </row>
    <row r="53" spans="2:13" ht="36" hidden="1" customHeight="1" outlineLevel="1">
      <c r="B53" s="68" t="s">
        <v>94</v>
      </c>
      <c r="C53" s="69">
        <v>48055</v>
      </c>
      <c r="D53" s="70">
        <f t="shared" si="6"/>
        <v>-6.9855218333849445E-2</v>
      </c>
      <c r="E53" s="71">
        <v>22365</v>
      </c>
      <c r="F53" s="72">
        <f t="shared" si="7"/>
        <v>-0.11285204284014283</v>
      </c>
      <c r="G53" s="69">
        <v>70420</v>
      </c>
      <c r="H53" s="70">
        <f t="shared" si="8"/>
        <v>-8.3955563649608433E-2</v>
      </c>
    </row>
    <row r="54" spans="2:13" ht="36" hidden="1" customHeight="1" outlineLevel="1">
      <c r="B54" s="68" t="s">
        <v>95</v>
      </c>
      <c r="C54" s="69">
        <v>41953</v>
      </c>
      <c r="D54" s="70">
        <f t="shared" si="6"/>
        <v>-0.2876523924338642</v>
      </c>
      <c r="E54" s="71">
        <v>23236</v>
      </c>
      <c r="F54" s="72">
        <f t="shared" si="7"/>
        <v>-0.21616515989744978</v>
      </c>
      <c r="G54" s="69">
        <v>65189</v>
      </c>
      <c r="H54" s="70">
        <f t="shared" si="8"/>
        <v>-0.26371727393887368</v>
      </c>
    </row>
    <row r="55" spans="2:13" ht="36" hidden="1" customHeight="1" outlineLevel="1">
      <c r="B55" s="68" t="s">
        <v>96</v>
      </c>
      <c r="C55" s="69">
        <v>40229</v>
      </c>
      <c r="D55" s="70">
        <f t="shared" si="6"/>
        <v>-0.15639482458531673</v>
      </c>
      <c r="E55" s="71">
        <v>18889</v>
      </c>
      <c r="F55" s="72">
        <f t="shared" si="7"/>
        <v>-9.7903433783848359E-2</v>
      </c>
      <c r="G55" s="69">
        <v>59118</v>
      </c>
      <c r="H55" s="70">
        <f t="shared" si="8"/>
        <v>-0.13854807215923992</v>
      </c>
    </row>
    <row r="56" spans="2:13" ht="36" hidden="1" customHeight="1" outlineLevel="1">
      <c r="B56" s="68" t="s">
        <v>97</v>
      </c>
      <c r="C56" s="69">
        <v>37480</v>
      </c>
      <c r="D56" s="70">
        <f t="shared" si="6"/>
        <v>-0.13401109057301297</v>
      </c>
      <c r="E56" s="71">
        <v>20230</v>
      </c>
      <c r="F56" s="72">
        <f t="shared" si="7"/>
        <v>-0.10557962684587496</v>
      </c>
      <c r="G56" s="69">
        <v>57710</v>
      </c>
      <c r="H56" s="70">
        <f t="shared" si="8"/>
        <v>-0.12425263285683941</v>
      </c>
    </row>
    <row r="57" spans="2:13" collapsed="1">
      <c r="B57" s="82">
        <v>2009</v>
      </c>
      <c r="C57" s="83">
        <v>512992</v>
      </c>
      <c r="D57" s="84">
        <f t="shared" si="6"/>
        <v>-0.15062205900371217</v>
      </c>
      <c r="E57" s="83">
        <v>257540</v>
      </c>
      <c r="F57" s="84">
        <f t="shared" si="7"/>
        <v>-0.18061525441524107</v>
      </c>
      <c r="G57" s="83">
        <v>770532</v>
      </c>
      <c r="H57" s="84">
        <f t="shared" si="8"/>
        <v>-0.16088823451900369</v>
      </c>
    </row>
    <row r="58" spans="2:13" ht="36" hidden="1" customHeight="1" outlineLevel="1">
      <c r="B58" s="68" t="s">
        <v>86</v>
      </c>
      <c r="C58" s="69">
        <v>45354</v>
      </c>
      <c r="D58" s="70">
        <f t="shared" si="6"/>
        <v>-0.10145616641901933</v>
      </c>
      <c r="E58" s="71">
        <v>24232</v>
      </c>
      <c r="F58" s="72">
        <f t="shared" si="7"/>
        <v>-0.14558725009696416</v>
      </c>
      <c r="G58" s="69">
        <v>69586</v>
      </c>
      <c r="H58" s="70">
        <f t="shared" si="8"/>
        <v>-0.11733218326652795</v>
      </c>
    </row>
    <row r="59" spans="2:13" ht="36" hidden="1" customHeight="1" outlineLevel="1">
      <c r="B59" s="68" t="s">
        <v>87</v>
      </c>
      <c r="C59" s="69">
        <v>45636</v>
      </c>
      <c r="D59" s="70">
        <f t="shared" si="6"/>
        <v>-0.11717253786779647</v>
      </c>
      <c r="E59" s="71">
        <v>22975</v>
      </c>
      <c r="F59" s="72">
        <f t="shared" si="7"/>
        <v>-6.0903331289597351E-2</v>
      </c>
      <c r="G59" s="69">
        <v>68611</v>
      </c>
      <c r="H59" s="70">
        <f t="shared" si="8"/>
        <v>-9.9096614932114857E-2</v>
      </c>
    </row>
    <row r="60" spans="2:13" ht="36" hidden="1" customHeight="1" outlineLevel="1">
      <c r="B60" s="68" t="s">
        <v>88</v>
      </c>
      <c r="C60" s="69">
        <v>42830</v>
      </c>
      <c r="D60" s="70">
        <f t="shared" si="6"/>
        <v>-0.156856569156266</v>
      </c>
      <c r="E60" s="71">
        <v>23837</v>
      </c>
      <c r="F60" s="72">
        <f t="shared" si="7"/>
        <v>-0.16007751937984493</v>
      </c>
      <c r="G60" s="69">
        <v>66667</v>
      </c>
      <c r="H60" s="70">
        <f t="shared" si="8"/>
        <v>-0.15801106367930484</v>
      </c>
    </row>
    <row r="61" spans="2:13" ht="36" hidden="1" customHeight="1" outlineLevel="1">
      <c r="B61" s="68" t="s">
        <v>89</v>
      </c>
      <c r="C61" s="69">
        <v>47534</v>
      </c>
      <c r="D61" s="70">
        <f t="shared" si="6"/>
        <v>-0.15353657667925069</v>
      </c>
      <c r="E61" s="71">
        <v>22722</v>
      </c>
      <c r="F61" s="72">
        <f t="shared" si="7"/>
        <v>-0.10908092848180673</v>
      </c>
      <c r="G61" s="69">
        <v>70256</v>
      </c>
      <c r="H61" s="70">
        <f t="shared" si="8"/>
        <v>-0.13965221650746995</v>
      </c>
    </row>
    <row r="62" spans="2:13" ht="36" hidden="1" customHeight="1" outlineLevel="1">
      <c r="B62" s="68" t="s">
        <v>90</v>
      </c>
      <c r="C62" s="69">
        <v>68905</v>
      </c>
      <c r="D62" s="70">
        <f t="shared" si="6"/>
        <v>-7.1548878259112048E-2</v>
      </c>
      <c r="E62" s="71">
        <v>38329</v>
      </c>
      <c r="F62" s="72">
        <f t="shared" si="7"/>
        <v>-4.7205926220542871E-2</v>
      </c>
      <c r="G62" s="69">
        <v>107234</v>
      </c>
      <c r="H62" s="70">
        <f t="shared" si="8"/>
        <v>-6.2992057181304184E-2</v>
      </c>
    </row>
    <row r="63" spans="2:13" ht="36" hidden="1" customHeight="1" outlineLevel="1">
      <c r="B63" s="68" t="s">
        <v>91</v>
      </c>
      <c r="C63" s="69">
        <v>56548</v>
      </c>
      <c r="D63" s="70">
        <f t="shared" si="6"/>
        <v>-0.11099232800905545</v>
      </c>
      <c r="E63" s="71">
        <v>31916</v>
      </c>
      <c r="F63" s="72">
        <f t="shared" si="7"/>
        <v>-0.12169079200836586</v>
      </c>
      <c r="G63" s="69">
        <v>88464</v>
      </c>
      <c r="H63" s="70">
        <f t="shared" si="8"/>
        <v>-0.11488203629960181</v>
      </c>
    </row>
    <row r="64" spans="2:13" ht="36" hidden="1" customHeight="1" outlineLevel="1">
      <c r="B64" s="68" t="s">
        <v>92</v>
      </c>
      <c r="C64" s="69">
        <v>47748</v>
      </c>
      <c r="D64" s="70">
        <f t="shared" si="6"/>
        <v>-9.0808690519260438E-2</v>
      </c>
      <c r="E64" s="71">
        <v>25357</v>
      </c>
      <c r="F64" s="72">
        <f t="shared" si="7"/>
        <v>-0.15165607226497158</v>
      </c>
      <c r="G64" s="69">
        <v>73105</v>
      </c>
      <c r="H64" s="70">
        <f t="shared" si="8"/>
        <v>-0.11287876029948907</v>
      </c>
    </row>
    <row r="65" spans="2:10" ht="36" hidden="1" customHeight="1" outlineLevel="1">
      <c r="B65" s="68" t="s">
        <v>93</v>
      </c>
      <c r="C65" s="69">
        <v>47882</v>
      </c>
      <c r="D65" s="70">
        <f t="shared" si="6"/>
        <v>0.17834379229728059</v>
      </c>
      <c r="E65" s="71">
        <v>26530</v>
      </c>
      <c r="F65" s="72">
        <f t="shared" si="7"/>
        <v>0.2495290128108516</v>
      </c>
      <c r="G65" s="69">
        <v>74412</v>
      </c>
      <c r="H65" s="70">
        <f t="shared" si="8"/>
        <v>0.20277369195209083</v>
      </c>
    </row>
    <row r="66" spans="2:10" ht="36" hidden="1" customHeight="1" outlineLevel="1">
      <c r="B66" s="68" t="s">
        <v>94</v>
      </c>
      <c r="C66" s="69">
        <v>51664</v>
      </c>
      <c r="D66" s="70">
        <f t="shared" si="6"/>
        <v>-4.380818419055732E-2</v>
      </c>
      <c r="E66" s="71">
        <v>25210</v>
      </c>
      <c r="F66" s="72">
        <f t="shared" si="7"/>
        <v>-4.7349128972527632E-2</v>
      </c>
      <c r="G66" s="69">
        <v>76874</v>
      </c>
      <c r="H66" s="70">
        <f t="shared" si="8"/>
        <v>-4.4972296071756901E-2</v>
      </c>
    </row>
    <row r="67" spans="2:10" ht="36" hidden="1" customHeight="1" outlineLevel="1">
      <c r="B67" s="68" t="s">
        <v>95</v>
      </c>
      <c r="C67" s="69">
        <v>58894</v>
      </c>
      <c r="D67" s="70">
        <f t="shared" si="6"/>
        <v>0.12129924033280659</v>
      </c>
      <c r="E67" s="71">
        <v>29644</v>
      </c>
      <c r="F67" s="72">
        <f t="shared" si="7"/>
        <v>8.5264506681310692E-2</v>
      </c>
      <c r="G67" s="69">
        <v>88538</v>
      </c>
      <c r="H67" s="70">
        <f t="shared" si="8"/>
        <v>0.10897066559783553</v>
      </c>
    </row>
    <row r="68" spans="2:10" ht="36" hidden="1" customHeight="1" outlineLevel="1">
      <c r="B68" s="68" t="s">
        <v>96</v>
      </c>
      <c r="C68" s="69">
        <v>47687</v>
      </c>
      <c r="D68" s="70">
        <f t="shared" si="6"/>
        <v>1.0082396051767528E-2</v>
      </c>
      <c r="E68" s="71">
        <v>20939</v>
      </c>
      <c r="F68" s="72">
        <f t="shared" si="7"/>
        <v>-2.5247713414634498E-3</v>
      </c>
      <c r="G68" s="69">
        <v>68626</v>
      </c>
      <c r="H68" s="70">
        <f t="shared" si="8"/>
        <v>6.2020732225855912E-3</v>
      </c>
    </row>
    <row r="69" spans="2:10" ht="36" hidden="1" customHeight="1" outlineLevel="1">
      <c r="B69" s="68" t="s">
        <v>97</v>
      </c>
      <c r="C69" s="69">
        <v>43280</v>
      </c>
      <c r="D69" s="70">
        <f t="shared" si="6"/>
        <v>-1.1194882339501944E-2</v>
      </c>
      <c r="E69" s="71">
        <v>22618</v>
      </c>
      <c r="F69" s="72">
        <f t="shared" si="7"/>
        <v>3.0600026608718078E-3</v>
      </c>
      <c r="G69" s="69">
        <v>65898</v>
      </c>
      <c r="H69" s="70">
        <f t="shared" si="8"/>
        <v>-6.3481053695019218E-3</v>
      </c>
    </row>
    <row r="70" spans="2:10" collapsed="1">
      <c r="B70" s="82">
        <v>2008</v>
      </c>
      <c r="C70" s="83">
        <v>603962</v>
      </c>
      <c r="D70" s="84">
        <f t="shared" si="6"/>
        <v>-5.2804752584562853E-2</v>
      </c>
      <c r="E70" s="83">
        <v>314309</v>
      </c>
      <c r="F70" s="84">
        <f t="shared" si="7"/>
        <v>-5.2478468091777031E-2</v>
      </c>
      <c r="G70" s="83">
        <v>918271</v>
      </c>
      <c r="H70" s="84">
        <f t="shared" si="8"/>
        <v>-5.2693096088199387E-2</v>
      </c>
    </row>
    <row r="71" spans="2:10" ht="36" hidden="1" customHeight="1" outlineLevel="1">
      <c r="B71" s="68" t="s">
        <v>86</v>
      </c>
      <c r="C71" s="69">
        <v>50475</v>
      </c>
      <c r="D71" s="70">
        <f t="shared" si="6"/>
        <v>3.3053622595169863E-2</v>
      </c>
      <c r="E71" s="71">
        <v>28361</v>
      </c>
      <c r="F71" s="72">
        <f t="shared" si="7"/>
        <v>3.6699930547940296E-2</v>
      </c>
      <c r="G71" s="69">
        <v>78836</v>
      </c>
      <c r="H71" s="70">
        <f t="shared" si="8"/>
        <v>3.436241258511874E-2</v>
      </c>
    </row>
    <row r="72" spans="2:10" ht="36" hidden="1" customHeight="1" outlineLevel="1">
      <c r="B72" s="68" t="s">
        <v>87</v>
      </c>
      <c r="C72" s="69">
        <v>51693</v>
      </c>
      <c r="D72" s="70">
        <f t="shared" si="6"/>
        <v>4.7222559863862923E-2</v>
      </c>
      <c r="E72" s="71">
        <v>24465</v>
      </c>
      <c r="F72" s="72">
        <f t="shared" si="7"/>
        <v>1.2749927557229812E-2</v>
      </c>
      <c r="G72" s="69">
        <v>76158</v>
      </c>
      <c r="H72" s="70">
        <f t="shared" si="8"/>
        <v>3.5895482800364586E-2</v>
      </c>
    </row>
    <row r="73" spans="2:10" ht="36" hidden="1" customHeight="1" outlineLevel="1">
      <c r="B73" s="68" t="s">
        <v>88</v>
      </c>
      <c r="C73" s="69">
        <v>50798</v>
      </c>
      <c r="D73" s="70">
        <f t="shared" si="6"/>
        <v>-2.5177509115332897E-2</v>
      </c>
      <c r="E73" s="71">
        <v>28380</v>
      </c>
      <c r="F73" s="72">
        <f t="shared" si="7"/>
        <v>5.3608553608553544E-2</v>
      </c>
      <c r="G73" s="69">
        <v>79178</v>
      </c>
      <c r="H73" s="70">
        <f t="shared" si="8"/>
        <v>1.6699137211244608E-3</v>
      </c>
    </row>
    <row r="74" spans="2:10" ht="36" hidden="1" customHeight="1" outlineLevel="1">
      <c r="B74" s="68" t="s">
        <v>89</v>
      </c>
      <c r="C74" s="69">
        <v>56156</v>
      </c>
      <c r="D74" s="70">
        <f t="shared" si="6"/>
        <v>-8.3720854341051143E-2</v>
      </c>
      <c r="E74" s="71">
        <v>25504</v>
      </c>
      <c r="F74" s="72">
        <f t="shared" si="7"/>
        <v>-0.14710898572049624</v>
      </c>
      <c r="G74" s="69">
        <v>81660</v>
      </c>
      <c r="H74" s="70">
        <f t="shared" si="8"/>
        <v>-0.10450707314398511</v>
      </c>
    </row>
    <row r="75" spans="2:10" ht="36" hidden="1" customHeight="1" outlineLevel="1">
      <c r="B75" s="68" t="s">
        <v>90</v>
      </c>
      <c r="C75" s="69">
        <v>74215</v>
      </c>
      <c r="D75" s="70">
        <f t="shared" si="6"/>
        <v>2.3528113751396296E-2</v>
      </c>
      <c r="E75" s="71">
        <v>40228</v>
      </c>
      <c r="F75" s="72">
        <f t="shared" si="7"/>
        <v>-4.7501237011380315E-3</v>
      </c>
      <c r="G75" s="69">
        <v>114443</v>
      </c>
      <c r="H75" s="70">
        <f t="shared" si="8"/>
        <v>1.3406653738189389E-2</v>
      </c>
    </row>
    <row r="76" spans="2:10" ht="36" hidden="1" customHeight="1" outlineLevel="1">
      <c r="B76" s="68" t="s">
        <v>91</v>
      </c>
      <c r="C76" s="69">
        <v>63608</v>
      </c>
      <c r="D76" s="70">
        <f t="shared" si="6"/>
        <v>-4.0921564488405004E-2</v>
      </c>
      <c r="E76" s="71">
        <v>36338</v>
      </c>
      <c r="F76" s="72">
        <f t="shared" si="7"/>
        <v>-1.4108199034130964E-2</v>
      </c>
      <c r="G76" s="69">
        <v>99946</v>
      </c>
      <c r="H76" s="70">
        <f t="shared" si="8"/>
        <v>-3.1343283582089598E-2</v>
      </c>
    </row>
    <row r="77" spans="2:10" ht="36" hidden="1" customHeight="1" outlineLevel="1">
      <c r="B77" s="68" t="s">
        <v>92</v>
      </c>
      <c r="C77" s="69">
        <v>52517</v>
      </c>
      <c r="D77" s="70">
        <f t="shared" si="6"/>
        <v>1.8165955796820565E-2</v>
      </c>
      <c r="E77" s="71">
        <v>29890</v>
      </c>
      <c r="F77" s="72">
        <f t="shared" si="7"/>
        <v>4.7852760736196265E-2</v>
      </c>
      <c r="G77" s="69">
        <v>82407</v>
      </c>
      <c r="H77" s="70">
        <f t="shared" si="8"/>
        <v>2.8737282316958934E-2</v>
      </c>
    </row>
    <row r="78" spans="2:10" ht="36" hidden="1" customHeight="1" outlineLevel="1" thickBot="1">
      <c r="B78" s="68" t="s">
        <v>93</v>
      </c>
      <c r="C78" s="69">
        <v>40635</v>
      </c>
      <c r="D78" s="70">
        <f t="shared" si="6"/>
        <v>-0.14813106643466589</v>
      </c>
      <c r="E78" s="71">
        <v>21232</v>
      </c>
      <c r="F78" s="72">
        <f t="shared" si="7"/>
        <v>-2.609972019632123E-2</v>
      </c>
      <c r="G78" s="69">
        <v>61867</v>
      </c>
      <c r="H78" s="70">
        <f t="shared" si="8"/>
        <v>-0.10985295387183103</v>
      </c>
      <c r="J78" s="85" t="s">
        <v>98</v>
      </c>
    </row>
    <row r="79" spans="2:10" ht="36" hidden="1" customHeight="1" outlineLevel="1">
      <c r="B79" s="68" t="s">
        <v>94</v>
      </c>
      <c r="C79" s="69">
        <v>54031</v>
      </c>
      <c r="D79" s="70">
        <f t="shared" si="6"/>
        <v>-1.2807863772564487E-2</v>
      </c>
      <c r="E79" s="71">
        <v>26463</v>
      </c>
      <c r="F79" s="72">
        <f t="shared" si="7"/>
        <v>-0.12993588689791224</v>
      </c>
      <c r="G79" s="69">
        <v>80494</v>
      </c>
      <c r="H79" s="70">
        <f t="shared" si="8"/>
        <v>-5.4646669876801335E-2</v>
      </c>
    </row>
    <row r="80" spans="2:10" ht="36" hidden="1" customHeight="1" outlineLevel="1">
      <c r="B80" s="68" t="s">
        <v>95</v>
      </c>
      <c r="C80" s="69">
        <v>52523</v>
      </c>
      <c r="D80" s="70">
        <f t="shared" si="6"/>
        <v>3.1703628042192955E-2</v>
      </c>
      <c r="E80" s="71">
        <v>27315</v>
      </c>
      <c r="F80" s="72">
        <f t="shared" si="7"/>
        <v>-8.8896952104499105E-3</v>
      </c>
      <c r="G80" s="69">
        <v>79838</v>
      </c>
      <c r="H80" s="70">
        <f t="shared" si="8"/>
        <v>1.7446380099147341E-2</v>
      </c>
    </row>
    <row r="81" spans="2:8" ht="36" hidden="1" customHeight="1" outlineLevel="1">
      <c r="B81" s="68" t="s">
        <v>96</v>
      </c>
      <c r="C81" s="69">
        <v>47211</v>
      </c>
      <c r="D81" s="70">
        <f t="shared" si="6"/>
        <v>-6.857816016997309E-3</v>
      </c>
      <c r="E81" s="71">
        <v>20992</v>
      </c>
      <c r="F81" s="72">
        <f t="shared" si="7"/>
        <v>-9.7584042644656477E-2</v>
      </c>
      <c r="G81" s="69">
        <v>68203</v>
      </c>
      <c r="H81" s="70">
        <f t="shared" si="8"/>
        <v>-3.6667184564753708E-2</v>
      </c>
    </row>
    <row r="82" spans="2:8" ht="36" hidden="1" customHeight="1" outlineLevel="1">
      <c r="B82" s="68" t="s">
        <v>97</v>
      </c>
      <c r="C82" s="69">
        <v>43770</v>
      </c>
      <c r="D82" s="70">
        <f t="shared" si="6"/>
        <v>3.8877812589005911E-2</v>
      </c>
      <c r="E82" s="71">
        <v>22549</v>
      </c>
      <c r="F82" s="72">
        <f t="shared" si="7"/>
        <v>-6.9415211918616659E-2</v>
      </c>
      <c r="G82" s="69">
        <v>66319</v>
      </c>
      <c r="H82" s="70">
        <f t="shared" si="8"/>
        <v>-6.6302005635665573E-4</v>
      </c>
    </row>
    <row r="83" spans="2:8" collapsed="1">
      <c r="B83" s="82">
        <v>2007</v>
      </c>
      <c r="C83" s="83">
        <v>637632</v>
      </c>
      <c r="D83" s="84">
        <f t="shared" si="6"/>
        <v>-1.1486091581775382E-2</v>
      </c>
      <c r="E83" s="83">
        <v>331717</v>
      </c>
      <c r="F83" s="84">
        <f t="shared" si="7"/>
        <v>-2.8433770227722088E-2</v>
      </c>
      <c r="G83" s="83">
        <v>969349</v>
      </c>
      <c r="H83" s="84">
        <f t="shared" si="8"/>
        <v>-1.7351839799851221E-2</v>
      </c>
    </row>
    <row r="84" spans="2:8" ht="36" hidden="1" customHeight="1" outlineLevel="1">
      <c r="B84" s="68" t="s">
        <v>86</v>
      </c>
      <c r="C84" s="69">
        <v>48860</v>
      </c>
      <c r="D84" s="69"/>
      <c r="E84" s="71">
        <v>27357</v>
      </c>
      <c r="F84" s="72"/>
      <c r="G84" s="69">
        <v>76217</v>
      </c>
      <c r="H84" s="69"/>
    </row>
    <row r="85" spans="2:8" ht="36" hidden="1" customHeight="1" outlineLevel="1">
      <c r="B85" s="68" t="s">
        <v>87</v>
      </c>
      <c r="C85" s="69">
        <v>49362</v>
      </c>
      <c r="D85" s="69"/>
      <c r="E85" s="71">
        <v>24157</v>
      </c>
      <c r="F85" s="72"/>
      <c r="G85" s="69">
        <v>73519</v>
      </c>
      <c r="H85" s="69"/>
    </row>
    <row r="86" spans="2:8" ht="36" hidden="1" customHeight="1" outlineLevel="1">
      <c r="B86" s="68" t="s">
        <v>88</v>
      </c>
      <c r="C86" s="69">
        <v>52110</v>
      </c>
      <c r="D86" s="69"/>
      <c r="E86" s="71">
        <v>26936</v>
      </c>
      <c r="F86" s="72"/>
      <c r="G86" s="69">
        <v>79046</v>
      </c>
      <c r="H86" s="69"/>
    </row>
    <row r="87" spans="2:8" ht="36" hidden="1" customHeight="1" outlineLevel="1">
      <c r="B87" s="68" t="s">
        <v>89</v>
      </c>
      <c r="C87" s="69">
        <v>61287</v>
      </c>
      <c r="D87" s="69"/>
      <c r="E87" s="71">
        <v>29903</v>
      </c>
      <c r="F87" s="72"/>
      <c r="G87" s="69">
        <v>91190</v>
      </c>
      <c r="H87" s="69"/>
    </row>
    <row r="88" spans="2:8" ht="36" hidden="1" customHeight="1" outlineLevel="1">
      <c r="B88" s="68" t="s">
        <v>90</v>
      </c>
      <c r="C88" s="69">
        <v>72509</v>
      </c>
      <c r="D88" s="69"/>
      <c r="E88" s="71">
        <v>40420</v>
      </c>
      <c r="F88" s="72"/>
      <c r="G88" s="69">
        <v>112929</v>
      </c>
      <c r="H88" s="69"/>
    </row>
    <row r="89" spans="2:8" ht="36" hidden="1" customHeight="1" outlineLevel="1">
      <c r="B89" s="68" t="s">
        <v>91</v>
      </c>
      <c r="C89" s="69">
        <v>66322</v>
      </c>
      <c r="D89" s="69"/>
      <c r="E89" s="71">
        <v>36858</v>
      </c>
      <c r="F89" s="72"/>
      <c r="G89" s="69">
        <v>103180</v>
      </c>
      <c r="H89" s="69"/>
    </row>
    <row r="90" spans="2:8" ht="36" hidden="1" customHeight="1" outlineLevel="1">
      <c r="B90" s="68" t="s">
        <v>92</v>
      </c>
      <c r="C90" s="69">
        <v>51580</v>
      </c>
      <c r="D90" s="69"/>
      <c r="E90" s="71">
        <v>28525</v>
      </c>
      <c r="F90" s="72"/>
      <c r="G90" s="69">
        <v>80105</v>
      </c>
      <c r="H90" s="69"/>
    </row>
    <row r="91" spans="2:8" ht="36" hidden="1" customHeight="1" outlineLevel="1">
      <c r="B91" s="68" t="s">
        <v>93</v>
      </c>
      <c r="C91" s="69">
        <v>47701</v>
      </c>
      <c r="D91" s="69"/>
      <c r="E91" s="71">
        <v>21801</v>
      </c>
      <c r="F91" s="72"/>
      <c r="G91" s="69">
        <v>69502</v>
      </c>
      <c r="H91" s="69"/>
    </row>
    <row r="92" spans="2:8" ht="36" hidden="1" customHeight="1" outlineLevel="1">
      <c r="B92" s="68" t="s">
        <v>94</v>
      </c>
      <c r="C92" s="69">
        <v>54732</v>
      </c>
      <c r="D92" s="69"/>
      <c r="E92" s="71">
        <v>30415</v>
      </c>
      <c r="F92" s="72"/>
      <c r="G92" s="69">
        <v>85147</v>
      </c>
      <c r="H92" s="69"/>
    </row>
    <row r="93" spans="2:8" ht="36" hidden="1" customHeight="1" outlineLevel="1">
      <c r="B93" s="68" t="s">
        <v>95</v>
      </c>
      <c r="C93" s="69">
        <v>50909</v>
      </c>
      <c r="D93" s="69"/>
      <c r="E93" s="71">
        <v>27560</v>
      </c>
      <c r="F93" s="72"/>
      <c r="G93" s="69">
        <v>78469</v>
      </c>
      <c r="H93" s="69"/>
    </row>
    <row r="94" spans="2:8" ht="36" hidden="1" customHeight="1" outlineLevel="1">
      <c r="B94" s="68" t="s">
        <v>96</v>
      </c>
      <c r="C94" s="69">
        <v>47537</v>
      </c>
      <c r="D94" s="69"/>
      <c r="E94" s="71">
        <v>23262</v>
      </c>
      <c r="F94" s="72"/>
      <c r="G94" s="69">
        <v>70799</v>
      </c>
      <c r="H94" s="69"/>
    </row>
    <row r="95" spans="2:8" ht="36" hidden="1" customHeight="1" outlineLevel="1">
      <c r="B95" s="68" t="s">
        <v>97</v>
      </c>
      <c r="C95" s="69">
        <v>42132</v>
      </c>
      <c r="D95" s="69"/>
      <c r="E95" s="71">
        <v>24231</v>
      </c>
      <c r="F95" s="72"/>
      <c r="G95" s="69">
        <v>66363</v>
      </c>
      <c r="H95" s="69"/>
    </row>
    <row r="96" spans="2:8" collapsed="1">
      <c r="B96" s="82">
        <v>2006</v>
      </c>
      <c r="C96" s="83">
        <v>645041</v>
      </c>
      <c r="D96" s="83"/>
      <c r="E96" s="83">
        <v>341425</v>
      </c>
      <c r="F96" s="84"/>
      <c r="G96" s="83">
        <v>986466</v>
      </c>
      <c r="H96" s="83"/>
    </row>
    <row r="97" spans="2:8" ht="15" customHeight="1">
      <c r="B97" s="86" t="s">
        <v>99</v>
      </c>
      <c r="C97" s="86"/>
      <c r="D97" s="86"/>
      <c r="E97" s="86"/>
      <c r="F97" s="86"/>
      <c r="G97" s="86"/>
      <c r="H97" s="86"/>
    </row>
  </sheetData>
  <mergeCells count="5">
    <mergeCell ref="B5:H5"/>
    <mergeCell ref="C6:D6"/>
    <mergeCell ref="E6:F6"/>
    <mergeCell ref="G6:H6"/>
    <mergeCell ref="B97:H97"/>
  </mergeCells>
  <hyperlinks>
    <hyperlink ref="J7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7" t="s">
        <v>101</v>
      </c>
      <c r="C5" s="87"/>
      <c r="D5" s="87"/>
      <c r="E5" s="87"/>
    </row>
    <row r="6" spans="2:5" ht="15" customHeight="1">
      <c r="B6" s="88"/>
      <c r="C6" s="66" t="s">
        <v>102</v>
      </c>
      <c r="D6" s="66" t="s">
        <v>82</v>
      </c>
      <c r="E6" s="66" t="s">
        <v>83</v>
      </c>
    </row>
    <row r="7" spans="2:5" ht="15" customHeight="1">
      <c r="B7" s="68" t="s">
        <v>88</v>
      </c>
      <c r="C7" s="89">
        <f>IFERROR('tab. Turistas alojados tip'!C8/'tab. Turistas alojados tip'!C21-1,"-")</f>
        <v>-2.8053810818411962E-2</v>
      </c>
      <c r="D7" s="89">
        <f>IFERROR('tab. Turistas alojados tip'!E8/'tab. Turistas alojados tip'!E21-1,"-")</f>
        <v>-0.12974310629271746</v>
      </c>
      <c r="E7" s="89">
        <f>IFERROR('tab. Turistas alojados tip'!G8/'tab. Turistas alojados tip'!G21-1,"-")</f>
        <v>-5.6991951710261612E-2</v>
      </c>
    </row>
    <row r="8" spans="2:5" ht="15" customHeight="1">
      <c r="B8" s="68" t="s">
        <v>89</v>
      </c>
      <c r="C8" s="89">
        <f>IFERROR('tab. Turistas alojados tip'!C9/'tab. Turistas alojados tip'!C22-1,"-")</f>
        <v>5.8100278297367636E-2</v>
      </c>
      <c r="D8" s="89">
        <f>IFERROR('tab. Turistas alojados tip'!E9/'tab. Turistas alojados tip'!E22-1,"-")</f>
        <v>4.792452830188676E-2</v>
      </c>
      <c r="E8" s="89">
        <f>IFERROR('tab. Turistas alojados tip'!G9/'tab. Turistas alojados tip'!G22-1,"-")</f>
        <v>5.5738508968609768E-2</v>
      </c>
    </row>
    <row r="9" spans="2:5" ht="15" customHeight="1">
      <c r="B9" s="68" t="s">
        <v>90</v>
      </c>
      <c r="C9" s="89">
        <f>IFERROR('tab. Turistas alojados tip'!C10/'tab. Turistas alojados tip'!C23-1,"-")</f>
        <v>-9.507649213531566E-2</v>
      </c>
      <c r="D9" s="89">
        <f>IFERROR('tab. Turistas alojados tip'!E10/'tab. Turistas alojados tip'!E23-1,"-")</f>
        <v>-0.11811950071618582</v>
      </c>
      <c r="E9" s="89">
        <f>IFERROR('tab. Turistas alojados tip'!G10/'tab. Turistas alojados tip'!G23-1,"-")</f>
        <v>-0.10106326422115897</v>
      </c>
    </row>
    <row r="10" spans="2:5" ht="15" customHeight="1">
      <c r="B10" s="68" t="s">
        <v>91</v>
      </c>
      <c r="C10" s="89">
        <f>IFERROR('tab. Turistas alojados tip'!C11/'tab. Turistas alojados tip'!C24-1,"-")</f>
        <v>-0.15984382159007149</v>
      </c>
      <c r="D10" s="89">
        <f>IFERROR('tab. Turistas alojados tip'!E11/'tab. Turistas alojados tip'!E24-1,"-")</f>
        <v>-0.5071201293620573</v>
      </c>
      <c r="E10" s="89">
        <f>IFERROR('tab. Turistas alojados tip'!G11/'tab. Turistas alojados tip'!G24-1,"-")</f>
        <v>-0.25581663543318434</v>
      </c>
    </row>
    <row r="11" spans="2:5" ht="15" customHeight="1">
      <c r="B11" s="68" t="s">
        <v>92</v>
      </c>
      <c r="C11" s="89">
        <f>IFERROR('tab. Turistas alojados tip'!C12/'tab. Turistas alojados tip'!C25-1,"-")</f>
        <v>7.5462743236829333E-3</v>
      </c>
      <c r="D11" s="89">
        <f>IFERROR('tab. Turistas alojados tip'!E12/'tab. Turistas alojados tip'!E25-1,"-")</f>
        <v>-3.7622272385252065E-2</v>
      </c>
      <c r="E11" s="89">
        <f>IFERROR('tab. Turistas alojados tip'!G12/'tab. Turistas alojados tip'!G25-1,"-")</f>
        <v>-4.0874574957275867E-3</v>
      </c>
    </row>
    <row r="12" spans="2:5" ht="15" customHeight="1">
      <c r="B12" s="68" t="s">
        <v>93</v>
      </c>
      <c r="C12" s="89">
        <f>IFERROR('tab. Turistas alojados tip'!C13/'tab. Turistas alojados tip'!C26-1,"-")</f>
        <v>1.0408221972331821E-2</v>
      </c>
      <c r="D12" s="89">
        <f>IFERROR('tab. Turistas alojados tip'!E13/'tab. Turistas alojados tip'!E26-1,"-")</f>
        <v>-8.3352328850391344E-2</v>
      </c>
      <c r="E12" s="89">
        <f>IFERROR('tab. Turistas alojados tip'!G13/'tab. Turistas alojados tip'!G26-1,"-")</f>
        <v>-1.3599221789883265E-2</v>
      </c>
    </row>
    <row r="13" spans="2:5" ht="15" customHeight="1">
      <c r="B13" s="68" t="s">
        <v>94</v>
      </c>
      <c r="C13" s="89">
        <f>IFERROR('tab. Turistas alojados tip'!C14/'tab. Turistas alojados tip'!C27-1,"-")</f>
        <v>-7.4961480919098711E-2</v>
      </c>
      <c r="D13" s="89">
        <f>IFERROR('tab. Turistas alojados tip'!E14/'tab. Turistas alojados tip'!E27-1,"-")</f>
        <v>-0.14520216564911881</v>
      </c>
      <c r="E13" s="89">
        <f>IFERROR('tab. Turistas alojados tip'!G14/'tab. Turistas alojados tip'!G27-1,"-")</f>
        <v>-9.4585244186982109E-2</v>
      </c>
    </row>
    <row r="14" spans="2:5" ht="15" customHeight="1">
      <c r="B14" s="68" t="s">
        <v>95</v>
      </c>
      <c r="C14" s="89">
        <f>IFERROR('tab. Turistas alojados tip'!C15/'tab. Turistas alojados tip'!C28-1,"-")</f>
        <v>-4.6290676990687452E-2</v>
      </c>
      <c r="D14" s="89">
        <f>IFERROR('tab. Turistas alojados tip'!E15/'tab. Turistas alojados tip'!E28-1,"-")</f>
        <v>-0.12080964777134362</v>
      </c>
      <c r="E14" s="89">
        <f>IFERROR('tab. Turistas alojados tip'!G15/'tab. Turistas alojados tip'!G28-1,"-")</f>
        <v>-6.7349267355272691E-2</v>
      </c>
    </row>
    <row r="15" spans="2:5" ht="15" customHeight="1">
      <c r="B15" s="68" t="s">
        <v>96</v>
      </c>
      <c r="C15" s="89">
        <f>IFERROR('tab. Turistas alojados tip'!C16/'tab. Turistas alojados tip'!C29-1,"-")</f>
        <v>-1.8767812043837928E-2</v>
      </c>
      <c r="D15" s="89">
        <f>IFERROR('tab. Turistas alojados tip'!E16/'tab. Turistas alojados tip'!E29-1,"-")</f>
        <v>-2.610367521999557E-2</v>
      </c>
      <c r="E15" s="89">
        <f>IFERROR('tab. Turistas alojados tip'!G16/'tab. Turistas alojados tip'!G29-1,"-")</f>
        <v>-2.0517977488444306E-2</v>
      </c>
    </row>
    <row r="16" spans="2:5" ht="15" customHeight="1">
      <c r="B16" s="68" t="s">
        <v>97</v>
      </c>
      <c r="C16" s="89">
        <f>IFERROR('tab. Turistas alojados tip'!C17/'tab. Turistas alojados tip'!C30-1,"-")</f>
        <v>6.8053760031221877E-2</v>
      </c>
      <c r="D16" s="89">
        <f>IFERROR('tab. Turistas alojados tip'!E17/'tab. Turistas alojados tip'!E30-1,"-")</f>
        <v>-0.10831918505942273</v>
      </c>
      <c r="E16" s="89">
        <f>IFERROR('tab. Turistas alojados tip'!G17/'tab. Turistas alojados tip'!G30-1,"-")</f>
        <v>2.1445748537382014E-2</v>
      </c>
    </row>
    <row r="17" spans="2:7" ht="30" customHeight="1">
      <c r="B17" s="74" t="str">
        <f>actualizaciones!$A$2</f>
        <v xml:space="preserve">acum. octubre 2012 </v>
      </c>
      <c r="C17" s="78">
        <v>-3.301890989988876E-2</v>
      </c>
      <c r="D17" s="78">
        <v>-0.13644091986547024</v>
      </c>
      <c r="E17" s="78">
        <v>-6.0312386392294193E-2</v>
      </c>
      <c r="G17" s="90"/>
    </row>
    <row r="18" spans="2:7" ht="15" customHeight="1" outlineLevel="1">
      <c r="B18" s="68" t="s">
        <v>86</v>
      </c>
      <c r="C18" s="89">
        <f>IFERROR('tab. Turistas alojados tip'!C19/'tab. Turistas alojados tip'!C32-1,"-")</f>
        <v>0.10384043170184332</v>
      </c>
      <c r="D18" s="89">
        <f>IFERROR('tab. Turistas alojados tip'!E19/'tab. Turistas alojados tip'!E32-1,"-")</f>
        <v>-0.15190924183729937</v>
      </c>
      <c r="E18" s="89">
        <f>IFERROR('tab. Turistas alojados tip'!G19/'tab. Turistas alojados tip'!G32-1,"-")</f>
        <v>2.3784364335579511E-2</v>
      </c>
    </row>
    <row r="19" spans="2:7" ht="15" customHeight="1" outlineLevel="1">
      <c r="B19" s="68" t="s">
        <v>87</v>
      </c>
      <c r="C19" s="89">
        <f>IFERROR('tab. Turistas alojados tip'!C20/'tab. Turistas alojados tip'!C33-1,"-")</f>
        <v>0.11608185649723257</v>
      </c>
      <c r="D19" s="89">
        <f>IFERROR('tab. Turistas alojados tip'!E20/'tab. Turistas alojados tip'!E33-1,"-")</f>
        <v>-0.15807147997121607</v>
      </c>
      <c r="E19" s="89">
        <f>IFERROR('tab. Turistas alojados tip'!G20/'tab. Turistas alojados tip'!G33-1,"-")</f>
        <v>3.4533195390817228E-2</v>
      </c>
    </row>
    <row r="20" spans="2:7" ht="15" customHeight="1" outlineLevel="1">
      <c r="B20" s="68" t="s">
        <v>88</v>
      </c>
      <c r="C20" s="89">
        <f>IFERROR('tab. Turistas alojados tip'!C21/'tab. Turistas alojados tip'!C34-1,"-")</f>
        <v>0.13832937598377937</v>
      </c>
      <c r="D20" s="89">
        <f>IFERROR('tab. Turistas alojados tip'!E21/'tab. Turistas alojados tip'!E34-1,"-")</f>
        <v>-2.0318633110136264E-2</v>
      </c>
      <c r="E20" s="89">
        <f>IFERROR('tab. Turistas alojados tip'!G21/'tab. Turistas alojados tip'!G34-1,"-")</f>
        <v>8.8182166511576954E-2</v>
      </c>
    </row>
    <row r="21" spans="2:7" ht="15" customHeight="1" outlineLevel="1">
      <c r="B21" s="68" t="s">
        <v>89</v>
      </c>
      <c r="C21" s="89">
        <f>IFERROR('tab. Turistas alojados tip'!C22/'tab. Turistas alojados tip'!C35-1,"-")</f>
        <v>9.3107919409535222E-2</v>
      </c>
      <c r="D21" s="89">
        <f>IFERROR('tab. Turistas alojados tip'!E22/'tab. Turistas alojados tip'!E35-1,"-")</f>
        <v>-0.1621877963958267</v>
      </c>
      <c r="E21" s="89">
        <f>IFERROR('tab. Turistas alojados tip'!G22/'tab. Turistas alojados tip'!G35-1,"-")</f>
        <v>2.0905237933439347E-2</v>
      </c>
    </row>
    <row r="22" spans="2:7" ht="15" customHeight="1" outlineLevel="1">
      <c r="B22" s="68" t="s">
        <v>90</v>
      </c>
      <c r="C22" s="89">
        <f>IFERROR('tab. Turistas alojados tip'!C23/'tab. Turistas alojados tip'!C36-1,"-")</f>
        <v>8.4873867731567243E-2</v>
      </c>
      <c r="D22" s="89">
        <f>IFERROR('tab. Turistas alojados tip'!E23/'tab. Turistas alojados tip'!E36-1,"-")</f>
        <v>-5.9242504451609834E-2</v>
      </c>
      <c r="E22" s="89">
        <f>IFERROR('tab. Turistas alojados tip'!G23/'tab. Turistas alojados tip'!G36-1,"-")</f>
        <v>4.3348032282219728E-2</v>
      </c>
    </row>
    <row r="23" spans="2:7" ht="15" customHeight="1" outlineLevel="1">
      <c r="B23" s="68" t="s">
        <v>91</v>
      </c>
      <c r="C23" s="89">
        <f>IFERROR('tab. Turistas alojados tip'!C24/'tab. Turistas alojados tip'!C37-1,"-")</f>
        <v>0.18115294117647052</v>
      </c>
      <c r="D23" s="89">
        <f>IFERROR('tab. Turistas alojados tip'!E24/'tab. Turistas alojados tip'!E37-1,"-")</f>
        <v>-1.923568834092193E-2</v>
      </c>
      <c r="E23" s="89">
        <f>IFERROR('tab. Turistas alojados tip'!G24/'tab. Turistas alojados tip'!G37-1,"-")</f>
        <v>0.1180234338485342</v>
      </c>
    </row>
    <row r="24" spans="2:7" ht="15" customHeight="1" outlineLevel="1">
      <c r="B24" s="68" t="s">
        <v>92</v>
      </c>
      <c r="C24" s="89">
        <f>IFERROR('tab. Turistas alojados tip'!C25/'tab. Turistas alojados tip'!C38-1,"-")</f>
        <v>-1.2906701646717145E-2</v>
      </c>
      <c r="D24" s="89">
        <f>IFERROR('tab. Turistas alojados tip'!E25/'tab. Turistas alojados tip'!E38-1,"-")</f>
        <v>-0.33513734764416958</v>
      </c>
      <c r="E24" s="89">
        <f>IFERROR('tab. Turistas alojados tip'!G25/'tab. Turistas alojados tip'!G38-1,"-")</f>
        <v>-0.12245087277168787</v>
      </c>
    </row>
    <row r="25" spans="2:7" ht="15" customHeight="1" outlineLevel="1">
      <c r="B25" s="68" t="s">
        <v>93</v>
      </c>
      <c r="C25" s="89">
        <f>IFERROR('tab. Turistas alojados tip'!C26/'tab. Turistas alojados tip'!C39-1,"-")</f>
        <v>-4.3809857217874004E-2</v>
      </c>
      <c r="D25" s="89">
        <f>IFERROR('tab. Turistas alojados tip'!E26/'tab. Turistas alojados tip'!E39-1,"-")</f>
        <v>-0.20778908084030578</v>
      </c>
      <c r="E25" s="89">
        <f>IFERROR('tab. Turistas alojados tip'!G26/'tab. Turistas alojados tip'!G39-1,"-")</f>
        <v>-9.1936965585471042E-2</v>
      </c>
    </row>
    <row r="26" spans="2:7" ht="15" customHeight="1" outlineLevel="1">
      <c r="B26" s="68" t="s">
        <v>94</v>
      </c>
      <c r="C26" s="89">
        <f>IFERROR('tab. Turistas alojados tip'!C27/'tab. Turistas alojados tip'!C40-1,"-")</f>
        <v>7.9628736740597894E-2</v>
      </c>
      <c r="D26" s="89">
        <f>IFERROR('tab. Turistas alojados tip'!E27/'tab. Turistas alojados tip'!E40-1,"-")</f>
        <v>-5.2292576419213921E-2</v>
      </c>
      <c r="E26" s="89">
        <f>IFERROR('tab. Turistas alojados tip'!G27/'tab. Turistas alojados tip'!G40-1,"-")</f>
        <v>3.9214046822742432E-2</v>
      </c>
    </row>
    <row r="27" spans="2:7" ht="15" customHeight="1" outlineLevel="1">
      <c r="B27" s="68" t="s">
        <v>95</v>
      </c>
      <c r="C27" s="89">
        <f>IFERROR('tab. Turistas alojados tip'!C28/'tab. Turistas alojados tip'!C41-1,"-")</f>
        <v>0.18646803227808806</v>
      </c>
      <c r="D27" s="89">
        <f>IFERROR('tab. Turistas alojados tip'!E28/'tab. Turistas alojados tip'!E41-1,"-")</f>
        <v>-7.4874769311890077E-3</v>
      </c>
      <c r="E27" s="89">
        <f>IFERROR('tab. Turistas alojados tip'!G28/'tab. Turistas alojados tip'!G41-1,"-")</f>
        <v>0.12437542201215401</v>
      </c>
    </row>
    <row r="28" spans="2:7" ht="15" customHeight="1" outlineLevel="1">
      <c r="B28" s="68" t="s">
        <v>96</v>
      </c>
      <c r="C28" s="89">
        <f>IFERROR('tab. Turistas alojados tip'!C29/'tab. Turistas alojados tip'!C42-1,"-")</f>
        <v>0.12317181075313588</v>
      </c>
      <c r="D28" s="89">
        <f>IFERROR('tab. Turistas alojados tip'!E29/'tab. Turistas alojados tip'!E42-1,"-")</f>
        <v>-0.17858227540545468</v>
      </c>
      <c r="E28" s="89">
        <f>IFERROR('tab. Turistas alojados tip'!G29/'tab. Turistas alojados tip'!G42-1,"-")</f>
        <v>3.2665925777478177E-2</v>
      </c>
    </row>
    <row r="29" spans="2:7" ht="15" customHeight="1" outlineLevel="1">
      <c r="B29" s="68" t="s">
        <v>97</v>
      </c>
      <c r="C29" s="89">
        <f>IFERROR('tab. Turistas alojados tip'!C30/'tab. Turistas alojados tip'!C43-1,"-")</f>
        <v>5.2635633039771923E-2</v>
      </c>
      <c r="D29" s="89">
        <f>IFERROR('tab. Turistas alojados tip'!E30/'tab. Turistas alojados tip'!E43-1,"-")</f>
        <v>-0.21729655025780048</v>
      </c>
      <c r="E29" s="89">
        <f>IFERROR('tab. Turistas alojados tip'!G30/'tab. Turistas alojados tip'!G43-1,"-")</f>
        <v>-3.5283933518005517E-2</v>
      </c>
    </row>
    <row r="30" spans="2:7">
      <c r="B30" s="79">
        <v>2011</v>
      </c>
      <c r="C30" s="91">
        <f>IFERROR('tab. Turistas alojados tip'!C31/'tab. Turistas alojados tip'!C44-1,"-")</f>
        <v>9.1327002183738681E-2</v>
      </c>
      <c r="D30" s="91">
        <f>IFERROR('tab. Turistas alojados tip'!E31/'tab. Turistas alojados tip'!E44-1,"-")</f>
        <v>-0.13152940425667703</v>
      </c>
      <c r="E30" s="91">
        <f>IFERROR('tab. Turistas alojados tip'!G31/'tab. Turistas alojados tip'!G44-1,"-")</f>
        <v>2.2629164980439764E-2</v>
      </c>
      <c r="G30" s="90"/>
    </row>
    <row r="31" spans="2:7" ht="15" hidden="1" customHeight="1" outlineLevel="1">
      <c r="B31" s="68" t="s">
        <v>86</v>
      </c>
      <c r="C31" s="89">
        <f>IFERROR('tab. Turistas alojados tip'!C32/'tab. Turistas alojados tip'!C45-1,"-")</f>
        <v>-5.5335874225821868E-2</v>
      </c>
      <c r="D31" s="89">
        <f>IFERROR('tab. Turistas alojados tip'!E32/'tab. Turistas alojados tip'!E45-1,"-")</f>
        <v>-0.1420160486206733</v>
      </c>
      <c r="E31" s="89">
        <f>IFERROR('tab. Turistas alojados tip'!G32/'tab. Turistas alojados tip'!G45-1,"-")</f>
        <v>-8.4294348122650353E-2</v>
      </c>
    </row>
    <row r="32" spans="2:7" ht="15" hidden="1" customHeight="1" outlineLevel="1">
      <c r="B32" s="68" t="s">
        <v>87</v>
      </c>
      <c r="C32" s="89">
        <f>IFERROR('tab. Turistas alojados tip'!C33/'tab. Turistas alojados tip'!C46-1,"-")</f>
        <v>-6.9636698634667149E-2</v>
      </c>
      <c r="D32" s="89">
        <f>IFERROR('tab. Turistas alojados tip'!E33/'tab. Turistas alojados tip'!E46-1,"-")</f>
        <v>-0.11032863849765262</v>
      </c>
      <c r="E32" s="89">
        <f>IFERROR('tab. Turistas alojados tip'!G33/'tab. Turistas alojados tip'!G46-1,"-")</f>
        <v>-8.2124496545400993E-2</v>
      </c>
    </row>
    <row r="33" spans="2:7" ht="15" hidden="1" customHeight="1" outlineLevel="1">
      <c r="B33" s="68" t="s">
        <v>88</v>
      </c>
      <c r="C33" s="89">
        <f>IFERROR('tab. Turistas alojados tip'!C34/'tab. Turistas alojados tip'!C47-1,"-")</f>
        <v>-2.2785932163620681E-2</v>
      </c>
      <c r="D33" s="89">
        <f>IFERROR('tab. Turistas alojados tip'!E34/'tab. Turistas alojados tip'!E47-1,"-")</f>
        <v>-0.14250358857595402</v>
      </c>
      <c r="E33" s="89">
        <f>IFERROR('tab. Turistas alojados tip'!G34/'tab. Turistas alojados tip'!G47-1,"-")</f>
        <v>-6.4088114754098369E-2</v>
      </c>
    </row>
    <row r="34" spans="2:7" ht="15" hidden="1" customHeight="1" outlineLevel="1">
      <c r="B34" s="68" t="s">
        <v>89</v>
      </c>
      <c r="C34" s="89">
        <f>IFERROR('tab. Turistas alojados tip'!C35/'tab. Turistas alojados tip'!C48-1,"-")</f>
        <v>2.7938688675859913E-2</v>
      </c>
      <c r="D34" s="89">
        <f>IFERROR('tab. Turistas alojados tip'!E35/'tab. Turistas alojados tip'!E48-1,"-")</f>
        <v>-0.12479247371333702</v>
      </c>
      <c r="E34" s="89">
        <f>IFERROR('tab. Turistas alojados tip'!G35/'tab. Turistas alojados tip'!G48-1,"-")</f>
        <v>-2.0408520776399652E-2</v>
      </c>
    </row>
    <row r="35" spans="2:7" ht="15" hidden="1" customHeight="1" outlineLevel="1">
      <c r="B35" s="68" t="s">
        <v>90</v>
      </c>
      <c r="C35" s="89">
        <f>IFERROR('tab. Turistas alojados tip'!C36/'tab. Turistas alojados tip'!C49-1,"-")</f>
        <v>-0.13198965184897116</v>
      </c>
      <c r="D35" s="89">
        <f>IFERROR('tab. Turistas alojados tip'!E36/'tab. Turistas alojados tip'!E49-1,"-")</f>
        <v>-0.25932130890425609</v>
      </c>
      <c r="E35" s="89">
        <f>IFERROR('tab. Turistas alojados tip'!G36/'tab. Turistas alojados tip'!G49-1,"-")</f>
        <v>-0.17295716497505587</v>
      </c>
    </row>
    <row r="36" spans="2:7" ht="15" hidden="1" customHeight="1" outlineLevel="1">
      <c r="B36" s="68" t="s">
        <v>91</v>
      </c>
      <c r="C36" s="89">
        <f>IFERROR('tab. Turistas alojados tip'!C37/'tab. Turistas alojados tip'!C50-1,"-")</f>
        <v>-0.11341969668523266</v>
      </c>
      <c r="D36" s="89">
        <f>IFERROR('tab. Turistas alojados tip'!E37/'tab. Turistas alojados tip'!E50-1,"-")</f>
        <v>-0.21927547230099453</v>
      </c>
      <c r="E36" s="89">
        <f>IFERROR('tab. Turistas alojados tip'!G37/'tab. Turistas alojados tip'!G50-1,"-")</f>
        <v>-0.14973826294296599</v>
      </c>
    </row>
    <row r="37" spans="2:7" ht="15" hidden="1" customHeight="1" outlineLevel="1">
      <c r="B37" s="68" t="s">
        <v>92</v>
      </c>
      <c r="C37" s="89">
        <f>IFERROR('tab. Turistas alojados tip'!C38/'tab. Turistas alojados tip'!C51-1,"-")</f>
        <v>7.9227443941653819E-2</v>
      </c>
      <c r="D37" s="89">
        <f>IFERROR('tab. Turistas alojados tip'!E38/'tab. Turistas alojados tip'!E51-1,"-")</f>
        <v>-2.2190599012762879E-2</v>
      </c>
      <c r="E37" s="89">
        <f>IFERROR('tab. Turistas alojados tip'!G38/'tab. Turistas alojados tip'!G51-1,"-")</f>
        <v>4.2469860099284329E-2</v>
      </c>
    </row>
    <row r="38" spans="2:7" ht="15" hidden="1" customHeight="1" outlineLevel="1">
      <c r="B38" s="68" t="s">
        <v>93</v>
      </c>
      <c r="C38" s="89">
        <f>IFERROR('tab. Turistas alojados tip'!C39/'tab. Turistas alojados tip'!C52-1,"-")</f>
        <v>8.2153971045866525E-2</v>
      </c>
      <c r="D38" s="89">
        <f>IFERROR('tab. Turistas alojados tip'!E39/'tab. Turistas alojados tip'!E52-1,"-")</f>
        <v>-0.13311417240659573</v>
      </c>
      <c r="E38" s="89">
        <f>IFERROR('tab. Turistas alojados tip'!G39/'tab. Turistas alojados tip'!G52-1,"-")</f>
        <v>8.6423492934657453E-3</v>
      </c>
    </row>
    <row r="39" spans="2:7" ht="15" hidden="1" customHeight="1" outlineLevel="1">
      <c r="B39" s="68" t="s">
        <v>94</v>
      </c>
      <c r="C39" s="89">
        <f>IFERROR('tab. Turistas alojados tip'!C40/'tab. Turistas alojados tip'!C53-1,"-")</f>
        <v>-0.13682239101030069</v>
      </c>
      <c r="D39" s="89">
        <f>IFERROR('tab. Turistas alojados tip'!E40/'tab. Turistas alojados tip'!E53-1,"-")</f>
        <v>-0.18086295551084286</v>
      </c>
      <c r="E39" s="89">
        <f>IFERROR('tab. Turistas alojados tip'!G40/'tab. Turistas alojados tip'!G53-1,"-")</f>
        <v>-0.15080942913944906</v>
      </c>
    </row>
    <row r="40" spans="2:7" ht="15" hidden="1" customHeight="1" outlineLevel="1">
      <c r="B40" s="68" t="s">
        <v>95</v>
      </c>
      <c r="C40" s="89">
        <f>IFERROR('tab. Turistas alojados tip'!C41/'tab. Turistas alojados tip'!C54-1,"-")</f>
        <v>-3.9997139656282044E-2</v>
      </c>
      <c r="D40" s="89">
        <f>IFERROR('tab. Turistas alojados tip'!E41/'tab. Turistas alojados tip'!E54-1,"-")</f>
        <v>-0.18380960578412808</v>
      </c>
      <c r="E40" s="89">
        <f>IFERROR('tab. Turistas alojados tip'!G41/'tab. Turistas alojados tip'!G54-1,"-")</f>
        <v>-9.1257727530718369E-2</v>
      </c>
    </row>
    <row r="41" spans="2:7" ht="15" hidden="1" customHeight="1" outlineLevel="1">
      <c r="B41" s="68" t="s">
        <v>96</v>
      </c>
      <c r="C41" s="89">
        <f>IFERROR('tab. Turistas alojados tip'!C42/'tab. Turistas alojados tip'!C55-1,"-")</f>
        <v>-4.4818414576549226E-2</v>
      </c>
      <c r="D41" s="89">
        <f>IFERROR('tab. Turistas alojados tip'!E42/'tab. Turistas alojados tip'!E55-1,"-")</f>
        <v>-0.12843453862036103</v>
      </c>
      <c r="E41" s="89">
        <f>IFERROR('tab. Turistas alojados tip'!G42/'tab. Turistas alojados tip'!G55-1,"-")</f>
        <v>-7.1534896309076723E-2</v>
      </c>
    </row>
    <row r="42" spans="2:7" ht="15" hidden="1" customHeight="1" outlineLevel="1">
      <c r="B42" s="68" t="s">
        <v>97</v>
      </c>
      <c r="C42" s="89">
        <f>IFERROR('tab. Turistas alojados tip'!C43/'tab. Turistas alojados tip'!C56-1,"-")</f>
        <v>3.9140875133404585E-2</v>
      </c>
      <c r="D42" s="89">
        <f>IFERROR('tab. Turistas alojados tip'!E43/'tab. Turistas alojados tip'!E56-1,"-")</f>
        <v>-7.0044488383588677E-2</v>
      </c>
      <c r="E42" s="89">
        <f>IFERROR('tab. Turistas alojados tip'!G43/'tab. Turistas alojados tip'!G56-1,"-")</f>
        <v>8.664009703691633E-4</v>
      </c>
    </row>
    <row r="43" spans="2:7" ht="15" customHeight="1" collapsed="1">
      <c r="B43" s="82">
        <v>2010</v>
      </c>
      <c r="C43" s="92">
        <f>IFERROR('tab. Turistas alojados tip'!C44/'tab. Turistas alojados tip'!C57-1,"-")</f>
        <v>-4.0384645374586747E-2</v>
      </c>
      <c r="D43" s="92">
        <f>IFERROR('tab. Turistas alojados tip'!E44/'tab. Turistas alojados tip'!E57-1,"-")</f>
        <v>-0.14819833812223349</v>
      </c>
      <c r="E43" s="92">
        <f>IFERROR('tab. Turistas alojados tip'!G44/'tab. Turistas alojados tip'!G57-1,"-")</f>
        <v>-7.6419928049711094E-2</v>
      </c>
      <c r="G43" s="90"/>
    </row>
    <row r="44" spans="2:7" ht="15" hidden="1" customHeight="1" outlineLevel="1">
      <c r="B44" s="68" t="s">
        <v>86</v>
      </c>
      <c r="C44" s="89">
        <f>IFERROR('tab. Turistas alojados tip'!C45/'tab. Turistas alojados tip'!C58-1,"-")</f>
        <v>-7.439255633461217E-2</v>
      </c>
      <c r="D44" s="89">
        <f>IFERROR('tab. Turistas alojados tip'!E45/'tab. Turistas alojados tip'!E58-1,"-")</f>
        <v>-0.13086001980851769</v>
      </c>
      <c r="E44" s="89">
        <f>IFERROR('tab. Turistas alojados tip'!G45/'tab. Turistas alojados tip'!G58-1,"-")</f>
        <v>-9.4056275687638302E-2</v>
      </c>
    </row>
    <row r="45" spans="2:7" ht="15" hidden="1" customHeight="1" outlineLevel="1">
      <c r="B45" s="68" t="s">
        <v>87</v>
      </c>
      <c r="C45" s="89">
        <f>IFERROR('tab. Turistas alojados tip'!C46/'tab. Turistas alojados tip'!C59-1,"-")</f>
        <v>-7.2355158208431969E-2</v>
      </c>
      <c r="D45" s="89">
        <f>IFERROR('tab. Turistas alojados tip'!E46/'tab. Turistas alojados tip'!E59-1,"-")</f>
        <v>-0.18415669205658325</v>
      </c>
      <c r="E45" s="89">
        <f>IFERROR('tab. Turistas alojados tip'!G46/'tab. Turistas alojados tip'!G59-1,"-")</f>
        <v>-0.10979289035285889</v>
      </c>
    </row>
    <row r="46" spans="2:7" ht="15" hidden="1" customHeight="1" outlineLevel="1">
      <c r="B46" s="68" t="s">
        <v>88</v>
      </c>
      <c r="C46" s="89">
        <f>IFERROR('tab. Turistas alojados tip'!C47/'tab. Turistas alojados tip'!C60-1,"-")</f>
        <v>-0.1044361428904973</v>
      </c>
      <c r="D46" s="89">
        <f>IFERROR('tab. Turistas alojados tip'!E47/'tab. Turistas alojados tip'!E60-1,"-")</f>
        <v>-0.15245207031086128</v>
      </c>
      <c r="E46" s="89">
        <f>IFERROR('tab. Turistas alojados tip'!G47/'tab. Turistas alojados tip'!G60-1,"-")</f>
        <v>-0.12160439197804007</v>
      </c>
    </row>
    <row r="47" spans="2:7" ht="15" hidden="1" customHeight="1" outlineLevel="1">
      <c r="B47" s="68" t="s">
        <v>89</v>
      </c>
      <c r="C47" s="89">
        <f>IFERROR('tab. Turistas alojados tip'!C48/'tab. Turistas alojados tip'!C61-1,"-")</f>
        <v>-0.17924012285942692</v>
      </c>
      <c r="D47" s="89">
        <f>IFERROR('tab. Turistas alojados tip'!E48/'tab. Turistas alojados tip'!E61-1,"-")</f>
        <v>-0.20473549863568352</v>
      </c>
      <c r="E47" s="89">
        <f>IFERROR('tab. Turistas alojados tip'!G48/'tab. Turistas alojados tip'!G61-1,"-")</f>
        <v>-0.18748576634024139</v>
      </c>
    </row>
    <row r="48" spans="2:7" ht="15" hidden="1" customHeight="1" outlineLevel="1">
      <c r="B48" s="68" t="s">
        <v>90</v>
      </c>
      <c r="C48" s="89">
        <f>IFERROR('tab. Turistas alojados tip'!C49/'tab. Turistas alojados tip'!C62-1,"-")</f>
        <v>-0.14170234380669033</v>
      </c>
      <c r="D48" s="89">
        <f>IFERROR('tab. Turistas alojados tip'!E49/'tab. Turistas alojados tip'!E62-1,"-")</f>
        <v>-0.26807378225364609</v>
      </c>
      <c r="E48" s="89">
        <f>IFERROR('tab. Turistas alojados tip'!G49/'tab. Turistas alojados tip'!G62-1,"-")</f>
        <v>-0.18687170113956397</v>
      </c>
    </row>
    <row r="49" spans="2:5" ht="15" hidden="1" customHeight="1" outlineLevel="1">
      <c r="B49" s="68" t="s">
        <v>91</v>
      </c>
      <c r="C49" s="89">
        <f>IFERROR('tab. Turistas alojados tip'!C50/'tab. Turistas alojados tip'!C63-1,"-")</f>
        <v>-0.15227771097121034</v>
      </c>
      <c r="D49" s="89">
        <f>IFERROR('tab. Turistas alojados tip'!E50/'tab. Turistas alojados tip'!E63-1,"-")</f>
        <v>-0.21553452813635798</v>
      </c>
      <c r="E49" s="89">
        <f>IFERROR('tab. Turistas alojados tip'!G50/'tab. Turistas alojados tip'!G63-1,"-")</f>
        <v>-0.17509947549285587</v>
      </c>
    </row>
    <row r="50" spans="2:5" ht="15" hidden="1" customHeight="1" outlineLevel="1">
      <c r="B50" s="68" t="s">
        <v>92</v>
      </c>
      <c r="C50" s="89">
        <f>IFERROR('tab. Turistas alojados tip'!C51/'tab. Turistas alojados tip'!C64-1,"-")</f>
        <v>-0.17154645220742226</v>
      </c>
      <c r="D50" s="89">
        <f>IFERROR('tab. Turistas alojados tip'!E51/'tab. Turistas alojados tip'!E64-1,"-")</f>
        <v>-0.11318373624640143</v>
      </c>
      <c r="E50" s="89">
        <f>IFERROR('tab. Turistas alojados tip'!G51/'tab. Turistas alojados tip'!G64-1,"-")</f>
        <v>-0.1513029204568771</v>
      </c>
    </row>
    <row r="51" spans="2:5" ht="15" hidden="1" customHeight="1" outlineLevel="1">
      <c r="B51" s="68" t="s">
        <v>93</v>
      </c>
      <c r="C51" s="89">
        <f>IFERROR('tab. Turistas alojados tip'!C52/'tab. Turistas alojados tip'!C65-1,"-")</f>
        <v>-0.22820684181947282</v>
      </c>
      <c r="D51" s="89">
        <f>IFERROR('tab. Turistas alojados tip'!E52/'tab. Turistas alojados tip'!E65-1,"-")</f>
        <v>-0.27764794572182439</v>
      </c>
      <c r="E51" s="89">
        <f>IFERROR('tab. Turistas alojados tip'!G52/'tab. Turistas alojados tip'!G65-1,"-")</f>
        <v>-0.2458340052679675</v>
      </c>
    </row>
    <row r="52" spans="2:5" ht="15" hidden="1" customHeight="1" outlineLevel="1">
      <c r="B52" s="68" t="s">
        <v>94</v>
      </c>
      <c r="C52" s="89">
        <f>IFERROR('tab. Turistas alojados tip'!C53/'tab. Turistas alojados tip'!C66-1,"-")</f>
        <v>-6.9855218333849445E-2</v>
      </c>
      <c r="D52" s="89">
        <f>IFERROR('tab. Turistas alojados tip'!E53/'tab. Turistas alojados tip'!E66-1,"-")</f>
        <v>-0.11285204284014283</v>
      </c>
      <c r="E52" s="89">
        <f>IFERROR('tab. Turistas alojados tip'!G53/'tab. Turistas alojados tip'!G66-1,"-")</f>
        <v>-8.3955563649608433E-2</v>
      </c>
    </row>
    <row r="53" spans="2:5" ht="15" hidden="1" customHeight="1" outlineLevel="1">
      <c r="B53" s="68" t="s">
        <v>95</v>
      </c>
      <c r="C53" s="89">
        <f>IFERROR('tab. Turistas alojados tip'!C54/'tab. Turistas alojados tip'!C67-1,"-")</f>
        <v>-0.2876523924338642</v>
      </c>
      <c r="D53" s="89">
        <f>IFERROR('tab. Turistas alojados tip'!E54/'tab. Turistas alojados tip'!E67-1,"-")</f>
        <v>-0.21616515989744978</v>
      </c>
      <c r="E53" s="89">
        <f>IFERROR('tab. Turistas alojados tip'!G54/'tab. Turistas alojados tip'!G67-1,"-")</f>
        <v>-0.26371727393887368</v>
      </c>
    </row>
    <row r="54" spans="2:5" ht="15" hidden="1" customHeight="1" outlineLevel="1">
      <c r="B54" s="68" t="s">
        <v>96</v>
      </c>
      <c r="C54" s="89">
        <f>IFERROR('tab. Turistas alojados tip'!C55/'tab. Turistas alojados tip'!C68-1,"-")</f>
        <v>-0.15639482458531673</v>
      </c>
      <c r="D54" s="89">
        <f>IFERROR('tab. Turistas alojados tip'!E55/'tab. Turistas alojados tip'!E68-1,"-")</f>
        <v>-9.7903433783848359E-2</v>
      </c>
      <c r="E54" s="89">
        <f>IFERROR('tab. Turistas alojados tip'!G55/'tab. Turistas alojados tip'!G68-1,"-")</f>
        <v>-0.13854807215923992</v>
      </c>
    </row>
    <row r="55" spans="2:5" ht="15" hidden="1" customHeight="1" outlineLevel="1">
      <c r="B55" s="68" t="s">
        <v>97</v>
      </c>
      <c r="C55" s="89">
        <f>IFERROR('tab. Turistas alojados tip'!C56/'tab. Turistas alojados tip'!C69-1,"-")</f>
        <v>-0.13401109057301297</v>
      </c>
      <c r="D55" s="89">
        <f>IFERROR('tab. Turistas alojados tip'!E56/'tab. Turistas alojados tip'!E69-1,"-")</f>
        <v>-0.10557962684587496</v>
      </c>
      <c r="E55" s="89">
        <f>IFERROR('tab. Turistas alojados tip'!G56/'tab. Turistas alojados tip'!G69-1,"-")</f>
        <v>-0.12425263285683941</v>
      </c>
    </row>
    <row r="56" spans="2:5" ht="15" customHeight="1" collapsed="1">
      <c r="B56" s="82">
        <v>2009</v>
      </c>
      <c r="C56" s="92">
        <f>IFERROR('tab. Turistas alojados tip'!C57/'tab. Turistas alojados tip'!C70-1,"-")</f>
        <v>-0.15062205900371217</v>
      </c>
      <c r="D56" s="92">
        <f>IFERROR('tab. Turistas alojados tip'!E57/'tab. Turistas alojados tip'!E70-1,"-")</f>
        <v>-0.18061525441524107</v>
      </c>
      <c r="E56" s="92">
        <f>IFERROR('tab. Turistas alojados tip'!G57/'tab. Turistas alojados tip'!G70-1,"-")</f>
        <v>-0.16088823451900369</v>
      </c>
    </row>
    <row r="57" spans="2:5" ht="15" hidden="1" customHeight="1" outlineLevel="1">
      <c r="B57" s="68" t="s">
        <v>86</v>
      </c>
      <c r="C57" s="89">
        <f>IFERROR('tab. Turistas alojados tip'!C58/'tab. Turistas alojados tip'!C71-1,"-")</f>
        <v>-0.10145616641901933</v>
      </c>
      <c r="D57" s="89">
        <f>IFERROR('tab. Turistas alojados tip'!E58/'tab. Turistas alojados tip'!E71-1,"-")</f>
        <v>-0.14558725009696416</v>
      </c>
      <c r="E57" s="89">
        <f>IFERROR('tab. Turistas alojados tip'!G58/'tab. Turistas alojados tip'!G71-1,"-")</f>
        <v>-0.11733218326652795</v>
      </c>
    </row>
    <row r="58" spans="2:5" ht="15" hidden="1" customHeight="1" outlineLevel="1">
      <c r="B58" s="68" t="s">
        <v>87</v>
      </c>
      <c r="C58" s="89">
        <f>IFERROR('tab. Turistas alojados tip'!C59/'tab. Turistas alojados tip'!C72-1,"-")</f>
        <v>-0.11717253786779647</v>
      </c>
      <c r="D58" s="89">
        <f>IFERROR('tab. Turistas alojados tip'!E59/'tab. Turistas alojados tip'!E72-1,"-")</f>
        <v>-6.0903331289597351E-2</v>
      </c>
      <c r="E58" s="89">
        <f>IFERROR('tab. Turistas alojados tip'!G59/'tab. Turistas alojados tip'!G72-1,"-")</f>
        <v>-9.9096614932114857E-2</v>
      </c>
    </row>
    <row r="59" spans="2:5" ht="15" hidden="1" customHeight="1" outlineLevel="1">
      <c r="B59" s="68" t="s">
        <v>88</v>
      </c>
      <c r="C59" s="89">
        <f>IFERROR('tab. Turistas alojados tip'!C60/'tab. Turistas alojados tip'!C73-1,"-")</f>
        <v>-0.156856569156266</v>
      </c>
      <c r="D59" s="89">
        <f>IFERROR('tab. Turistas alojados tip'!E60/'tab. Turistas alojados tip'!E73-1,"-")</f>
        <v>-0.16007751937984493</v>
      </c>
      <c r="E59" s="89">
        <f>IFERROR('tab. Turistas alojados tip'!G60/'tab. Turistas alojados tip'!G73-1,"-")</f>
        <v>-0.15801106367930484</v>
      </c>
    </row>
    <row r="60" spans="2:5" ht="15" hidden="1" customHeight="1" outlineLevel="1">
      <c r="B60" s="68" t="s">
        <v>89</v>
      </c>
      <c r="C60" s="89">
        <f>IFERROR('tab. Turistas alojados tip'!C61/'tab. Turistas alojados tip'!C74-1,"-")</f>
        <v>-0.15353657667925069</v>
      </c>
      <c r="D60" s="89">
        <f>IFERROR('tab. Turistas alojados tip'!E61/'tab. Turistas alojados tip'!E74-1,"-")</f>
        <v>-0.10908092848180673</v>
      </c>
      <c r="E60" s="89">
        <f>IFERROR('tab. Turistas alojados tip'!G61/'tab. Turistas alojados tip'!G74-1,"-")</f>
        <v>-0.13965221650746995</v>
      </c>
    </row>
    <row r="61" spans="2:5" ht="15" hidden="1" customHeight="1" outlineLevel="1">
      <c r="B61" s="68" t="s">
        <v>90</v>
      </c>
      <c r="C61" s="89">
        <f>IFERROR('tab. Turistas alojados tip'!C62/'tab. Turistas alojados tip'!C75-1,"-")</f>
        <v>-7.1548878259112048E-2</v>
      </c>
      <c r="D61" s="89">
        <f>IFERROR('tab. Turistas alojados tip'!E62/'tab. Turistas alojados tip'!E75-1,"-")</f>
        <v>-4.7205926220542871E-2</v>
      </c>
      <c r="E61" s="89">
        <f>IFERROR('tab. Turistas alojados tip'!G62/'tab. Turistas alojados tip'!G75-1,"-")</f>
        <v>-6.2992057181304184E-2</v>
      </c>
    </row>
    <row r="62" spans="2:5" ht="15" hidden="1" customHeight="1" outlineLevel="1">
      <c r="B62" s="68" t="s">
        <v>91</v>
      </c>
      <c r="C62" s="89">
        <f>IFERROR('tab. Turistas alojados tip'!C63/'tab. Turistas alojados tip'!C76-1,"-")</f>
        <v>-0.11099232800905545</v>
      </c>
      <c r="D62" s="89">
        <f>IFERROR('tab. Turistas alojados tip'!E63/'tab. Turistas alojados tip'!E76-1,"-")</f>
        <v>-0.12169079200836586</v>
      </c>
      <c r="E62" s="89">
        <f>IFERROR('tab. Turistas alojados tip'!G63/'tab. Turistas alojados tip'!G76-1,"-")</f>
        <v>-0.11488203629960181</v>
      </c>
    </row>
    <row r="63" spans="2:5" ht="15" hidden="1" customHeight="1" outlineLevel="1">
      <c r="B63" s="68" t="s">
        <v>92</v>
      </c>
      <c r="C63" s="89">
        <f>IFERROR('tab. Turistas alojados tip'!C64/'tab. Turistas alojados tip'!C77-1,"-")</f>
        <v>-9.0808690519260438E-2</v>
      </c>
      <c r="D63" s="89">
        <f>IFERROR('tab. Turistas alojados tip'!E64/'tab. Turistas alojados tip'!E77-1,"-")</f>
        <v>-0.15165607226497158</v>
      </c>
      <c r="E63" s="89">
        <f>IFERROR('tab. Turistas alojados tip'!G64/'tab. Turistas alojados tip'!G77-1,"-")</f>
        <v>-0.11287876029948907</v>
      </c>
    </row>
    <row r="64" spans="2:5" ht="15" hidden="1" customHeight="1" outlineLevel="1">
      <c r="B64" s="68" t="s">
        <v>93</v>
      </c>
      <c r="C64" s="89">
        <f>IFERROR('tab. Turistas alojados tip'!C65/'tab. Turistas alojados tip'!C78-1,"-")</f>
        <v>0.17834379229728059</v>
      </c>
      <c r="D64" s="89">
        <f>IFERROR('tab. Turistas alojados tip'!E65/'tab. Turistas alojados tip'!E78-1,"-")</f>
        <v>0.2495290128108516</v>
      </c>
      <c r="E64" s="89">
        <f>IFERROR('tab. Turistas alojados tip'!G65/'tab. Turistas alojados tip'!G78-1,"-")</f>
        <v>0.20277369195209083</v>
      </c>
    </row>
    <row r="65" spans="2:5" ht="15" hidden="1" customHeight="1" outlineLevel="1">
      <c r="B65" s="68" t="s">
        <v>94</v>
      </c>
      <c r="C65" s="89">
        <f>IFERROR('tab. Turistas alojados tip'!C66/'tab. Turistas alojados tip'!C79-1,"-")</f>
        <v>-4.380818419055732E-2</v>
      </c>
      <c r="D65" s="89">
        <f>IFERROR('tab. Turistas alojados tip'!E66/'tab. Turistas alojados tip'!E79-1,"-")</f>
        <v>-4.7349128972527632E-2</v>
      </c>
      <c r="E65" s="89">
        <f>IFERROR('tab. Turistas alojados tip'!G66/'tab. Turistas alojados tip'!G79-1,"-")</f>
        <v>-4.4972296071756901E-2</v>
      </c>
    </row>
    <row r="66" spans="2:5" ht="15" hidden="1" customHeight="1" outlineLevel="1">
      <c r="B66" s="68" t="s">
        <v>95</v>
      </c>
      <c r="C66" s="89">
        <f>IFERROR('tab. Turistas alojados tip'!C67/'tab. Turistas alojados tip'!C80-1,"-")</f>
        <v>0.12129924033280659</v>
      </c>
      <c r="D66" s="89">
        <f>IFERROR('tab. Turistas alojados tip'!E67/'tab. Turistas alojados tip'!E80-1,"-")</f>
        <v>8.5264506681310692E-2</v>
      </c>
      <c r="E66" s="89">
        <f>IFERROR('tab. Turistas alojados tip'!G67/'tab. Turistas alojados tip'!G80-1,"-")</f>
        <v>0.10897066559783553</v>
      </c>
    </row>
    <row r="67" spans="2:5" ht="15" hidden="1" customHeight="1" outlineLevel="1">
      <c r="B67" s="68" t="s">
        <v>96</v>
      </c>
      <c r="C67" s="89">
        <f>IFERROR('tab. Turistas alojados tip'!C68/'tab. Turistas alojados tip'!C81-1,"-")</f>
        <v>1.0082396051767528E-2</v>
      </c>
      <c r="D67" s="89">
        <f>IFERROR('tab. Turistas alojados tip'!E68/'tab. Turistas alojados tip'!E81-1,"-")</f>
        <v>-2.5247713414634498E-3</v>
      </c>
      <c r="E67" s="89">
        <f>IFERROR('tab. Turistas alojados tip'!G68/'tab. Turistas alojados tip'!G81-1,"-")</f>
        <v>6.2020732225855912E-3</v>
      </c>
    </row>
    <row r="68" spans="2:5" ht="15" hidden="1" customHeight="1" outlineLevel="1">
      <c r="B68" s="68" t="s">
        <v>97</v>
      </c>
      <c r="C68" s="89">
        <f>IFERROR('tab. Turistas alojados tip'!C69/'tab. Turistas alojados tip'!C82-1,"-")</f>
        <v>-1.1194882339501944E-2</v>
      </c>
      <c r="D68" s="89">
        <f>IFERROR('tab. Turistas alojados tip'!E69/'tab. Turistas alojados tip'!E82-1,"-")</f>
        <v>3.0600026608718078E-3</v>
      </c>
      <c r="E68" s="89">
        <f>IFERROR('tab. Turistas alojados tip'!G69/'tab. Turistas alojados tip'!G82-1,"-")</f>
        <v>-6.3481053695019218E-3</v>
      </c>
    </row>
    <row r="69" spans="2:5" ht="15" customHeight="1" collapsed="1">
      <c r="B69" s="82">
        <v>2008</v>
      </c>
      <c r="C69" s="92">
        <f>IFERROR('tab. Turistas alojados tip'!C70/'tab. Turistas alojados tip'!C83-1,"-")</f>
        <v>-5.2804752584562853E-2</v>
      </c>
      <c r="D69" s="92">
        <f>IFERROR('tab. Turistas alojados tip'!E70/'tab. Turistas alojados tip'!E83-1,"-")</f>
        <v>-5.2478468091777031E-2</v>
      </c>
      <c r="E69" s="92">
        <f>IFERROR('tab. Turistas alojados tip'!G70/'tab. Turistas alojados tip'!G83-1,"-")</f>
        <v>-5.2693096088199387E-2</v>
      </c>
    </row>
    <row r="70" spans="2:5" ht="15" hidden="1" customHeight="1" outlineLevel="1">
      <c r="B70" s="68" t="s">
        <v>86</v>
      </c>
      <c r="C70" s="89">
        <f>IFERROR('tab. Turistas alojados tip'!C71/'tab. Turistas alojados tip'!C84-1,"-")</f>
        <v>3.3053622595169863E-2</v>
      </c>
      <c r="D70" s="89">
        <f>IFERROR('tab. Turistas alojados tip'!E71/'tab. Turistas alojados tip'!E84-1,"-")</f>
        <v>3.6699930547940296E-2</v>
      </c>
      <c r="E70" s="89">
        <f>IFERROR('tab. Turistas alojados tip'!G71/'tab. Turistas alojados tip'!G84-1,"-")</f>
        <v>3.436241258511874E-2</v>
      </c>
    </row>
    <row r="71" spans="2:5" ht="15" hidden="1" customHeight="1" outlineLevel="1">
      <c r="B71" s="68" t="s">
        <v>87</v>
      </c>
      <c r="C71" s="89">
        <f>IFERROR('tab. Turistas alojados tip'!C72/'tab. Turistas alojados tip'!C85-1,"-")</f>
        <v>4.7222559863862923E-2</v>
      </c>
      <c r="D71" s="89">
        <f>IFERROR('tab. Turistas alojados tip'!E72/'tab. Turistas alojados tip'!E85-1,"-")</f>
        <v>1.2749927557229812E-2</v>
      </c>
      <c r="E71" s="89">
        <f>IFERROR('tab. Turistas alojados tip'!G72/'tab. Turistas alojados tip'!G85-1,"-")</f>
        <v>3.5895482800364586E-2</v>
      </c>
    </row>
    <row r="72" spans="2:5" ht="15" hidden="1" customHeight="1" outlineLevel="1">
      <c r="B72" s="68" t="s">
        <v>88</v>
      </c>
      <c r="C72" s="89">
        <f>IFERROR('tab. Turistas alojados tip'!C73/'tab. Turistas alojados tip'!C86-1,"-")</f>
        <v>-2.5177509115332897E-2</v>
      </c>
      <c r="D72" s="89">
        <f>IFERROR('tab. Turistas alojados tip'!E73/'tab. Turistas alojados tip'!E86-1,"-")</f>
        <v>5.3608553608553544E-2</v>
      </c>
      <c r="E72" s="89">
        <f>IFERROR('tab. Turistas alojados tip'!G73/'tab. Turistas alojados tip'!G86-1,"-")</f>
        <v>1.6699137211244608E-3</v>
      </c>
    </row>
    <row r="73" spans="2:5" ht="15" hidden="1" customHeight="1" outlineLevel="1">
      <c r="B73" s="68" t="s">
        <v>89</v>
      </c>
      <c r="C73" s="89">
        <f>IFERROR('tab. Turistas alojados tip'!C74/'tab. Turistas alojados tip'!C87-1,"-")</f>
        <v>-8.3720854341051143E-2</v>
      </c>
      <c r="D73" s="89">
        <f>IFERROR('tab. Turistas alojados tip'!E74/'tab. Turistas alojados tip'!E87-1,"-")</f>
        <v>-0.14710898572049624</v>
      </c>
      <c r="E73" s="89">
        <f>IFERROR('tab. Turistas alojados tip'!G74/'tab. Turistas alojados tip'!G87-1,"-")</f>
        <v>-0.10450707314398511</v>
      </c>
    </row>
    <row r="74" spans="2:5" ht="15" hidden="1" customHeight="1" outlineLevel="1">
      <c r="B74" s="68" t="s">
        <v>90</v>
      </c>
      <c r="C74" s="89">
        <f>IFERROR('tab. Turistas alojados tip'!C75/'tab. Turistas alojados tip'!C88-1,"-")</f>
        <v>2.3528113751396296E-2</v>
      </c>
      <c r="D74" s="89">
        <f>IFERROR('tab. Turistas alojados tip'!E75/'tab. Turistas alojados tip'!E88-1,"-")</f>
        <v>-4.7501237011380315E-3</v>
      </c>
      <c r="E74" s="89">
        <f>IFERROR('tab. Turistas alojados tip'!G75/'tab. Turistas alojados tip'!G88-1,"-")</f>
        <v>1.3406653738189389E-2</v>
      </c>
    </row>
    <row r="75" spans="2:5" ht="15" hidden="1" customHeight="1" outlineLevel="1">
      <c r="B75" s="68" t="s">
        <v>91</v>
      </c>
      <c r="C75" s="89">
        <f>IFERROR('tab. Turistas alojados tip'!C76/'tab. Turistas alojados tip'!C89-1,"-")</f>
        <v>-4.0921564488405004E-2</v>
      </c>
      <c r="D75" s="89">
        <f>IFERROR('tab. Turistas alojados tip'!E76/'tab. Turistas alojados tip'!E89-1,"-")</f>
        <v>-1.4108199034130964E-2</v>
      </c>
      <c r="E75" s="89">
        <f>IFERROR('tab. Turistas alojados tip'!G76/'tab. Turistas alojados tip'!G89-1,"-")</f>
        <v>-3.1343283582089598E-2</v>
      </c>
    </row>
    <row r="76" spans="2:5" ht="15" hidden="1" customHeight="1" outlineLevel="1">
      <c r="B76" s="68" t="s">
        <v>92</v>
      </c>
      <c r="C76" s="89">
        <f>IFERROR('tab. Turistas alojados tip'!C77/'tab. Turistas alojados tip'!C90-1,"-")</f>
        <v>1.8165955796820565E-2</v>
      </c>
      <c r="D76" s="89">
        <f>IFERROR('tab. Turistas alojados tip'!E77/'tab. Turistas alojados tip'!E90-1,"-")</f>
        <v>4.7852760736196265E-2</v>
      </c>
      <c r="E76" s="89">
        <f>IFERROR('tab. Turistas alojados tip'!G77/'tab. Turistas alojados tip'!G90-1,"-")</f>
        <v>2.8737282316958934E-2</v>
      </c>
    </row>
    <row r="77" spans="2:5" ht="15" hidden="1" customHeight="1" outlineLevel="1">
      <c r="B77" s="68" t="s">
        <v>93</v>
      </c>
      <c r="C77" s="89">
        <f>IFERROR('tab. Turistas alojados tip'!C78/'tab. Turistas alojados tip'!C91-1,"-")</f>
        <v>-0.14813106643466589</v>
      </c>
      <c r="D77" s="89">
        <f>IFERROR('tab. Turistas alojados tip'!E78/'tab. Turistas alojados tip'!E91-1,"-")</f>
        <v>-2.609972019632123E-2</v>
      </c>
      <c r="E77" s="89">
        <f>IFERROR('tab. Turistas alojados tip'!G78/'tab. Turistas alojados tip'!G91-1,"-")</f>
        <v>-0.10985295387183103</v>
      </c>
    </row>
    <row r="78" spans="2:5" ht="15" hidden="1" customHeight="1" outlineLevel="1">
      <c r="B78" s="68" t="s">
        <v>94</v>
      </c>
      <c r="C78" s="89">
        <f>IFERROR('tab. Turistas alojados tip'!C79/'tab. Turistas alojados tip'!C92-1,"-")</f>
        <v>-1.2807863772564487E-2</v>
      </c>
      <c r="D78" s="89">
        <f>IFERROR('tab. Turistas alojados tip'!E79/'tab. Turistas alojados tip'!E92-1,"-")</f>
        <v>-0.12993588689791224</v>
      </c>
      <c r="E78" s="89">
        <f>IFERROR('tab. Turistas alojados tip'!G79/'tab. Turistas alojados tip'!G92-1,"-")</f>
        <v>-5.4646669876801335E-2</v>
      </c>
    </row>
    <row r="79" spans="2:5" ht="15" hidden="1" customHeight="1" outlineLevel="1">
      <c r="B79" s="68" t="s">
        <v>95</v>
      </c>
      <c r="C79" s="89">
        <f>IFERROR('tab. Turistas alojados tip'!C80/'tab. Turistas alojados tip'!C93-1,"-")</f>
        <v>3.1703628042192955E-2</v>
      </c>
      <c r="D79" s="89">
        <f>IFERROR('tab. Turistas alojados tip'!E80/'tab. Turistas alojados tip'!E93-1,"-")</f>
        <v>-8.8896952104499105E-3</v>
      </c>
      <c r="E79" s="89">
        <f>IFERROR('tab. Turistas alojados tip'!G80/'tab. Turistas alojados tip'!G93-1,"-")</f>
        <v>1.7446380099147341E-2</v>
      </c>
    </row>
    <row r="80" spans="2:5" ht="15" hidden="1" customHeight="1" outlineLevel="1">
      <c r="B80" s="68" t="s">
        <v>96</v>
      </c>
      <c r="C80" s="89">
        <f>IFERROR('tab. Turistas alojados tip'!C81/'tab. Turistas alojados tip'!C94-1,"-")</f>
        <v>-6.857816016997309E-3</v>
      </c>
      <c r="D80" s="89">
        <f>IFERROR('tab. Turistas alojados tip'!E81/'tab. Turistas alojados tip'!E94-1,"-")</f>
        <v>-9.7584042644656477E-2</v>
      </c>
      <c r="E80" s="89">
        <f>IFERROR('tab. Turistas alojados tip'!G81/'tab. Turistas alojados tip'!G94-1,"-")</f>
        <v>-3.6667184564753708E-2</v>
      </c>
    </row>
    <row r="81" spans="2:5" ht="15" hidden="1" customHeight="1" outlineLevel="1">
      <c r="B81" s="68" t="s">
        <v>97</v>
      </c>
      <c r="C81" s="89">
        <f>IFERROR('tab. Turistas alojados tip'!C82/'tab. Turistas alojados tip'!C95-1,"-")</f>
        <v>3.8877812589005911E-2</v>
      </c>
      <c r="D81" s="89">
        <f>IFERROR('tab. Turistas alojados tip'!E82/'tab. Turistas alojados tip'!E95-1,"-")</f>
        <v>-6.9415211918616659E-2</v>
      </c>
      <c r="E81" s="89">
        <f>IFERROR('tab. Turistas alojados tip'!G82/'tab. Turistas alojados tip'!G95-1,"-")</f>
        <v>-6.6302005635665573E-4</v>
      </c>
    </row>
    <row r="82" spans="2:5" ht="15" customHeight="1" collapsed="1">
      <c r="B82" s="82">
        <v>2007</v>
      </c>
      <c r="C82" s="92">
        <f>IFERROR('tab. Turistas alojados tip'!C83/'tab. Turistas alojados tip'!C96-1,"-")</f>
        <v>-1.1486091581775382E-2</v>
      </c>
      <c r="D82" s="92">
        <f>IFERROR('tab. Turistas alojados tip'!E83/'tab. Turistas alojados tip'!E96-1,"-")</f>
        <v>-2.8433770227722088E-2</v>
      </c>
      <c r="E82" s="92">
        <f>IFERROR('tab. Turistas alojados tip'!G83/'tab. Turistas alojados tip'!G96-1,"-")</f>
        <v>-1.7351839799851221E-2</v>
      </c>
    </row>
    <row r="83" spans="2:5" ht="27" customHeight="1">
      <c r="B83" s="93" t="s">
        <v>103</v>
      </c>
      <c r="C83" s="93"/>
      <c r="D83" s="93"/>
      <c r="E83" s="93"/>
    </row>
  </sheetData>
  <mergeCells count="2">
    <mergeCell ref="B5:E5"/>
    <mergeCell ref="B83:E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61" t="s">
        <v>104</v>
      </c>
      <c r="C5" s="61"/>
      <c r="D5" s="61"/>
      <c r="E5" s="61"/>
    </row>
    <row r="6" spans="2:5" ht="18" customHeight="1">
      <c r="B6" s="94">
        <v>2011</v>
      </c>
      <c r="C6" s="94"/>
      <c r="D6" s="94"/>
      <c r="E6" s="94"/>
    </row>
    <row r="7" spans="2:5" ht="15" customHeight="1">
      <c r="B7" s="62"/>
      <c r="C7" s="95" t="s">
        <v>81</v>
      </c>
      <c r="D7" s="95" t="s">
        <v>82</v>
      </c>
      <c r="E7" s="95" t="s">
        <v>83</v>
      </c>
    </row>
    <row r="8" spans="2:5" ht="15" customHeight="1">
      <c r="B8" s="96" t="s">
        <v>105</v>
      </c>
      <c r="C8" s="69">
        <v>40997</v>
      </c>
      <c r="D8" s="69">
        <v>14725</v>
      </c>
      <c r="E8" s="69">
        <v>55722</v>
      </c>
    </row>
    <row r="9" spans="2:5" ht="15" customHeight="1">
      <c r="B9" s="96" t="s">
        <v>106</v>
      </c>
      <c r="C9" s="69">
        <v>43159</v>
      </c>
      <c r="D9" s="69">
        <v>13523</v>
      </c>
      <c r="E9" s="69">
        <v>56682</v>
      </c>
    </row>
    <row r="10" spans="2:5" ht="15" customHeight="1">
      <c r="B10" s="96" t="s">
        <v>107</v>
      </c>
      <c r="C10" s="69">
        <v>47785</v>
      </c>
      <c r="D10" s="69">
        <v>18823</v>
      </c>
      <c r="E10" s="69">
        <v>66608</v>
      </c>
    </row>
    <row r="11" spans="2:5" ht="15" customHeight="1">
      <c r="B11" s="96" t="s">
        <v>108</v>
      </c>
      <c r="C11" s="69">
        <v>44783</v>
      </c>
      <c r="D11" s="69">
        <v>17362</v>
      </c>
      <c r="E11" s="69">
        <v>62145</v>
      </c>
    </row>
    <row r="12" spans="2:5" ht="15" customHeight="1">
      <c r="B12" s="96" t="s">
        <v>109</v>
      </c>
      <c r="C12" s="69">
        <v>38239</v>
      </c>
      <c r="D12" s="69">
        <v>13161</v>
      </c>
      <c r="E12" s="69">
        <v>51400</v>
      </c>
    </row>
    <row r="13" spans="2:5" ht="15" customHeight="1">
      <c r="B13" s="96" t="s">
        <v>110</v>
      </c>
      <c r="C13" s="69">
        <v>42140</v>
      </c>
      <c r="D13" s="69">
        <v>14619</v>
      </c>
      <c r="E13" s="69">
        <v>56759</v>
      </c>
    </row>
    <row r="14" spans="2:5" ht="15" customHeight="1">
      <c r="B14" s="96" t="s">
        <v>111</v>
      </c>
      <c r="C14" s="69">
        <v>50199</v>
      </c>
      <c r="D14" s="69">
        <v>19171</v>
      </c>
      <c r="E14" s="69">
        <v>69370</v>
      </c>
    </row>
    <row r="15" spans="2:5" ht="15" customHeight="1">
      <c r="B15" s="96" t="s">
        <v>112</v>
      </c>
      <c r="C15" s="69">
        <v>55692</v>
      </c>
      <c r="D15" s="69">
        <v>19548</v>
      </c>
      <c r="E15" s="69">
        <v>75240</v>
      </c>
    </row>
    <row r="16" spans="2:5" ht="15" customHeight="1">
      <c r="B16" s="96" t="s">
        <v>113</v>
      </c>
      <c r="C16" s="69">
        <v>43838</v>
      </c>
      <c r="D16" s="69">
        <v>13250</v>
      </c>
      <c r="E16" s="69">
        <v>57088</v>
      </c>
    </row>
    <row r="17" spans="2:5" ht="15" customHeight="1">
      <c r="B17" s="96" t="s">
        <v>114</v>
      </c>
      <c r="C17" s="69">
        <v>42668</v>
      </c>
      <c r="D17" s="69">
        <v>16972</v>
      </c>
      <c r="E17" s="69">
        <v>59640</v>
      </c>
    </row>
    <row r="18" spans="2:5" ht="15" customHeight="1">
      <c r="B18" s="96" t="s">
        <v>115</v>
      </c>
      <c r="C18" s="69">
        <v>43958</v>
      </c>
      <c r="D18" s="69">
        <v>14040</v>
      </c>
      <c r="E18" s="69">
        <v>57998</v>
      </c>
    </row>
    <row r="19" spans="2:5" ht="15" customHeight="1">
      <c r="B19" s="96" t="s">
        <v>116</v>
      </c>
      <c r="C19" s="69">
        <v>43775</v>
      </c>
      <c r="D19" s="69">
        <v>15325</v>
      </c>
      <c r="E19" s="69">
        <v>59100</v>
      </c>
    </row>
    <row r="20" spans="2:5" ht="15" customHeight="1">
      <c r="B20" s="97" t="s">
        <v>117</v>
      </c>
      <c r="C20" s="98">
        <v>537233</v>
      </c>
      <c r="D20" s="98">
        <v>190519</v>
      </c>
      <c r="E20" s="98">
        <v>727752</v>
      </c>
    </row>
    <row r="21" spans="2:5" ht="30" customHeight="1">
      <c r="B21" s="86" t="s">
        <v>118</v>
      </c>
      <c r="C21" s="86"/>
      <c r="D21" s="86"/>
      <c r="E21" s="86"/>
    </row>
    <row r="22" spans="2:5">
      <c r="B22" s="99"/>
      <c r="C22" s="99"/>
      <c r="D22" s="99"/>
      <c r="E22" s="99"/>
    </row>
    <row r="23" spans="2:5">
      <c r="B23" s="99"/>
      <c r="C23" s="99"/>
      <c r="D23" s="99"/>
      <c r="E23" s="99"/>
    </row>
    <row r="24" spans="2:5" ht="36" customHeight="1">
      <c r="B24" s="61" t="s">
        <v>104</v>
      </c>
      <c r="C24" s="61"/>
      <c r="D24" s="61"/>
      <c r="E24" s="61"/>
    </row>
    <row r="25" spans="2:5" ht="18" customHeight="1">
      <c r="B25" s="94">
        <v>2012</v>
      </c>
      <c r="C25" s="94"/>
      <c r="D25" s="94"/>
      <c r="E25" s="94"/>
    </row>
    <row r="26" spans="2:5" ht="25.5">
      <c r="B26" s="62"/>
      <c r="C26" s="95" t="s">
        <v>81</v>
      </c>
      <c r="D26" s="95" t="s">
        <v>82</v>
      </c>
      <c r="E26" s="95" t="s">
        <v>83</v>
      </c>
    </row>
    <row r="27" spans="2:5">
      <c r="B27" s="96" t="s">
        <v>105</v>
      </c>
      <c r="C27" s="69">
        <v>43787</v>
      </c>
      <c r="D27" s="69">
        <v>13130</v>
      </c>
      <c r="E27" s="69">
        <v>56917</v>
      </c>
    </row>
    <row r="28" spans="2:5">
      <c r="B28" s="96" t="s">
        <v>106</v>
      </c>
      <c r="C28" s="69">
        <v>42349</v>
      </c>
      <c r="D28" s="69">
        <v>13170</v>
      </c>
      <c r="E28" s="69">
        <v>55519</v>
      </c>
    </row>
    <row r="29" spans="2:5">
      <c r="B29" s="96" t="s">
        <v>107</v>
      </c>
      <c r="C29" s="69">
        <v>45573</v>
      </c>
      <c r="D29" s="69">
        <v>16549</v>
      </c>
      <c r="E29" s="69">
        <v>62122</v>
      </c>
    </row>
    <row r="30" spans="2:5">
      <c r="B30" s="96" t="s">
        <v>108</v>
      </c>
      <c r="C30" s="69">
        <v>41426</v>
      </c>
      <c r="D30" s="69">
        <v>14841</v>
      </c>
      <c r="E30" s="69">
        <v>56267</v>
      </c>
    </row>
    <row r="31" spans="2:5">
      <c r="B31" s="96" t="s">
        <v>109</v>
      </c>
      <c r="C31" s="69">
        <v>38637</v>
      </c>
      <c r="D31" s="69">
        <v>12064</v>
      </c>
      <c r="E31" s="69">
        <v>50701</v>
      </c>
    </row>
    <row r="32" spans="2:5">
      <c r="B32" s="96" t="s">
        <v>110</v>
      </c>
      <c r="C32" s="69">
        <v>42458</v>
      </c>
      <c r="D32" s="69">
        <v>14069</v>
      </c>
      <c r="E32" s="69">
        <v>56527</v>
      </c>
    </row>
    <row r="33" spans="2:5">
      <c r="B33" s="96" t="s">
        <v>111</v>
      </c>
      <c r="C33" s="69">
        <v>42175</v>
      </c>
      <c r="D33" s="69">
        <v>9449</v>
      </c>
      <c r="E33" s="69">
        <v>51624</v>
      </c>
    </row>
    <row r="34" spans="2:5">
      <c r="B34" s="96" t="s">
        <v>112</v>
      </c>
      <c r="C34" s="69">
        <v>50397</v>
      </c>
      <c r="D34" s="69">
        <v>17239</v>
      </c>
      <c r="E34" s="69">
        <v>67636</v>
      </c>
    </row>
    <row r="35" spans="2:5">
      <c r="B35" s="96" t="s">
        <v>113</v>
      </c>
      <c r="C35" s="69">
        <v>46385</v>
      </c>
      <c r="D35" s="69">
        <v>13885</v>
      </c>
      <c r="E35" s="69">
        <v>60270</v>
      </c>
    </row>
    <row r="36" spans="2:5">
      <c r="B36" s="96" t="s">
        <v>114</v>
      </c>
      <c r="C36" s="69">
        <v>41471</v>
      </c>
      <c r="D36" s="69">
        <v>14770</v>
      </c>
      <c r="E36" s="69">
        <v>56241</v>
      </c>
    </row>
    <row r="37" spans="2:5">
      <c r="B37" s="96" t="s">
        <v>115</v>
      </c>
      <c r="C37" s="69"/>
      <c r="D37" s="69"/>
      <c r="E37" s="69"/>
    </row>
    <row r="38" spans="2:5">
      <c r="B38" s="96" t="s">
        <v>116</v>
      </c>
      <c r="C38" s="69"/>
      <c r="D38" s="69"/>
      <c r="E38" s="69"/>
    </row>
    <row r="39" spans="2:5">
      <c r="B39" s="97" t="s">
        <v>117</v>
      </c>
      <c r="C39" s="98">
        <v>434658</v>
      </c>
      <c r="D39" s="98">
        <v>139166</v>
      </c>
      <c r="E39" s="98">
        <v>573824</v>
      </c>
    </row>
    <row r="40" spans="2:5" ht="30" customHeight="1">
      <c r="B40" s="86" t="s">
        <v>118</v>
      </c>
      <c r="C40" s="86"/>
      <c r="D40" s="86"/>
      <c r="E40" s="86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87" t="s">
        <v>119</v>
      </c>
      <c r="C5" s="87"/>
      <c r="D5" s="87"/>
      <c r="E5" s="87"/>
      <c r="F5" s="87"/>
      <c r="G5" s="87"/>
      <c r="H5" s="87"/>
      <c r="I5" s="100"/>
    </row>
    <row r="6" spans="2:9">
      <c r="B6" s="101"/>
      <c r="C6" s="88" t="s">
        <v>120</v>
      </c>
      <c r="D6" s="88" t="s">
        <v>121</v>
      </c>
      <c r="E6" s="102" t="s">
        <v>122</v>
      </c>
      <c r="F6" s="102" t="s">
        <v>123</v>
      </c>
      <c r="G6" s="102" t="s">
        <v>124</v>
      </c>
      <c r="H6" s="102" t="s">
        <v>125</v>
      </c>
      <c r="I6" s="102" t="s">
        <v>126</v>
      </c>
    </row>
    <row r="7" spans="2:9">
      <c r="B7" s="103" t="s">
        <v>114</v>
      </c>
      <c r="C7" s="69">
        <v>79046</v>
      </c>
      <c r="D7" s="69">
        <v>79178</v>
      </c>
      <c r="E7" s="69">
        <v>66667</v>
      </c>
      <c r="F7" s="69">
        <v>58560</v>
      </c>
      <c r="G7" s="69">
        <v>54807</v>
      </c>
      <c r="H7" s="69">
        <v>59640</v>
      </c>
      <c r="I7" s="69">
        <v>56241</v>
      </c>
    </row>
    <row r="8" spans="2:9">
      <c r="B8" s="103" t="s">
        <v>115</v>
      </c>
      <c r="C8" s="69">
        <v>73519</v>
      </c>
      <c r="D8" s="69">
        <v>76158</v>
      </c>
      <c r="E8" s="69">
        <v>68611</v>
      </c>
      <c r="F8" s="69">
        <v>61078</v>
      </c>
      <c r="G8" s="69">
        <v>56062</v>
      </c>
      <c r="H8" s="69">
        <v>57998</v>
      </c>
      <c r="I8" s="69"/>
    </row>
    <row r="9" spans="2:9">
      <c r="B9" s="103" t="s">
        <v>116</v>
      </c>
      <c r="C9" s="69">
        <v>76217</v>
      </c>
      <c r="D9" s="69">
        <v>78836</v>
      </c>
      <c r="E9" s="69">
        <v>69586</v>
      </c>
      <c r="F9" s="69">
        <v>63041</v>
      </c>
      <c r="G9" s="69">
        <v>57727</v>
      </c>
      <c r="H9" s="69">
        <v>59100</v>
      </c>
      <c r="I9" s="69"/>
    </row>
    <row r="10" spans="2:9">
      <c r="B10" s="103" t="s">
        <v>105</v>
      </c>
      <c r="C10" s="69">
        <v>66319</v>
      </c>
      <c r="D10" s="69">
        <v>65898</v>
      </c>
      <c r="E10" s="69">
        <v>57710</v>
      </c>
      <c r="F10" s="69">
        <v>57760</v>
      </c>
      <c r="G10" s="69">
        <v>55722</v>
      </c>
      <c r="H10" s="69">
        <v>56917</v>
      </c>
      <c r="I10" s="69"/>
    </row>
    <row r="11" spans="2:9">
      <c r="B11" s="103" t="s">
        <v>106</v>
      </c>
      <c r="C11" s="69">
        <v>68203</v>
      </c>
      <c r="D11" s="69">
        <v>68626</v>
      </c>
      <c r="E11" s="69">
        <v>59118</v>
      </c>
      <c r="F11" s="69">
        <v>54889</v>
      </c>
      <c r="G11" s="69">
        <v>56682</v>
      </c>
      <c r="H11" s="69">
        <v>55519</v>
      </c>
      <c r="I11" s="69"/>
    </row>
    <row r="12" spans="2:9">
      <c r="B12" s="103" t="s">
        <v>107</v>
      </c>
      <c r="C12" s="69">
        <v>79838</v>
      </c>
      <c r="D12" s="69">
        <v>88538</v>
      </c>
      <c r="E12" s="69">
        <v>65189</v>
      </c>
      <c r="F12" s="69">
        <v>59240</v>
      </c>
      <c r="G12" s="69">
        <v>66608</v>
      </c>
      <c r="H12" s="69">
        <v>62122</v>
      </c>
      <c r="I12" s="69"/>
    </row>
    <row r="13" spans="2:9">
      <c r="B13" s="103" t="s">
        <v>108</v>
      </c>
      <c r="C13" s="69">
        <v>80494</v>
      </c>
      <c r="D13" s="69">
        <v>76874</v>
      </c>
      <c r="E13" s="69">
        <v>70420</v>
      </c>
      <c r="F13" s="69">
        <v>59800</v>
      </c>
      <c r="G13" s="69">
        <v>62145</v>
      </c>
      <c r="H13" s="69">
        <v>56267</v>
      </c>
      <c r="I13" s="69"/>
    </row>
    <row r="14" spans="2:9">
      <c r="B14" s="104" t="s">
        <v>127</v>
      </c>
      <c r="C14" s="98">
        <v>523636</v>
      </c>
      <c r="D14" s="98">
        <v>534108</v>
      </c>
      <c r="E14" s="98">
        <v>457301</v>
      </c>
      <c r="F14" s="98">
        <v>414368</v>
      </c>
      <c r="G14" s="98">
        <v>409753</v>
      </c>
      <c r="H14" s="98">
        <v>407563</v>
      </c>
      <c r="I14" s="98"/>
    </row>
    <row r="15" spans="2:9">
      <c r="B15" s="105" t="s">
        <v>5</v>
      </c>
      <c r="C15" s="106"/>
      <c r="D15" s="84">
        <v>1.9998624999045145E-2</v>
      </c>
      <c r="E15" s="84">
        <v>-0.1438042493278513</v>
      </c>
      <c r="F15" s="84">
        <v>-9.3883459690663251E-2</v>
      </c>
      <c r="G15" s="84">
        <v>-0.10397528105121134</v>
      </c>
      <c r="H15" s="84">
        <v>-1.6422600200787674E-2</v>
      </c>
      <c r="I15" s="84"/>
    </row>
    <row r="16" spans="2:9" ht="15" customHeight="1">
      <c r="B16" s="86" t="s">
        <v>128</v>
      </c>
      <c r="C16" s="86"/>
      <c r="D16" s="86"/>
      <c r="E16" s="86"/>
      <c r="F16" s="86"/>
      <c r="G16" s="86"/>
      <c r="H16" s="86"/>
      <c r="I16" s="107"/>
    </row>
    <row r="17" spans="2:8">
      <c r="B17" s="108"/>
      <c r="C17" s="108"/>
      <c r="D17" s="108"/>
      <c r="E17" s="108"/>
      <c r="F17" s="108"/>
    </row>
    <row r="18" spans="2:8">
      <c r="B18" s="108"/>
      <c r="C18" s="108"/>
      <c r="D18" s="108"/>
      <c r="E18" s="108"/>
      <c r="F18" s="108"/>
    </row>
    <row r="19" spans="2:8" ht="36" customHeight="1">
      <c r="B19" s="87" t="s">
        <v>129</v>
      </c>
      <c r="C19" s="87"/>
      <c r="D19" s="87"/>
      <c r="E19" s="87"/>
      <c r="F19" s="87"/>
      <c r="G19" s="87"/>
      <c r="H19" s="87"/>
    </row>
    <row r="20" spans="2:8">
      <c r="B20" s="101"/>
      <c r="C20" s="102">
        <v>2007</v>
      </c>
      <c r="D20" s="102">
        <v>2008</v>
      </c>
      <c r="E20" s="88">
        <v>2009</v>
      </c>
      <c r="F20" s="88">
        <v>2010</v>
      </c>
      <c r="G20" s="88">
        <v>2011</v>
      </c>
      <c r="H20" s="88">
        <v>2012</v>
      </c>
    </row>
    <row r="21" spans="2:8" ht="15" hidden="1" customHeight="1">
      <c r="B21" s="109" t="s">
        <v>109</v>
      </c>
      <c r="C21" s="69" t="e">
        <v>#REF!</v>
      </c>
      <c r="D21" s="69" t="e">
        <v>#REF!</v>
      </c>
      <c r="E21" s="69" t="e">
        <v>#REF!</v>
      </c>
      <c r="F21" s="69" t="e">
        <v>#REF!</v>
      </c>
      <c r="G21" s="69" t="e">
        <v>#REF!</v>
      </c>
      <c r="H21" s="69" t="e">
        <v>#REF!</v>
      </c>
    </row>
    <row r="22" spans="2:8">
      <c r="B22" s="103" t="s">
        <v>110</v>
      </c>
      <c r="C22" s="69">
        <v>82407</v>
      </c>
      <c r="D22" s="69">
        <v>73105</v>
      </c>
      <c r="E22" s="69">
        <v>62044</v>
      </c>
      <c r="F22" s="69">
        <v>64679</v>
      </c>
      <c r="G22" s="69">
        <v>56759</v>
      </c>
      <c r="H22" s="69">
        <v>56527</v>
      </c>
    </row>
    <row r="23" spans="2:8">
      <c r="B23" s="103" t="s">
        <v>111</v>
      </c>
      <c r="C23" s="69">
        <v>99946</v>
      </c>
      <c r="D23" s="69">
        <v>88464</v>
      </c>
      <c r="E23" s="69">
        <v>72974</v>
      </c>
      <c r="F23" s="69">
        <v>62047</v>
      </c>
      <c r="G23" s="69">
        <v>69370</v>
      </c>
      <c r="H23" s="69">
        <v>51624</v>
      </c>
    </row>
    <row r="24" spans="2:8">
      <c r="B24" s="103" t="s">
        <v>112</v>
      </c>
      <c r="C24" s="69">
        <v>114443</v>
      </c>
      <c r="D24" s="69">
        <v>107234</v>
      </c>
      <c r="E24" s="69">
        <v>87195</v>
      </c>
      <c r="F24" s="69">
        <v>72114</v>
      </c>
      <c r="G24" s="69">
        <v>75240</v>
      </c>
      <c r="H24" s="69">
        <v>67636</v>
      </c>
    </row>
    <row r="25" spans="2:8">
      <c r="B25" s="103" t="s">
        <v>113</v>
      </c>
      <c r="C25" s="69">
        <v>81660</v>
      </c>
      <c r="D25" s="69">
        <v>70256</v>
      </c>
      <c r="E25" s="69">
        <v>57084</v>
      </c>
      <c r="F25" s="69">
        <v>55919</v>
      </c>
      <c r="G25" s="69">
        <v>57088</v>
      </c>
      <c r="H25" s="69">
        <v>60270</v>
      </c>
    </row>
    <row r="26" spans="2:8">
      <c r="B26" s="104" t="s">
        <v>130</v>
      </c>
      <c r="C26" s="98">
        <v>378456</v>
      </c>
      <c r="D26" s="98">
        <v>339059</v>
      </c>
      <c r="E26" s="98">
        <v>279297</v>
      </c>
      <c r="F26" s="98">
        <v>254759</v>
      </c>
      <c r="G26" s="98">
        <v>258457</v>
      </c>
      <c r="H26" s="98">
        <v>236057</v>
      </c>
    </row>
    <row r="27" spans="2:8">
      <c r="B27" s="105" t="s">
        <v>5</v>
      </c>
      <c r="C27" s="106"/>
      <c r="D27" s="84">
        <v>-0.1040992876318515</v>
      </c>
      <c r="E27" s="84">
        <v>-0.17625840930339554</v>
      </c>
      <c r="F27" s="84">
        <v>-8.7856296344035245E-2</v>
      </c>
      <c r="G27" s="84">
        <v>1.4515679524570224E-2</v>
      </c>
      <c r="H27" s="84">
        <v>-8.6668188518786438E-2</v>
      </c>
    </row>
    <row r="28" spans="2:8" ht="15" customHeight="1">
      <c r="B28" s="86" t="s">
        <v>128</v>
      </c>
      <c r="C28" s="86"/>
      <c r="D28" s="86"/>
      <c r="E28" s="86"/>
      <c r="F28" s="86"/>
      <c r="G28" s="86"/>
      <c r="H28" s="86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7" t="s">
        <v>131</v>
      </c>
      <c r="C5" s="47"/>
      <c r="D5" s="47"/>
      <c r="E5" s="47"/>
      <c r="F5" s="47"/>
      <c r="G5" s="47"/>
    </row>
    <row r="6" spans="2:7" ht="30" customHeight="1">
      <c r="B6" s="48" t="s">
        <v>132</v>
      </c>
      <c r="C6" s="110" t="str">
        <f>actualizaciones!A3</f>
        <v>acum. octubre 2011</v>
      </c>
      <c r="D6" s="49" t="s">
        <v>74</v>
      </c>
      <c r="E6" s="110" t="str">
        <f>actualizaciones!A2</f>
        <v xml:space="preserve">acum. octubre 2012 </v>
      </c>
      <c r="F6" s="49" t="s">
        <v>74</v>
      </c>
      <c r="G6" s="50" t="s">
        <v>75</v>
      </c>
    </row>
    <row r="7" spans="2:7" ht="15" customHeight="1">
      <c r="B7" s="111" t="s">
        <v>133</v>
      </c>
      <c r="C7" s="112"/>
      <c r="D7" s="112"/>
      <c r="E7" s="112"/>
      <c r="F7" s="112"/>
      <c r="G7" s="112"/>
    </row>
    <row r="8" spans="2:7" ht="15" customHeight="1">
      <c r="B8" s="113" t="s">
        <v>76</v>
      </c>
      <c r="C8" s="52">
        <v>4331540</v>
      </c>
      <c r="D8" s="53">
        <f>C8/C8</f>
        <v>1</v>
      </c>
      <c r="E8" s="52">
        <v>4111919</v>
      </c>
      <c r="F8" s="53">
        <f>E8/E8</f>
        <v>1</v>
      </c>
      <c r="G8" s="53">
        <f>(E8-C8)/C8</f>
        <v>-5.0702752369826895E-2</v>
      </c>
    </row>
    <row r="9" spans="2:7" ht="15" customHeight="1">
      <c r="B9" s="113" t="s">
        <v>77</v>
      </c>
      <c r="C9" s="52">
        <v>2683832</v>
      </c>
      <c r="D9" s="53">
        <f>C9/C8</f>
        <v>0.61960226616861436</v>
      </c>
      <c r="E9" s="52">
        <v>2672065</v>
      </c>
      <c r="F9" s="53">
        <f>E9/E8</f>
        <v>0.64983405558329332</v>
      </c>
      <c r="G9" s="53">
        <f>(E9-C9)/C9</f>
        <v>-4.3844026004608338E-3</v>
      </c>
    </row>
    <row r="10" spans="2:7" ht="15" customHeight="1">
      <c r="B10" s="113" t="s">
        <v>78</v>
      </c>
      <c r="C10" s="52">
        <v>1647708</v>
      </c>
      <c r="D10" s="53">
        <f>C10/C8</f>
        <v>0.38039773383138559</v>
      </c>
      <c r="E10" s="52">
        <v>1439854</v>
      </c>
      <c r="F10" s="53">
        <f>E10/E8</f>
        <v>0.35016594441670668</v>
      </c>
      <c r="G10" s="53">
        <f>(E10-C10)/C10</f>
        <v>-0.1261473513510889</v>
      </c>
    </row>
    <row r="11" spans="2:7" ht="15" customHeight="1">
      <c r="B11" s="111" t="s">
        <v>69</v>
      </c>
      <c r="C11" s="112"/>
      <c r="D11" s="112"/>
      <c r="E11" s="112"/>
      <c r="F11" s="112"/>
      <c r="G11" s="114"/>
    </row>
    <row r="12" spans="2:7" ht="15" customHeight="1">
      <c r="B12" s="115" t="s">
        <v>76</v>
      </c>
      <c r="C12" s="55">
        <v>688677</v>
      </c>
      <c r="D12" s="56">
        <f>C12/C12</f>
        <v>1</v>
      </c>
      <c r="E12" s="55">
        <v>654103</v>
      </c>
      <c r="F12" s="56">
        <f>E12/E12</f>
        <v>1</v>
      </c>
      <c r="G12" s="57">
        <f>(E12-C12)/C12</f>
        <v>-5.0203506142937837E-2</v>
      </c>
    </row>
    <row r="13" spans="2:7" ht="15" customHeight="1">
      <c r="B13" s="115" t="s">
        <v>77</v>
      </c>
      <c r="C13" s="55">
        <v>504292</v>
      </c>
      <c r="D13" s="56">
        <f>C13/C12</f>
        <v>0.73226200381310835</v>
      </c>
      <c r="E13" s="55">
        <v>491149</v>
      </c>
      <c r="F13" s="56">
        <f>E13/E12</f>
        <v>0.75087409781028369</v>
      </c>
      <c r="G13" s="57">
        <f>(E13-C13)/C13</f>
        <v>-2.6062281376662728E-2</v>
      </c>
    </row>
    <row r="14" spans="2:7" ht="15" customHeight="1">
      <c r="B14" s="115" t="s">
        <v>78</v>
      </c>
      <c r="C14" s="55">
        <v>184385</v>
      </c>
      <c r="D14" s="56">
        <f>C14/C12</f>
        <v>0.2677379961868917</v>
      </c>
      <c r="E14" s="55">
        <v>162954</v>
      </c>
      <c r="F14" s="56">
        <f>E14/E12</f>
        <v>0.24912590218971631</v>
      </c>
      <c r="G14" s="57">
        <f>(E14-C14)/C14</f>
        <v>-0.11622962822355398</v>
      </c>
    </row>
    <row r="15" spans="2:7" ht="15" customHeight="1">
      <c r="B15" s="111" t="s">
        <v>71</v>
      </c>
      <c r="C15" s="112"/>
      <c r="D15" s="112"/>
      <c r="E15" s="112"/>
      <c r="F15" s="112"/>
      <c r="G15" s="114"/>
    </row>
    <row r="16" spans="2:7" ht="15" customHeight="1">
      <c r="B16" s="115" t="s">
        <v>76</v>
      </c>
      <c r="C16" s="55">
        <v>610654</v>
      </c>
      <c r="D16" s="56">
        <f>C16/C16</f>
        <v>1</v>
      </c>
      <c r="E16" s="55">
        <v>573824</v>
      </c>
      <c r="F16" s="56">
        <f>E16/E16</f>
        <v>1</v>
      </c>
      <c r="G16" s="57">
        <f>(E16-C16)/C16</f>
        <v>-6.0312386392294165E-2</v>
      </c>
    </row>
    <row r="17" spans="2:11" ht="15" customHeight="1">
      <c r="B17" s="115" t="s">
        <v>77</v>
      </c>
      <c r="C17" s="55">
        <v>449500</v>
      </c>
      <c r="D17" s="56">
        <f>C17/C16</f>
        <v>0.73609605439414139</v>
      </c>
      <c r="E17" s="55">
        <v>434658</v>
      </c>
      <c r="F17" s="56">
        <f>E17/E16</f>
        <v>0.7574761599375418</v>
      </c>
      <c r="G17" s="57">
        <f>(E17-C17)/C17</f>
        <v>-3.3018909899888767E-2</v>
      </c>
    </row>
    <row r="18" spans="2:11" ht="15" customHeight="1">
      <c r="B18" s="115" t="s">
        <v>78</v>
      </c>
      <c r="C18" s="55">
        <v>161154</v>
      </c>
      <c r="D18" s="56">
        <f>C18/C16</f>
        <v>0.26390394560585861</v>
      </c>
      <c r="E18" s="55">
        <v>139166</v>
      </c>
      <c r="F18" s="56">
        <f>E18/E16</f>
        <v>0.24252384006245817</v>
      </c>
      <c r="G18" s="57">
        <f>(E18-C18)/C18</f>
        <v>-0.1364409198654703</v>
      </c>
    </row>
    <row r="19" spans="2:11" ht="15" customHeight="1">
      <c r="B19" s="116" t="s">
        <v>67</v>
      </c>
      <c r="C19" s="116"/>
      <c r="D19" s="116"/>
      <c r="E19" s="116"/>
      <c r="F19" s="116"/>
      <c r="G19" s="116"/>
    </row>
    <row r="20" spans="2:11" ht="15" customHeight="1" thickBot="1"/>
    <row r="21" spans="2:11" ht="30" customHeight="1" thickBot="1">
      <c r="G21" s="85" t="s">
        <v>98</v>
      </c>
    </row>
    <row r="22" spans="2:11" ht="24.95" customHeight="1">
      <c r="B22" s="117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8"/>
    </row>
    <row r="6" spans="40:40">
      <c r="AN6" s="118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5" t="s">
        <v>100</v>
      </c>
    </row>
    <row r="27" spans="2:11" ht="36.75" customHeight="1"/>
    <row r="28" spans="2:11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30" spans="2:11">
      <c r="B30" s="119"/>
      <c r="C30" s="119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7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134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2"/>
    </row>
    <row r="6" spans="2:20" s="126" customFormat="1" ht="15" customHeight="1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s="126" customFormat="1" ht="15" customHeight="1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83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83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83</v>
      </c>
      <c r="T7" s="128" t="s">
        <v>141</v>
      </c>
    </row>
    <row r="8" spans="2:20" ht="15" customHeight="1">
      <c r="B8" s="68" t="s">
        <v>88</v>
      </c>
      <c r="C8" s="129">
        <v>41471</v>
      </c>
      <c r="D8" s="130">
        <f t="shared" ref="D8:D17" si="0">C8/C21-1</f>
        <v>-2.8053810818411962E-2</v>
      </c>
      <c r="E8" s="129">
        <v>14770</v>
      </c>
      <c r="F8" s="130">
        <f t="shared" ref="F8:F17" si="1">E8/E21-1</f>
        <v>-0.12974310629271746</v>
      </c>
      <c r="G8" s="129">
        <v>56241</v>
      </c>
      <c r="H8" s="130">
        <f t="shared" ref="H8:H17" si="2">G8/G21-1</f>
        <v>-5.6991951710261612E-2</v>
      </c>
      <c r="I8" s="131">
        <v>46280</v>
      </c>
      <c r="J8" s="130">
        <f t="shared" ref="J8:J17" si="3">I8/I21-1</f>
        <v>4.558280876926446E-3</v>
      </c>
      <c r="K8" s="131">
        <v>16238</v>
      </c>
      <c r="L8" s="130">
        <f t="shared" ref="L8:L17" si="4">K8/K21-1</f>
        <v>-0.16126033057851241</v>
      </c>
      <c r="M8" s="131">
        <v>62518</v>
      </c>
      <c r="N8" s="130">
        <f t="shared" ref="N8:N17" si="5">M8/M21-1</f>
        <v>-4.4505578480819152E-2</v>
      </c>
      <c r="O8" s="129">
        <v>278937</v>
      </c>
      <c r="P8" s="130">
        <f t="shared" ref="P8:P17" si="6">O8/O21-1</f>
        <v>-1.3440052062517416E-2</v>
      </c>
      <c r="Q8" s="129">
        <v>146126</v>
      </c>
      <c r="R8" s="130">
        <f t="shared" ref="R8:R17" si="7">Q8/Q21-1</f>
        <v>-0.1702949159086522</v>
      </c>
      <c r="S8" s="129">
        <v>425063</v>
      </c>
      <c r="T8" s="130">
        <f t="shared" ref="T8:T17" si="8">S8/S21-1</f>
        <v>-7.3644179533839615E-2</v>
      </c>
    </row>
    <row r="9" spans="2:20" ht="15" customHeight="1">
      <c r="B9" s="68" t="s">
        <v>89</v>
      </c>
      <c r="C9" s="129">
        <v>46385</v>
      </c>
      <c r="D9" s="130">
        <f t="shared" si="0"/>
        <v>5.8100278297367636E-2</v>
      </c>
      <c r="E9" s="129">
        <v>13885</v>
      </c>
      <c r="F9" s="130">
        <f t="shared" si="1"/>
        <v>4.792452830188676E-2</v>
      </c>
      <c r="G9" s="129">
        <v>60270</v>
      </c>
      <c r="H9" s="130">
        <f t="shared" si="2"/>
        <v>5.5738508968609768E-2</v>
      </c>
      <c r="I9" s="131">
        <v>50061</v>
      </c>
      <c r="J9" s="130">
        <f t="shared" si="3"/>
        <v>1.2376387793484156E-2</v>
      </c>
      <c r="K9" s="131">
        <v>15289</v>
      </c>
      <c r="L9" s="130">
        <f t="shared" si="4"/>
        <v>1.0175090849025459E-2</v>
      </c>
      <c r="M9" s="131">
        <v>65350</v>
      </c>
      <c r="N9" s="130">
        <f t="shared" si="5"/>
        <v>1.1860522730087864E-2</v>
      </c>
      <c r="O9" s="129">
        <v>257425</v>
      </c>
      <c r="P9" s="130">
        <f t="shared" si="6"/>
        <v>-3.849027004818284E-2</v>
      </c>
      <c r="Q9" s="129">
        <v>130200</v>
      </c>
      <c r="R9" s="130">
        <f t="shared" si="7"/>
        <v>-0.15179705669669907</v>
      </c>
      <c r="S9" s="129">
        <v>387625</v>
      </c>
      <c r="T9" s="130">
        <f t="shared" si="8"/>
        <v>-7.9780453005595553E-2</v>
      </c>
    </row>
    <row r="10" spans="2:20" ht="15" customHeight="1">
      <c r="B10" s="68" t="s">
        <v>90</v>
      </c>
      <c r="C10" s="129">
        <v>50397</v>
      </c>
      <c r="D10" s="130">
        <f t="shared" si="0"/>
        <v>-9.507649213531566E-2</v>
      </c>
      <c r="E10" s="129">
        <v>17239</v>
      </c>
      <c r="F10" s="130">
        <f t="shared" si="1"/>
        <v>-0.11811950071618582</v>
      </c>
      <c r="G10" s="129">
        <v>67636</v>
      </c>
      <c r="H10" s="130">
        <f t="shared" si="2"/>
        <v>-0.10106326422115897</v>
      </c>
      <c r="I10" s="131">
        <v>55799</v>
      </c>
      <c r="J10" s="130">
        <f t="shared" si="3"/>
        <v>-0.13028772717354031</v>
      </c>
      <c r="K10" s="131">
        <v>18820</v>
      </c>
      <c r="L10" s="130">
        <f t="shared" si="4"/>
        <v>-0.15362475265335496</v>
      </c>
      <c r="M10" s="131">
        <v>74619</v>
      </c>
      <c r="N10" s="130">
        <f t="shared" si="5"/>
        <v>-0.13629418709632612</v>
      </c>
      <c r="O10" s="129">
        <v>294394</v>
      </c>
      <c r="P10" s="130">
        <f t="shared" si="6"/>
        <v>-1.4346505780453267E-2</v>
      </c>
      <c r="Q10" s="129">
        <v>168157</v>
      </c>
      <c r="R10" s="130">
        <f t="shared" si="7"/>
        <v>-0.10636070382790119</v>
      </c>
      <c r="S10" s="129">
        <v>462551</v>
      </c>
      <c r="T10" s="130">
        <f t="shared" si="8"/>
        <v>-4.9910650097566012E-2</v>
      </c>
    </row>
    <row r="11" spans="2:20" ht="15" customHeight="1">
      <c r="B11" s="68" t="s">
        <v>91</v>
      </c>
      <c r="C11" s="129">
        <v>42175</v>
      </c>
      <c r="D11" s="130">
        <f t="shared" si="0"/>
        <v>-0.15984382159007149</v>
      </c>
      <c r="E11" s="129">
        <v>9449</v>
      </c>
      <c r="F11" s="130">
        <f t="shared" si="1"/>
        <v>-0.5071201293620573</v>
      </c>
      <c r="G11" s="129">
        <v>51624</v>
      </c>
      <c r="H11" s="130">
        <f t="shared" si="2"/>
        <v>-0.25581663543318434</v>
      </c>
      <c r="I11" s="131">
        <v>50753</v>
      </c>
      <c r="J11" s="130">
        <f t="shared" si="3"/>
        <v>-8.7898066278484621E-2</v>
      </c>
      <c r="K11" s="131">
        <v>19052</v>
      </c>
      <c r="L11" s="130">
        <f t="shared" si="4"/>
        <v>-0.12605504587155958</v>
      </c>
      <c r="M11" s="131">
        <v>69805</v>
      </c>
      <c r="N11" s="130">
        <f t="shared" si="5"/>
        <v>-9.8639016579722072E-2</v>
      </c>
      <c r="O11" s="129">
        <v>278569</v>
      </c>
      <c r="P11" s="130">
        <f t="shared" si="6"/>
        <v>-6.418409339044262E-2</v>
      </c>
      <c r="Q11" s="129">
        <v>158284</v>
      </c>
      <c r="R11" s="130">
        <f t="shared" si="7"/>
        <v>-0.17830036858225617</v>
      </c>
      <c r="S11" s="129">
        <v>436853</v>
      </c>
      <c r="T11" s="130">
        <f t="shared" si="8"/>
        <v>-0.10901785623234517</v>
      </c>
    </row>
    <row r="12" spans="2:20" ht="15" customHeight="1">
      <c r="B12" s="68" t="s">
        <v>92</v>
      </c>
      <c r="C12" s="129">
        <v>42458</v>
      </c>
      <c r="D12" s="130">
        <f t="shared" si="0"/>
        <v>7.5462743236829333E-3</v>
      </c>
      <c r="E12" s="129">
        <v>14069</v>
      </c>
      <c r="F12" s="130">
        <f t="shared" si="1"/>
        <v>-3.7622272385252065E-2</v>
      </c>
      <c r="G12" s="129">
        <v>56527</v>
      </c>
      <c r="H12" s="130">
        <f t="shared" si="2"/>
        <v>-4.0874574957275867E-3</v>
      </c>
      <c r="I12" s="131">
        <v>46029</v>
      </c>
      <c r="J12" s="130">
        <f t="shared" si="3"/>
        <v>-1.3882640272511071E-2</v>
      </c>
      <c r="K12" s="131">
        <v>15384</v>
      </c>
      <c r="L12" s="130">
        <f t="shared" si="4"/>
        <v>-5.8621955696977146E-2</v>
      </c>
      <c r="M12" s="131">
        <v>61413</v>
      </c>
      <c r="N12" s="130">
        <f t="shared" si="5"/>
        <v>-2.5484377727352014E-2</v>
      </c>
      <c r="O12" s="129">
        <v>257836</v>
      </c>
      <c r="P12" s="130">
        <f t="shared" si="6"/>
        <v>7.9489219175214565E-2</v>
      </c>
      <c r="Q12" s="129">
        <v>138200</v>
      </c>
      <c r="R12" s="130">
        <f t="shared" si="7"/>
        <v>-4.8425633292708992E-2</v>
      </c>
      <c r="S12" s="129">
        <v>396036</v>
      </c>
      <c r="T12" s="130">
        <f t="shared" si="8"/>
        <v>3.1120877518661327E-2</v>
      </c>
    </row>
    <row r="13" spans="2:20" ht="15" customHeight="1">
      <c r="B13" s="68" t="s">
        <v>93</v>
      </c>
      <c r="C13" s="129">
        <v>38637</v>
      </c>
      <c r="D13" s="130">
        <f t="shared" si="0"/>
        <v>1.0408221972331821E-2</v>
      </c>
      <c r="E13" s="129">
        <v>12064</v>
      </c>
      <c r="F13" s="130">
        <f t="shared" si="1"/>
        <v>-8.3352328850391344E-2</v>
      </c>
      <c r="G13" s="129">
        <v>50701</v>
      </c>
      <c r="H13" s="130">
        <f t="shared" si="2"/>
        <v>-1.3599221789883265E-2</v>
      </c>
      <c r="I13" s="131">
        <v>44123</v>
      </c>
      <c r="J13" s="130">
        <f t="shared" si="3"/>
        <v>1.7104262234618917E-2</v>
      </c>
      <c r="K13" s="131">
        <v>13288</v>
      </c>
      <c r="L13" s="130">
        <f t="shared" si="4"/>
        <v>-0.10276839972991225</v>
      </c>
      <c r="M13" s="131">
        <v>57411</v>
      </c>
      <c r="N13" s="130">
        <f t="shared" si="5"/>
        <v>-1.3404134659999012E-2</v>
      </c>
      <c r="O13" s="129">
        <v>239344</v>
      </c>
      <c r="P13" s="130">
        <f t="shared" si="6"/>
        <v>2.4225125490515032E-2</v>
      </c>
      <c r="Q13" s="129">
        <v>113982</v>
      </c>
      <c r="R13" s="130">
        <f t="shared" si="7"/>
        <v>-8.4459866502807346E-2</v>
      </c>
      <c r="S13" s="129">
        <v>353326</v>
      </c>
      <c r="T13" s="130">
        <f t="shared" si="8"/>
        <v>-1.355184544083976E-2</v>
      </c>
    </row>
    <row r="14" spans="2:20" ht="15" customHeight="1">
      <c r="B14" s="68" t="s">
        <v>94</v>
      </c>
      <c r="C14" s="129">
        <v>41426</v>
      </c>
      <c r="D14" s="130">
        <f t="shared" si="0"/>
        <v>-7.4961480919098711E-2</v>
      </c>
      <c r="E14" s="129">
        <v>14841</v>
      </c>
      <c r="F14" s="130">
        <f t="shared" si="1"/>
        <v>-0.14520216564911881</v>
      </c>
      <c r="G14" s="129">
        <v>56267</v>
      </c>
      <c r="H14" s="130">
        <f t="shared" si="2"/>
        <v>-9.4585244186982109E-2</v>
      </c>
      <c r="I14" s="131">
        <v>46636</v>
      </c>
      <c r="J14" s="130">
        <f t="shared" si="3"/>
        <v>-8.0411720629412042E-2</v>
      </c>
      <c r="K14" s="131">
        <v>16689</v>
      </c>
      <c r="L14" s="130">
        <f t="shared" si="4"/>
        <v>-0.15047085772461188</v>
      </c>
      <c r="M14" s="131">
        <v>63325</v>
      </c>
      <c r="N14" s="130">
        <f t="shared" si="5"/>
        <v>-9.9972995636663398E-2</v>
      </c>
      <c r="O14" s="129">
        <v>269100</v>
      </c>
      <c r="P14" s="130">
        <f t="shared" si="6"/>
        <v>-7.4621733149931258E-2</v>
      </c>
      <c r="Q14" s="129">
        <v>142444</v>
      </c>
      <c r="R14" s="130">
        <f t="shared" si="7"/>
        <v>-0.22500122416335233</v>
      </c>
      <c r="S14" s="129">
        <v>411544</v>
      </c>
      <c r="T14" s="130">
        <f t="shared" si="8"/>
        <v>-0.13285952983466043</v>
      </c>
    </row>
    <row r="15" spans="2:20" ht="15" customHeight="1">
      <c r="B15" s="68" t="s">
        <v>95</v>
      </c>
      <c r="C15" s="129">
        <v>45573</v>
      </c>
      <c r="D15" s="130">
        <f t="shared" si="0"/>
        <v>-4.6290676990687452E-2</v>
      </c>
      <c r="E15" s="129">
        <v>16549</v>
      </c>
      <c r="F15" s="130">
        <f t="shared" si="1"/>
        <v>-0.12080964777134362</v>
      </c>
      <c r="G15" s="129">
        <v>62122</v>
      </c>
      <c r="H15" s="130">
        <f t="shared" si="2"/>
        <v>-6.7349267355272691E-2</v>
      </c>
      <c r="I15" s="131">
        <v>52566</v>
      </c>
      <c r="J15" s="130">
        <f t="shared" si="3"/>
        <v>-7.0458452180811593E-3</v>
      </c>
      <c r="K15" s="131">
        <v>18586</v>
      </c>
      <c r="L15" s="130">
        <f t="shared" si="4"/>
        <v>-0.1243345111896349</v>
      </c>
      <c r="M15" s="131">
        <v>71152</v>
      </c>
      <c r="N15" s="130">
        <f t="shared" si="5"/>
        <v>-4.0612696186829167E-2</v>
      </c>
      <c r="O15" s="129">
        <v>274529</v>
      </c>
      <c r="P15" s="130">
        <f t="shared" si="6"/>
        <v>-1.192048689718217E-2</v>
      </c>
      <c r="Q15" s="129">
        <v>162494</v>
      </c>
      <c r="R15" s="130">
        <f t="shared" si="7"/>
        <v>-7.8868752373772E-2</v>
      </c>
      <c r="S15" s="129">
        <v>437023</v>
      </c>
      <c r="T15" s="130">
        <f t="shared" si="8"/>
        <v>-3.7919814726757206E-2</v>
      </c>
    </row>
    <row r="16" spans="2:20" ht="15" customHeight="1">
      <c r="B16" s="68" t="s">
        <v>96</v>
      </c>
      <c r="C16" s="129">
        <v>42349</v>
      </c>
      <c r="D16" s="130">
        <f t="shared" si="0"/>
        <v>-1.8767812043837928E-2</v>
      </c>
      <c r="E16" s="129">
        <v>13170</v>
      </c>
      <c r="F16" s="130">
        <f t="shared" si="1"/>
        <v>-2.610367521999557E-2</v>
      </c>
      <c r="G16" s="129">
        <v>55519</v>
      </c>
      <c r="H16" s="130">
        <f t="shared" si="2"/>
        <v>-2.0517977488444306E-2</v>
      </c>
      <c r="I16" s="131">
        <v>49122</v>
      </c>
      <c r="J16" s="130">
        <f t="shared" si="3"/>
        <v>4.909782742113622E-3</v>
      </c>
      <c r="K16" s="131">
        <v>14770</v>
      </c>
      <c r="L16" s="130">
        <f t="shared" si="4"/>
        <v>-0.14366883116883122</v>
      </c>
      <c r="M16" s="131">
        <v>63892</v>
      </c>
      <c r="N16" s="130">
        <f t="shared" si="5"/>
        <v>-3.3842431574172105E-2</v>
      </c>
      <c r="O16" s="129">
        <v>259976</v>
      </c>
      <c r="P16" s="130">
        <f t="shared" si="6"/>
        <v>1.9589694918444867E-2</v>
      </c>
      <c r="Q16" s="129">
        <v>140857</v>
      </c>
      <c r="R16" s="130">
        <f t="shared" si="7"/>
        <v>-0.13397643991933506</v>
      </c>
      <c r="S16" s="129">
        <v>400833</v>
      </c>
      <c r="T16" s="130">
        <f t="shared" si="8"/>
        <v>-4.0217513630518953E-2</v>
      </c>
    </row>
    <row r="17" spans="2:25" ht="15" customHeight="1">
      <c r="B17" s="68" t="s">
        <v>97</v>
      </c>
      <c r="C17" s="129">
        <v>43787</v>
      </c>
      <c r="D17" s="130">
        <f t="shared" si="0"/>
        <v>6.8053760031221877E-2</v>
      </c>
      <c r="E17" s="129">
        <v>13130</v>
      </c>
      <c r="F17" s="130">
        <f t="shared" si="1"/>
        <v>-0.10831918505942273</v>
      </c>
      <c r="G17" s="129">
        <v>56917</v>
      </c>
      <c r="H17" s="130">
        <f t="shared" si="2"/>
        <v>2.1445748537382014E-2</v>
      </c>
      <c r="I17" s="131">
        <v>49780</v>
      </c>
      <c r="J17" s="130">
        <f t="shared" si="3"/>
        <v>7.3353745310276386E-2</v>
      </c>
      <c r="K17" s="131">
        <v>14838</v>
      </c>
      <c r="L17" s="130">
        <f t="shared" si="4"/>
        <v>-0.10528219971056441</v>
      </c>
      <c r="M17" s="131">
        <v>64618</v>
      </c>
      <c r="N17" s="130">
        <f t="shared" si="5"/>
        <v>2.6301578730027586E-2</v>
      </c>
      <c r="O17" s="129">
        <v>261955</v>
      </c>
      <c r="P17" s="130">
        <f t="shared" si="6"/>
        <v>8.7600059786760553E-2</v>
      </c>
      <c r="Q17" s="129">
        <v>139110</v>
      </c>
      <c r="R17" s="130">
        <f t="shared" si="7"/>
        <v>-3.8658226448474164E-2</v>
      </c>
      <c r="S17" s="129">
        <v>401065</v>
      </c>
      <c r="T17" s="130">
        <f t="shared" si="8"/>
        <v>4.0214233841684877E-2</v>
      </c>
    </row>
    <row r="18" spans="2:25" ht="30" customHeight="1">
      <c r="B18" s="132" t="str">
        <f>actualizaciones!$A$2</f>
        <v xml:space="preserve">acum. octubre 2012 </v>
      </c>
      <c r="C18" s="133">
        <v>434658</v>
      </c>
      <c r="D18" s="134">
        <v>-3.301890989988876E-2</v>
      </c>
      <c r="E18" s="133">
        <v>139166</v>
      </c>
      <c r="F18" s="134">
        <v>-0.13644091986547024</v>
      </c>
      <c r="G18" s="133">
        <v>573824</v>
      </c>
      <c r="H18" s="134">
        <v>-6.0312386392294193E-2</v>
      </c>
      <c r="I18" s="133">
        <v>491149</v>
      </c>
      <c r="J18" s="134">
        <v>-2.6062281376662777E-2</v>
      </c>
      <c r="K18" s="133">
        <v>162954</v>
      </c>
      <c r="L18" s="134">
        <v>-0.11622962822355398</v>
      </c>
      <c r="M18" s="133">
        <v>654103</v>
      </c>
      <c r="N18" s="134">
        <v>-5.0203506142937782E-2</v>
      </c>
      <c r="O18" s="133">
        <v>2672065</v>
      </c>
      <c r="P18" s="134">
        <v>-4.3844026004608017E-3</v>
      </c>
      <c r="Q18" s="133">
        <v>1439854</v>
      </c>
      <c r="R18" s="134">
        <v>-0.1261473513510889</v>
      </c>
      <c r="S18" s="133">
        <v>4111919</v>
      </c>
      <c r="T18" s="134">
        <v>-5.0702752369826909E-2</v>
      </c>
      <c r="W18" s="135"/>
      <c r="X18" s="135"/>
      <c r="Y18" s="135"/>
    </row>
    <row r="19" spans="2:25" ht="15" customHeight="1" outlineLevel="1">
      <c r="B19" s="68" t="s">
        <v>86</v>
      </c>
      <c r="C19" s="129">
        <v>43775</v>
      </c>
      <c r="D19" s="130">
        <f>C19/C32-1</f>
        <v>0.10384043170184332</v>
      </c>
      <c r="E19" s="129">
        <v>15325</v>
      </c>
      <c r="F19" s="130">
        <f>E19/E32-1</f>
        <v>-0.15190924183729937</v>
      </c>
      <c r="G19" s="129">
        <v>59100</v>
      </c>
      <c r="H19" s="130">
        <f t="shared" ref="H19:H31" si="9">G19/G32-1</f>
        <v>2.3784364335579511E-2</v>
      </c>
      <c r="I19" s="131">
        <v>47967</v>
      </c>
      <c r="J19" s="130">
        <f t="shared" ref="J19:J31" si="10">I19/I32-1</f>
        <v>5.0755750273822509E-2</v>
      </c>
      <c r="K19" s="131">
        <v>17532</v>
      </c>
      <c r="L19" s="130">
        <f t="shared" ref="L19:L31" si="11">K19/K32-1</f>
        <v>-0.19937893871586443</v>
      </c>
      <c r="M19" s="131">
        <v>65499</v>
      </c>
      <c r="N19" s="130">
        <f t="shared" ref="N19:N31" si="12">M19/M32-1</f>
        <v>-3.033398472197546E-2</v>
      </c>
      <c r="O19" s="129">
        <v>248209</v>
      </c>
      <c r="P19" s="130">
        <f t="shared" ref="P19:P31" si="13">O19/O32-1</f>
        <v>3.2247198020419532E-2</v>
      </c>
      <c r="Q19" s="129">
        <v>168124</v>
      </c>
      <c r="R19" s="130">
        <f t="shared" ref="R19:R31" si="14">Q19/Q32-1</f>
        <v>1.5486832568253117E-2</v>
      </c>
      <c r="S19" s="129">
        <v>416333</v>
      </c>
      <c r="T19" s="130">
        <f t="shared" ref="T19:T31" si="15">S19/S32-1</f>
        <v>2.541285420489392E-2</v>
      </c>
    </row>
    <row r="20" spans="2:25" ht="15" customHeight="1" outlineLevel="1">
      <c r="B20" s="68" t="s">
        <v>87</v>
      </c>
      <c r="C20" s="129">
        <v>43958</v>
      </c>
      <c r="D20" s="130">
        <f t="shared" ref="D20:D31" si="16">C20/C33-1</f>
        <v>0.11608185649723257</v>
      </c>
      <c r="E20" s="129">
        <v>14040</v>
      </c>
      <c r="F20" s="130">
        <f t="shared" ref="F20:F31" si="17">E20/E33-1</f>
        <v>-0.15807147997121607</v>
      </c>
      <c r="G20" s="129">
        <v>57998</v>
      </c>
      <c r="H20" s="130">
        <f t="shared" si="9"/>
        <v>3.4533195390817228E-2</v>
      </c>
      <c r="I20" s="131">
        <v>49634</v>
      </c>
      <c r="J20" s="130">
        <f t="shared" si="10"/>
        <v>0.12454403335070352</v>
      </c>
      <c r="K20" s="131">
        <v>15990</v>
      </c>
      <c r="L20" s="130">
        <f t="shared" si="11"/>
        <v>-0.21594586643130331</v>
      </c>
      <c r="M20" s="131">
        <v>65624</v>
      </c>
      <c r="N20" s="130">
        <f t="shared" si="12"/>
        <v>1.6937595884148671E-2</v>
      </c>
      <c r="O20" s="129">
        <v>257912</v>
      </c>
      <c r="P20" s="130">
        <f t="shared" si="13"/>
        <v>8.9118610857741309E-2</v>
      </c>
      <c r="Q20" s="129">
        <v>154418</v>
      </c>
      <c r="R20" s="130">
        <f t="shared" si="14"/>
        <v>-3.3867022042031847E-2</v>
      </c>
      <c r="S20" s="129">
        <v>412330</v>
      </c>
      <c r="T20" s="130">
        <f t="shared" si="15"/>
        <v>3.9559902077203724E-2</v>
      </c>
    </row>
    <row r="21" spans="2:25" ht="15" customHeight="1" outlineLevel="1">
      <c r="B21" s="68" t="s">
        <v>88</v>
      </c>
      <c r="C21" s="129">
        <v>42668</v>
      </c>
      <c r="D21" s="130">
        <f t="shared" si="16"/>
        <v>0.13832937598377937</v>
      </c>
      <c r="E21" s="129">
        <v>16972</v>
      </c>
      <c r="F21" s="130">
        <f t="shared" si="17"/>
        <v>-2.0318633110136264E-2</v>
      </c>
      <c r="G21" s="129">
        <v>59640</v>
      </c>
      <c r="H21" s="130">
        <f t="shared" si="9"/>
        <v>8.8182166511576954E-2</v>
      </c>
      <c r="I21" s="131">
        <v>46070</v>
      </c>
      <c r="J21" s="130">
        <f t="shared" si="10"/>
        <v>8.9563181420428961E-2</v>
      </c>
      <c r="K21" s="131">
        <v>19360</v>
      </c>
      <c r="L21" s="130">
        <f t="shared" si="11"/>
        <v>4.9312224240851688E-3</v>
      </c>
      <c r="M21" s="131">
        <v>65430</v>
      </c>
      <c r="N21" s="130">
        <f t="shared" si="12"/>
        <v>6.3072723727822133E-2</v>
      </c>
      <c r="O21" s="129">
        <v>282737</v>
      </c>
      <c r="P21" s="130">
        <f t="shared" si="13"/>
        <v>5.00285962579754E-2</v>
      </c>
      <c r="Q21" s="129">
        <v>176118</v>
      </c>
      <c r="R21" s="130">
        <f t="shared" si="14"/>
        <v>7.1661971145362324E-2</v>
      </c>
      <c r="S21" s="129">
        <v>458855</v>
      </c>
      <c r="T21" s="130">
        <f t="shared" si="15"/>
        <v>5.8227842262694063E-2</v>
      </c>
    </row>
    <row r="22" spans="2:25" ht="15" customHeight="1" outlineLevel="1">
      <c r="B22" s="68" t="s">
        <v>89</v>
      </c>
      <c r="C22" s="129">
        <v>43838</v>
      </c>
      <c r="D22" s="130">
        <f t="shared" si="16"/>
        <v>9.3107919409535222E-2</v>
      </c>
      <c r="E22" s="129">
        <v>13250</v>
      </c>
      <c r="F22" s="130">
        <f t="shared" si="17"/>
        <v>-0.1621877963958267</v>
      </c>
      <c r="G22" s="129">
        <v>57088</v>
      </c>
      <c r="H22" s="130">
        <f t="shared" si="9"/>
        <v>2.0905237933439347E-2</v>
      </c>
      <c r="I22" s="131">
        <v>49449</v>
      </c>
      <c r="J22" s="130">
        <f t="shared" si="10"/>
        <v>0.14301234339605196</v>
      </c>
      <c r="K22" s="131">
        <v>15135</v>
      </c>
      <c r="L22" s="130">
        <f t="shared" si="11"/>
        <v>-0.13657367790518571</v>
      </c>
      <c r="M22" s="131">
        <v>64584</v>
      </c>
      <c r="N22" s="130">
        <f t="shared" si="12"/>
        <v>6.2394104390452565E-2</v>
      </c>
      <c r="O22" s="129">
        <v>267730</v>
      </c>
      <c r="P22" s="130">
        <f t="shared" si="13"/>
        <v>0.16128668465295437</v>
      </c>
      <c r="Q22" s="129">
        <v>153501</v>
      </c>
      <c r="R22" s="130">
        <f t="shared" si="14"/>
        <v>0.15304183223538437</v>
      </c>
      <c r="S22" s="129">
        <v>421231</v>
      </c>
      <c r="T22" s="130">
        <f t="shared" si="15"/>
        <v>0.15826855444313992</v>
      </c>
    </row>
    <row r="23" spans="2:25" ht="15" customHeight="1" outlineLevel="1">
      <c r="B23" s="68" t="s">
        <v>90</v>
      </c>
      <c r="C23" s="129">
        <v>55692</v>
      </c>
      <c r="D23" s="130">
        <f t="shared" si="16"/>
        <v>8.4873867731567243E-2</v>
      </c>
      <c r="E23" s="129">
        <v>19548</v>
      </c>
      <c r="F23" s="130">
        <f t="shared" si="17"/>
        <v>-5.9242504451609834E-2</v>
      </c>
      <c r="G23" s="129">
        <v>75240</v>
      </c>
      <c r="H23" s="130">
        <f t="shared" si="9"/>
        <v>4.3348032282219728E-2</v>
      </c>
      <c r="I23" s="131">
        <v>64158</v>
      </c>
      <c r="J23" s="130">
        <f t="shared" si="10"/>
        <v>0.14865276161489582</v>
      </c>
      <c r="K23" s="131">
        <v>22236</v>
      </c>
      <c r="L23" s="130">
        <f t="shared" si="11"/>
        <v>-3.3763524964150693E-2</v>
      </c>
      <c r="M23" s="131">
        <v>86394</v>
      </c>
      <c r="N23" s="130">
        <f t="shared" si="12"/>
        <v>9.5425267535629077E-2</v>
      </c>
      <c r="O23" s="129">
        <v>298679</v>
      </c>
      <c r="P23" s="130">
        <f t="shared" si="13"/>
        <v>5.426288183095318E-2</v>
      </c>
      <c r="Q23" s="129">
        <v>188171</v>
      </c>
      <c r="R23" s="130">
        <f t="shared" si="14"/>
        <v>3.4520484683218555E-2</v>
      </c>
      <c r="S23" s="129">
        <v>486850</v>
      </c>
      <c r="T23" s="130">
        <f t="shared" si="15"/>
        <v>4.6543622285564412E-2</v>
      </c>
    </row>
    <row r="24" spans="2:25" ht="15" customHeight="1" outlineLevel="1">
      <c r="B24" s="68" t="s">
        <v>91</v>
      </c>
      <c r="C24" s="129">
        <v>50199</v>
      </c>
      <c r="D24" s="130">
        <f t="shared" si="16"/>
        <v>0.18115294117647052</v>
      </c>
      <c r="E24" s="129">
        <v>19171</v>
      </c>
      <c r="F24" s="130">
        <f t="shared" si="17"/>
        <v>-1.923568834092193E-2</v>
      </c>
      <c r="G24" s="129">
        <v>69370</v>
      </c>
      <c r="H24" s="130">
        <f t="shared" si="9"/>
        <v>0.1180234338485342</v>
      </c>
      <c r="I24" s="131">
        <v>55644</v>
      </c>
      <c r="J24" s="130">
        <f t="shared" si="10"/>
        <v>0.19435918349825076</v>
      </c>
      <c r="K24" s="131">
        <v>21800</v>
      </c>
      <c r="L24" s="130">
        <f t="shared" si="11"/>
        <v>1.4142165984369237E-2</v>
      </c>
      <c r="M24" s="131">
        <v>77444</v>
      </c>
      <c r="N24" s="130">
        <f t="shared" si="12"/>
        <v>0.13746052728207392</v>
      </c>
      <c r="O24" s="129">
        <v>297675</v>
      </c>
      <c r="P24" s="130">
        <f t="shared" si="13"/>
        <v>0.12307303417416837</v>
      </c>
      <c r="Q24" s="129">
        <v>192630</v>
      </c>
      <c r="R24" s="130">
        <f t="shared" si="14"/>
        <v>3.4504981069251706E-2</v>
      </c>
      <c r="S24" s="129">
        <v>490305</v>
      </c>
      <c r="T24" s="130">
        <f t="shared" si="15"/>
        <v>8.6526806113562227E-2</v>
      </c>
    </row>
    <row r="25" spans="2:25" ht="15" customHeight="1" outlineLevel="1">
      <c r="B25" s="68" t="s">
        <v>92</v>
      </c>
      <c r="C25" s="129">
        <v>42140</v>
      </c>
      <c r="D25" s="130">
        <f t="shared" si="16"/>
        <v>-1.2906701646717145E-2</v>
      </c>
      <c r="E25" s="129">
        <v>14619</v>
      </c>
      <c r="F25" s="130">
        <f t="shared" si="17"/>
        <v>-0.33513734764416958</v>
      </c>
      <c r="G25" s="129">
        <v>56759</v>
      </c>
      <c r="H25" s="130">
        <f t="shared" si="9"/>
        <v>-0.12245087277168787</v>
      </c>
      <c r="I25" s="131">
        <v>46677</v>
      </c>
      <c r="J25" s="130">
        <f t="shared" si="10"/>
        <v>-1.1520298172423282E-2</v>
      </c>
      <c r="K25" s="131">
        <v>16342</v>
      </c>
      <c r="L25" s="130">
        <f t="shared" si="11"/>
        <v>-0.31350556605755098</v>
      </c>
      <c r="M25" s="131">
        <v>63019</v>
      </c>
      <c r="N25" s="130">
        <f t="shared" si="12"/>
        <v>-0.11273336524652944</v>
      </c>
      <c r="O25" s="129">
        <v>238850</v>
      </c>
      <c r="P25" s="130">
        <f t="shared" si="13"/>
        <v>3.4641091950288638E-2</v>
      </c>
      <c r="Q25" s="129">
        <v>145233</v>
      </c>
      <c r="R25" s="130">
        <f t="shared" si="14"/>
        <v>7.9325421611493585E-3</v>
      </c>
      <c r="S25" s="129">
        <v>384083</v>
      </c>
      <c r="T25" s="130">
        <f t="shared" si="15"/>
        <v>2.4377038643207172E-2</v>
      </c>
    </row>
    <row r="26" spans="2:25" ht="15" customHeight="1" outlineLevel="1">
      <c r="B26" s="68" t="s">
        <v>93</v>
      </c>
      <c r="C26" s="129">
        <v>38239</v>
      </c>
      <c r="D26" s="130">
        <f t="shared" si="16"/>
        <v>-4.3809857217874004E-2</v>
      </c>
      <c r="E26" s="129">
        <v>13161</v>
      </c>
      <c r="F26" s="130">
        <f t="shared" si="17"/>
        <v>-0.20778908084030578</v>
      </c>
      <c r="G26" s="129">
        <v>51400</v>
      </c>
      <c r="H26" s="130">
        <f t="shared" si="9"/>
        <v>-9.1936965585471042E-2</v>
      </c>
      <c r="I26" s="131">
        <v>43381</v>
      </c>
      <c r="J26" s="130">
        <f t="shared" si="10"/>
        <v>-1.6883470063001393E-2</v>
      </c>
      <c r="K26" s="131">
        <v>14810</v>
      </c>
      <c r="L26" s="130">
        <f t="shared" si="11"/>
        <v>-0.20683376178234791</v>
      </c>
      <c r="M26" s="131">
        <v>58191</v>
      </c>
      <c r="N26" s="130">
        <f t="shared" si="12"/>
        <v>-7.3362208987547417E-2</v>
      </c>
      <c r="O26" s="129">
        <v>233683</v>
      </c>
      <c r="P26" s="130">
        <f t="shared" si="13"/>
        <v>1.5171710331762789E-3</v>
      </c>
      <c r="Q26" s="129">
        <v>124497</v>
      </c>
      <c r="R26" s="130">
        <f t="shared" si="14"/>
        <v>-2.7123968492123063E-2</v>
      </c>
      <c r="S26" s="129">
        <v>358180</v>
      </c>
      <c r="T26" s="130">
        <f t="shared" si="15"/>
        <v>-8.6272512641953902E-3</v>
      </c>
    </row>
    <row r="27" spans="2:25" ht="15" customHeight="1" outlineLevel="1">
      <c r="B27" s="68" t="s">
        <v>94</v>
      </c>
      <c r="C27" s="129">
        <v>44783</v>
      </c>
      <c r="D27" s="130">
        <f t="shared" si="16"/>
        <v>7.9628736740597894E-2</v>
      </c>
      <c r="E27" s="129">
        <v>17362</v>
      </c>
      <c r="F27" s="130">
        <f t="shared" si="17"/>
        <v>-5.2292576419213921E-2</v>
      </c>
      <c r="G27" s="129">
        <v>62145</v>
      </c>
      <c r="H27" s="130">
        <f t="shared" si="9"/>
        <v>3.9214046822742432E-2</v>
      </c>
      <c r="I27" s="131">
        <v>50714</v>
      </c>
      <c r="J27" s="130">
        <f t="shared" si="10"/>
        <v>0.10113774535348274</v>
      </c>
      <c r="K27" s="131">
        <v>19645</v>
      </c>
      <c r="L27" s="130">
        <f t="shared" si="11"/>
        <v>-2.1712066132164698E-2</v>
      </c>
      <c r="M27" s="131">
        <v>70359</v>
      </c>
      <c r="N27" s="130">
        <f t="shared" si="12"/>
        <v>6.3837186446316085E-2</v>
      </c>
      <c r="O27" s="129">
        <v>290800</v>
      </c>
      <c r="P27" s="130">
        <f t="shared" si="13"/>
        <v>0.12298804411628406</v>
      </c>
      <c r="Q27" s="129">
        <v>183799</v>
      </c>
      <c r="R27" s="130">
        <f t="shared" si="14"/>
        <v>0.12348637199948653</v>
      </c>
      <c r="S27" s="129">
        <v>474599</v>
      </c>
      <c r="T27" s="130">
        <f t="shared" si="15"/>
        <v>0.12318098019401291</v>
      </c>
    </row>
    <row r="28" spans="2:25" ht="15" customHeight="1" outlineLevel="1">
      <c r="B28" s="68" t="s">
        <v>95</v>
      </c>
      <c r="C28" s="129">
        <v>47785</v>
      </c>
      <c r="D28" s="130">
        <f t="shared" si="16"/>
        <v>0.18646803227808806</v>
      </c>
      <c r="E28" s="129">
        <v>18823</v>
      </c>
      <c r="F28" s="130">
        <f t="shared" si="17"/>
        <v>-7.4874769311890077E-3</v>
      </c>
      <c r="G28" s="129">
        <v>66608</v>
      </c>
      <c r="H28" s="130">
        <f t="shared" si="9"/>
        <v>0.12437542201215401</v>
      </c>
      <c r="I28" s="131">
        <v>52939</v>
      </c>
      <c r="J28" s="130">
        <f t="shared" si="10"/>
        <v>0.15564627038354906</v>
      </c>
      <c r="K28" s="131">
        <v>21225</v>
      </c>
      <c r="L28" s="130">
        <f t="shared" si="11"/>
        <v>8.5531004989307657E-3</v>
      </c>
      <c r="M28" s="131">
        <v>74164</v>
      </c>
      <c r="N28" s="130">
        <f t="shared" si="12"/>
        <v>0.10934274688126355</v>
      </c>
      <c r="O28" s="129">
        <v>277841</v>
      </c>
      <c r="P28" s="130">
        <f t="shared" si="13"/>
        <v>0.15802306534904376</v>
      </c>
      <c r="Q28" s="129">
        <v>176407</v>
      </c>
      <c r="R28" s="130">
        <f t="shared" si="14"/>
        <v>7.2813408419183379E-2</v>
      </c>
      <c r="S28" s="129">
        <v>454248</v>
      </c>
      <c r="T28" s="130">
        <f t="shared" si="15"/>
        <v>0.12337243205947157</v>
      </c>
    </row>
    <row r="29" spans="2:25" ht="15" customHeight="1" outlineLevel="1">
      <c r="B29" s="68" t="s">
        <v>96</v>
      </c>
      <c r="C29" s="129">
        <v>43159</v>
      </c>
      <c r="D29" s="130">
        <f t="shared" si="16"/>
        <v>0.12317181075313588</v>
      </c>
      <c r="E29" s="129">
        <v>13523</v>
      </c>
      <c r="F29" s="130">
        <f t="shared" si="17"/>
        <v>-0.17858227540545468</v>
      </c>
      <c r="G29" s="129">
        <v>56682</v>
      </c>
      <c r="H29" s="130">
        <f t="shared" si="9"/>
        <v>3.2665925777478177E-2</v>
      </c>
      <c r="I29" s="131">
        <v>48882</v>
      </c>
      <c r="J29" s="130">
        <f t="shared" si="10"/>
        <v>0.12486192930780549</v>
      </c>
      <c r="K29" s="131">
        <v>17248</v>
      </c>
      <c r="L29" s="130">
        <f t="shared" si="11"/>
        <v>-4.6597755790171891E-2</v>
      </c>
      <c r="M29" s="131">
        <v>66130</v>
      </c>
      <c r="N29" s="130">
        <f t="shared" si="12"/>
        <v>7.4463418200724663E-2</v>
      </c>
      <c r="O29" s="129">
        <v>254981</v>
      </c>
      <c r="P29" s="130">
        <f t="shared" si="13"/>
        <v>0.14230610708909763</v>
      </c>
      <c r="Q29" s="129">
        <v>162648</v>
      </c>
      <c r="R29" s="130">
        <f t="shared" si="14"/>
        <v>0.11150747278430417</v>
      </c>
      <c r="S29" s="129">
        <v>417629</v>
      </c>
      <c r="T29" s="130">
        <f t="shared" si="15"/>
        <v>0.13011064898375579</v>
      </c>
    </row>
    <row r="30" spans="2:25" ht="15" customHeight="1" outlineLevel="1">
      <c r="B30" s="68" t="s">
        <v>97</v>
      </c>
      <c r="C30" s="129">
        <v>40997</v>
      </c>
      <c r="D30" s="130">
        <f t="shared" si="16"/>
        <v>5.2635633039771923E-2</v>
      </c>
      <c r="E30" s="129">
        <v>14725</v>
      </c>
      <c r="F30" s="130">
        <f t="shared" si="17"/>
        <v>-0.21729655025780048</v>
      </c>
      <c r="G30" s="129">
        <v>55722</v>
      </c>
      <c r="H30" s="130">
        <f t="shared" si="9"/>
        <v>-3.5283933518005517E-2</v>
      </c>
      <c r="I30" s="131">
        <v>46378</v>
      </c>
      <c r="J30" s="130">
        <f t="shared" si="10"/>
        <v>4.8043026303895786E-2</v>
      </c>
      <c r="K30" s="131">
        <v>16584</v>
      </c>
      <c r="L30" s="130">
        <f t="shared" si="11"/>
        <v>-0.19483419915521683</v>
      </c>
      <c r="M30" s="131">
        <v>62962</v>
      </c>
      <c r="N30" s="130">
        <f t="shared" si="12"/>
        <v>-2.9098366975589429E-2</v>
      </c>
      <c r="O30" s="129">
        <v>240856</v>
      </c>
      <c r="P30" s="130">
        <f t="shared" si="13"/>
        <v>6.3395983169755032E-2</v>
      </c>
      <c r="Q30" s="129">
        <v>144704</v>
      </c>
      <c r="R30" s="130">
        <f t="shared" si="14"/>
        <v>-7.0861692564530676E-2</v>
      </c>
      <c r="S30" s="129">
        <v>385560</v>
      </c>
      <c r="T30" s="130">
        <f t="shared" si="15"/>
        <v>8.69355923157622E-3</v>
      </c>
    </row>
    <row r="31" spans="2:25">
      <c r="B31" s="136">
        <v>2011</v>
      </c>
      <c r="C31" s="137">
        <v>537233</v>
      </c>
      <c r="D31" s="138">
        <f t="shared" si="16"/>
        <v>9.1327002183738681E-2</v>
      </c>
      <c r="E31" s="137">
        <v>190519</v>
      </c>
      <c r="F31" s="138">
        <f t="shared" si="17"/>
        <v>-0.13152940425667703</v>
      </c>
      <c r="G31" s="137">
        <v>727752</v>
      </c>
      <c r="H31" s="138">
        <f t="shared" si="9"/>
        <v>2.2629164980439764E-2</v>
      </c>
      <c r="I31" s="137">
        <v>601893</v>
      </c>
      <c r="J31" s="138">
        <f t="shared" si="10"/>
        <v>9.6951681805589995E-2</v>
      </c>
      <c r="K31" s="137">
        <v>217907</v>
      </c>
      <c r="L31" s="138">
        <f t="shared" si="11"/>
        <v>-0.11378850361549664</v>
      </c>
      <c r="M31" s="137">
        <v>819800</v>
      </c>
      <c r="N31" s="138">
        <f t="shared" si="12"/>
        <v>3.1737441824758239E-2</v>
      </c>
      <c r="O31" s="137">
        <v>3189953</v>
      </c>
      <c r="P31" s="138">
        <f t="shared" si="13"/>
        <v>8.5679405379263329E-2</v>
      </c>
      <c r="Q31" s="137">
        <v>1970250</v>
      </c>
      <c r="R31" s="138">
        <f t="shared" si="14"/>
        <v>4.0744465737968527E-2</v>
      </c>
      <c r="S31" s="137">
        <v>5160203</v>
      </c>
      <c r="T31" s="138">
        <f t="shared" si="15"/>
        <v>6.8072009231421982E-2</v>
      </c>
      <c r="W31" s="135"/>
      <c r="X31" s="135"/>
      <c r="Y31" s="135"/>
    </row>
    <row r="32" spans="2:25" ht="15" hidden="1" customHeight="1" outlineLevel="1">
      <c r="B32" s="68" t="s">
        <v>86</v>
      </c>
      <c r="C32" s="129">
        <v>39657</v>
      </c>
      <c r="D32" s="130">
        <f>C32/C45-1</f>
        <v>-5.5335874225821868E-2</v>
      </c>
      <c r="E32" s="129">
        <v>18070</v>
      </c>
      <c r="F32" s="130">
        <f>E32/E45-1</f>
        <v>-0.1420160486206733</v>
      </c>
      <c r="G32" s="129">
        <v>57727</v>
      </c>
      <c r="H32" s="130">
        <f>G32/G45-1</f>
        <v>-8.4294348122650353E-2</v>
      </c>
      <c r="I32" s="131">
        <v>45650</v>
      </c>
      <c r="J32" s="130">
        <f>I32/I45-1</f>
        <v>-4.2012927054478344E-2</v>
      </c>
      <c r="K32" s="131">
        <v>21898</v>
      </c>
      <c r="L32" s="130">
        <f>K32/K45-1</f>
        <v>-5.3877727370922446E-2</v>
      </c>
      <c r="M32" s="131">
        <v>67548</v>
      </c>
      <c r="N32" s="130">
        <f>M32/M45-1</f>
        <v>-4.5891775075215024E-2</v>
      </c>
      <c r="O32" s="129">
        <v>240455</v>
      </c>
      <c r="P32" s="130">
        <f>O32/O45-1</f>
        <v>6.2324385459557874E-2</v>
      </c>
      <c r="Q32" s="129">
        <v>165560</v>
      </c>
      <c r="R32" s="130">
        <f>Q32/Q45-1</f>
        <v>7.388644928617305E-2</v>
      </c>
      <c r="S32" s="129">
        <v>406015</v>
      </c>
      <c r="T32" s="130">
        <f>S32/S45-1</f>
        <v>6.7008832719694489E-2</v>
      </c>
    </row>
    <row r="33" spans="2:25" ht="15" hidden="1" customHeight="1" outlineLevel="1">
      <c r="B33" s="68" t="s">
        <v>87</v>
      </c>
      <c r="C33" s="129">
        <v>39386</v>
      </c>
      <c r="D33" s="130">
        <f t="shared" ref="D33:D83" si="18">C33/C46-1</f>
        <v>-6.9636698634667149E-2</v>
      </c>
      <c r="E33" s="129">
        <v>16676</v>
      </c>
      <c r="F33" s="130">
        <f t="shared" ref="F33:F83" si="19">E33/E46-1</f>
        <v>-0.11032863849765262</v>
      </c>
      <c r="G33" s="129">
        <v>56062</v>
      </c>
      <c r="H33" s="130">
        <f t="shared" ref="H33:H83" si="20">G33/G46-1</f>
        <v>-8.2124496545400993E-2</v>
      </c>
      <c r="I33" s="131">
        <v>44137</v>
      </c>
      <c r="J33" s="130">
        <f t="shared" ref="J33:J83" si="21">I33/I46-1</f>
        <v>-6.6476311336717386E-2</v>
      </c>
      <c r="K33" s="131">
        <v>20394</v>
      </c>
      <c r="L33" s="130">
        <f t="shared" ref="L33:L83" si="22">K33/K46-1</f>
        <v>-3.6640773853143793E-3</v>
      </c>
      <c r="M33" s="131">
        <v>64531</v>
      </c>
      <c r="N33" s="130">
        <f t="shared" ref="N33:N83" si="23">M33/M46-1</f>
        <v>-4.7498856071676365E-2</v>
      </c>
      <c r="O33" s="129">
        <v>236808</v>
      </c>
      <c r="P33" s="130">
        <f t="shared" ref="P33:P83" si="24">O33/O46-1</f>
        <v>5.1321210399204453E-2</v>
      </c>
      <c r="Q33" s="129">
        <v>159831</v>
      </c>
      <c r="R33" s="130">
        <f t="shared" ref="R33:R83" si="25">Q33/Q46-1</f>
        <v>9.059459311925977E-2</v>
      </c>
      <c r="S33" s="129">
        <v>396639</v>
      </c>
      <c r="T33" s="130">
        <f t="shared" ref="T33:T83" si="26">S33/S46-1</f>
        <v>6.6801684767698877E-2</v>
      </c>
    </row>
    <row r="34" spans="2:25" ht="15" hidden="1" customHeight="1" outlineLevel="1">
      <c r="B34" s="68" t="s">
        <v>88</v>
      </c>
      <c r="C34" s="129">
        <v>37483</v>
      </c>
      <c r="D34" s="130">
        <f t="shared" si="18"/>
        <v>-2.2785932163620681E-2</v>
      </c>
      <c r="E34" s="129">
        <v>17324</v>
      </c>
      <c r="F34" s="130">
        <f t="shared" si="19"/>
        <v>-0.14250358857595402</v>
      </c>
      <c r="G34" s="129">
        <v>54807</v>
      </c>
      <c r="H34" s="130">
        <f t="shared" si="20"/>
        <v>-6.4088114754098369E-2</v>
      </c>
      <c r="I34" s="131">
        <v>42283</v>
      </c>
      <c r="J34" s="130">
        <f t="shared" si="21"/>
        <v>-1.9865554010199404E-2</v>
      </c>
      <c r="K34" s="131">
        <v>19265</v>
      </c>
      <c r="L34" s="130">
        <f t="shared" si="22"/>
        <v>-0.12954093620097595</v>
      </c>
      <c r="M34" s="131">
        <v>61548</v>
      </c>
      <c r="N34" s="130">
        <f t="shared" si="23"/>
        <v>-5.7053560485353594E-2</v>
      </c>
      <c r="O34" s="129">
        <v>269266</v>
      </c>
      <c r="P34" s="130">
        <f t="shared" si="24"/>
        <v>0.12153978157826772</v>
      </c>
      <c r="Q34" s="129">
        <v>164341</v>
      </c>
      <c r="R34" s="130">
        <f t="shared" si="25"/>
        <v>-2.6944200018205189E-3</v>
      </c>
      <c r="S34" s="129">
        <v>433607</v>
      </c>
      <c r="T34" s="130">
        <f t="shared" si="26"/>
        <v>7.0975693492495218E-2</v>
      </c>
    </row>
    <row r="35" spans="2:25" ht="15" hidden="1" customHeight="1" outlineLevel="1">
      <c r="B35" s="68" t="s">
        <v>89</v>
      </c>
      <c r="C35" s="129">
        <v>40104</v>
      </c>
      <c r="D35" s="130">
        <f t="shared" si="18"/>
        <v>2.7938688675859913E-2</v>
      </c>
      <c r="E35" s="129">
        <v>15815</v>
      </c>
      <c r="F35" s="130">
        <f t="shared" si="19"/>
        <v>-0.12479247371333702</v>
      </c>
      <c r="G35" s="129">
        <v>55919</v>
      </c>
      <c r="H35" s="130">
        <f t="shared" si="20"/>
        <v>-2.0408520776399652E-2</v>
      </c>
      <c r="I35" s="131">
        <v>43262</v>
      </c>
      <c r="J35" s="130">
        <f t="shared" si="21"/>
        <v>2.1052631578947434E-2</v>
      </c>
      <c r="K35" s="131">
        <v>17529</v>
      </c>
      <c r="L35" s="130">
        <f t="shared" si="22"/>
        <v>-0.10970592716745386</v>
      </c>
      <c r="M35" s="131">
        <v>60791</v>
      </c>
      <c r="N35" s="130">
        <f t="shared" si="23"/>
        <v>-2.0432169387196053E-2</v>
      </c>
      <c r="O35" s="129">
        <v>230546</v>
      </c>
      <c r="P35" s="130">
        <f t="shared" si="24"/>
        <v>7.808349855972474E-2</v>
      </c>
      <c r="Q35" s="129">
        <v>133127</v>
      </c>
      <c r="R35" s="130">
        <f t="shared" si="25"/>
        <v>-5.1572318082726554E-2</v>
      </c>
      <c r="S35" s="129">
        <v>363673</v>
      </c>
      <c r="T35" s="130">
        <f t="shared" si="26"/>
        <v>2.6704195768659567E-2</v>
      </c>
    </row>
    <row r="36" spans="2:25" ht="15" hidden="1" customHeight="1" outlineLevel="1">
      <c r="B36" s="68" t="s">
        <v>90</v>
      </c>
      <c r="C36" s="129">
        <v>51335</v>
      </c>
      <c r="D36" s="130">
        <f t="shared" si="18"/>
        <v>-0.13198965184897116</v>
      </c>
      <c r="E36" s="129">
        <v>20779</v>
      </c>
      <c r="F36" s="130">
        <f t="shared" si="19"/>
        <v>-0.25932130890425609</v>
      </c>
      <c r="G36" s="129">
        <v>72114</v>
      </c>
      <c r="H36" s="130">
        <f t="shared" si="20"/>
        <v>-0.17295716497505587</v>
      </c>
      <c r="I36" s="131">
        <v>55855</v>
      </c>
      <c r="J36" s="130">
        <f t="shared" si="21"/>
        <v>-0.13343986595507018</v>
      </c>
      <c r="K36" s="131">
        <v>23013</v>
      </c>
      <c r="L36" s="130">
        <f t="shared" si="22"/>
        <v>-0.24943739604057269</v>
      </c>
      <c r="M36" s="131">
        <v>78868</v>
      </c>
      <c r="N36" s="130">
        <f t="shared" si="23"/>
        <v>-0.17083171252247231</v>
      </c>
      <c r="O36" s="129">
        <v>283306</v>
      </c>
      <c r="P36" s="130">
        <f t="shared" si="24"/>
        <v>4.8403928563498733E-2</v>
      </c>
      <c r="Q36" s="129">
        <v>181892</v>
      </c>
      <c r="R36" s="130">
        <f t="shared" si="25"/>
        <v>-7.9288910486140618E-2</v>
      </c>
      <c r="S36" s="129">
        <v>465198</v>
      </c>
      <c r="T36" s="130">
        <f t="shared" si="26"/>
        <v>-5.5239406390156232E-3</v>
      </c>
    </row>
    <row r="37" spans="2:25" ht="15" hidden="1" customHeight="1" outlineLevel="1">
      <c r="B37" s="68" t="s">
        <v>91</v>
      </c>
      <c r="C37" s="129">
        <v>42500</v>
      </c>
      <c r="D37" s="130">
        <f t="shared" si="18"/>
        <v>-0.11341969668523266</v>
      </c>
      <c r="E37" s="129">
        <v>19547</v>
      </c>
      <c r="F37" s="130">
        <f t="shared" si="19"/>
        <v>-0.21927547230099453</v>
      </c>
      <c r="G37" s="129">
        <v>62047</v>
      </c>
      <c r="H37" s="130">
        <f t="shared" si="20"/>
        <v>-0.14973826294296599</v>
      </c>
      <c r="I37" s="131">
        <v>46589</v>
      </c>
      <c r="J37" s="130">
        <f t="shared" si="21"/>
        <v>-0.11259047619047624</v>
      </c>
      <c r="K37" s="131">
        <v>21496</v>
      </c>
      <c r="L37" s="130">
        <f t="shared" si="22"/>
        <v>-0.21475799086757996</v>
      </c>
      <c r="M37" s="131">
        <v>68085</v>
      </c>
      <c r="N37" s="130">
        <f t="shared" si="23"/>
        <v>-0.14760563380281688</v>
      </c>
      <c r="O37" s="129">
        <v>265054</v>
      </c>
      <c r="P37" s="130">
        <f t="shared" si="24"/>
        <v>3.7779213406158751E-2</v>
      </c>
      <c r="Q37" s="129">
        <v>186205</v>
      </c>
      <c r="R37" s="130">
        <f t="shared" si="25"/>
        <v>4.1473236758208021E-2</v>
      </c>
      <c r="S37" s="129">
        <v>451259</v>
      </c>
      <c r="T37" s="130">
        <f t="shared" si="26"/>
        <v>3.9300314374877576E-2</v>
      </c>
    </row>
    <row r="38" spans="2:25" ht="15" hidden="1" customHeight="1" outlineLevel="1">
      <c r="B38" s="68" t="s">
        <v>92</v>
      </c>
      <c r="C38" s="129">
        <v>42691</v>
      </c>
      <c r="D38" s="130">
        <f t="shared" si="18"/>
        <v>7.9227443941653819E-2</v>
      </c>
      <c r="E38" s="129">
        <v>21988</v>
      </c>
      <c r="F38" s="130">
        <f t="shared" si="19"/>
        <v>-2.2190599012762879E-2</v>
      </c>
      <c r="G38" s="129">
        <v>64679</v>
      </c>
      <c r="H38" s="130">
        <f t="shared" si="20"/>
        <v>4.2469860099284329E-2</v>
      </c>
      <c r="I38" s="131">
        <v>47221</v>
      </c>
      <c r="J38" s="130">
        <f t="shared" si="21"/>
        <v>8.5190973020177418E-2</v>
      </c>
      <c r="K38" s="131">
        <v>23805</v>
      </c>
      <c r="L38" s="130">
        <f t="shared" si="22"/>
        <v>-3.9462534802082061E-2</v>
      </c>
      <c r="M38" s="131">
        <v>71026</v>
      </c>
      <c r="N38" s="130">
        <f t="shared" si="23"/>
        <v>3.995783123709673E-2</v>
      </c>
      <c r="O38" s="129">
        <v>230853</v>
      </c>
      <c r="P38" s="130">
        <f t="shared" si="24"/>
        <v>8.0190908452846044E-2</v>
      </c>
      <c r="Q38" s="129">
        <v>144090</v>
      </c>
      <c r="R38" s="130">
        <f t="shared" si="25"/>
        <v>5.8372446618628837E-2</v>
      </c>
      <c r="S38" s="129">
        <v>374943</v>
      </c>
      <c r="T38" s="130">
        <f t="shared" si="26"/>
        <v>7.1700518496075505E-2</v>
      </c>
    </row>
    <row r="39" spans="2:25" ht="15" hidden="1" customHeight="1" outlineLevel="1">
      <c r="B39" s="68" t="s">
        <v>93</v>
      </c>
      <c r="C39" s="129">
        <v>39991</v>
      </c>
      <c r="D39" s="130">
        <f t="shared" si="18"/>
        <v>8.2153971045866525E-2</v>
      </c>
      <c r="E39" s="129">
        <v>16613</v>
      </c>
      <c r="F39" s="130">
        <f t="shared" si="19"/>
        <v>-0.13311417240659573</v>
      </c>
      <c r="G39" s="129">
        <v>56604</v>
      </c>
      <c r="H39" s="130">
        <f t="shared" si="20"/>
        <v>8.6423492934657453E-3</v>
      </c>
      <c r="I39" s="131">
        <v>44126</v>
      </c>
      <c r="J39" s="130">
        <f t="shared" si="21"/>
        <v>5.0769157498690376E-2</v>
      </c>
      <c r="K39" s="131">
        <v>18672</v>
      </c>
      <c r="L39" s="130">
        <f t="shared" si="22"/>
        <v>-0.12416154603874474</v>
      </c>
      <c r="M39" s="131">
        <v>62798</v>
      </c>
      <c r="N39" s="130">
        <f t="shared" si="23"/>
        <v>-8.1341904506183615E-3</v>
      </c>
      <c r="O39" s="129">
        <v>233329</v>
      </c>
      <c r="P39" s="130">
        <f t="shared" si="24"/>
        <v>7.4694167065846306E-2</v>
      </c>
      <c r="Q39" s="129">
        <v>127968</v>
      </c>
      <c r="R39" s="130">
        <f t="shared" si="25"/>
        <v>-3.9142219986334381E-2</v>
      </c>
      <c r="S39" s="129">
        <v>361297</v>
      </c>
      <c r="T39" s="130">
        <f t="shared" si="26"/>
        <v>3.1413702243550334E-2</v>
      </c>
    </row>
    <row r="40" spans="2:25" ht="15" hidden="1" customHeight="1" outlineLevel="1">
      <c r="B40" s="68" t="s">
        <v>94</v>
      </c>
      <c r="C40" s="129">
        <v>41480</v>
      </c>
      <c r="D40" s="130">
        <f t="shared" si="18"/>
        <v>-0.13682239101030069</v>
      </c>
      <c r="E40" s="129">
        <v>18320</v>
      </c>
      <c r="F40" s="130">
        <f t="shared" si="19"/>
        <v>-0.18086295551084286</v>
      </c>
      <c r="G40" s="129">
        <v>59800</v>
      </c>
      <c r="H40" s="130">
        <f t="shared" si="20"/>
        <v>-0.15080942913944906</v>
      </c>
      <c r="I40" s="131">
        <v>46056</v>
      </c>
      <c r="J40" s="130">
        <f t="shared" si="21"/>
        <v>-0.13975120475176506</v>
      </c>
      <c r="K40" s="131">
        <v>20081</v>
      </c>
      <c r="L40" s="130">
        <f t="shared" si="22"/>
        <v>-0.19272361809045224</v>
      </c>
      <c r="M40" s="131">
        <v>66137</v>
      </c>
      <c r="N40" s="130">
        <f t="shared" si="23"/>
        <v>-0.15655567316643926</v>
      </c>
      <c r="O40" s="129">
        <v>258952</v>
      </c>
      <c r="P40" s="130">
        <f t="shared" si="24"/>
        <v>2.3258754633178613E-2</v>
      </c>
      <c r="Q40" s="129">
        <v>163597</v>
      </c>
      <c r="R40" s="130">
        <f t="shared" si="25"/>
        <v>-1.0685518008756389E-2</v>
      </c>
      <c r="S40" s="129">
        <v>422549</v>
      </c>
      <c r="T40" s="130">
        <f t="shared" si="26"/>
        <v>9.8439404440409106E-3</v>
      </c>
    </row>
    <row r="41" spans="2:25" ht="15" hidden="1" customHeight="1" outlineLevel="1">
      <c r="B41" s="68" t="s">
        <v>95</v>
      </c>
      <c r="C41" s="129">
        <v>40275</v>
      </c>
      <c r="D41" s="130">
        <f t="shared" si="18"/>
        <v>-3.9997139656282044E-2</v>
      </c>
      <c r="E41" s="129">
        <v>18965</v>
      </c>
      <c r="F41" s="130">
        <f t="shared" si="19"/>
        <v>-0.18380960578412808</v>
      </c>
      <c r="G41" s="129">
        <v>59240</v>
      </c>
      <c r="H41" s="130">
        <f t="shared" si="20"/>
        <v>-9.1257727530718369E-2</v>
      </c>
      <c r="I41" s="131">
        <v>45809</v>
      </c>
      <c r="J41" s="130">
        <f t="shared" si="21"/>
        <v>-3.9119855686537752E-2</v>
      </c>
      <c r="K41" s="131">
        <v>21045</v>
      </c>
      <c r="L41" s="130">
        <f t="shared" si="22"/>
        <v>-0.1845867720562594</v>
      </c>
      <c r="M41" s="131">
        <v>66854</v>
      </c>
      <c r="N41" s="130">
        <f t="shared" si="23"/>
        <v>-9.0211341398690803E-2</v>
      </c>
      <c r="O41" s="129">
        <v>239927</v>
      </c>
      <c r="P41" s="130">
        <f t="shared" si="24"/>
        <v>4.2557999070103048E-2</v>
      </c>
      <c r="Q41" s="129">
        <v>164434</v>
      </c>
      <c r="R41" s="130">
        <f t="shared" si="25"/>
        <v>-8.3294773519163812E-2</v>
      </c>
      <c r="S41" s="129">
        <v>404361</v>
      </c>
      <c r="T41" s="130">
        <f t="shared" si="26"/>
        <v>-1.2568741025816399E-2</v>
      </c>
    </row>
    <row r="42" spans="2:25" ht="15" hidden="1" customHeight="1" outlineLevel="1">
      <c r="B42" s="68" t="s">
        <v>96</v>
      </c>
      <c r="C42" s="129">
        <v>38426</v>
      </c>
      <c r="D42" s="130">
        <f t="shared" si="18"/>
        <v>-4.4818414576549226E-2</v>
      </c>
      <c r="E42" s="129">
        <v>16463</v>
      </c>
      <c r="F42" s="130">
        <f t="shared" si="19"/>
        <v>-0.12843453862036103</v>
      </c>
      <c r="G42" s="129">
        <v>54889</v>
      </c>
      <c r="H42" s="130">
        <f t="shared" si="20"/>
        <v>-7.1534896309076723E-2</v>
      </c>
      <c r="I42" s="131">
        <v>43456</v>
      </c>
      <c r="J42" s="130">
        <f t="shared" si="21"/>
        <v>-5.3761567773543795E-2</v>
      </c>
      <c r="K42" s="131">
        <v>18091</v>
      </c>
      <c r="L42" s="130">
        <f t="shared" si="22"/>
        <v>-0.13556001529051986</v>
      </c>
      <c r="M42" s="131">
        <v>61547</v>
      </c>
      <c r="N42" s="130">
        <f t="shared" si="23"/>
        <v>-7.9368165976096861E-2</v>
      </c>
      <c r="O42" s="129">
        <v>223216</v>
      </c>
      <c r="P42" s="130">
        <f t="shared" si="24"/>
        <v>-2.9079766111128613E-3</v>
      </c>
      <c r="Q42" s="129">
        <v>146331</v>
      </c>
      <c r="R42" s="130">
        <f t="shared" si="25"/>
        <v>-9.5130321862535894E-2</v>
      </c>
      <c r="S42" s="129">
        <v>369547</v>
      </c>
      <c r="T42" s="130">
        <f t="shared" si="26"/>
        <v>-4.1586484846284355E-2</v>
      </c>
    </row>
    <row r="43" spans="2:25" ht="15" hidden="1" customHeight="1" outlineLevel="1">
      <c r="B43" s="68" t="s">
        <v>97</v>
      </c>
      <c r="C43" s="129">
        <v>38947</v>
      </c>
      <c r="D43" s="130">
        <f t="shared" si="18"/>
        <v>3.9140875133404585E-2</v>
      </c>
      <c r="E43" s="129">
        <v>18813</v>
      </c>
      <c r="F43" s="130">
        <f t="shared" si="19"/>
        <v>-7.0044488383588677E-2</v>
      </c>
      <c r="G43" s="129">
        <v>57760</v>
      </c>
      <c r="H43" s="130">
        <f t="shared" si="20"/>
        <v>8.664009703691633E-4</v>
      </c>
      <c r="I43" s="131">
        <v>44252</v>
      </c>
      <c r="J43" s="130">
        <f t="shared" si="21"/>
        <v>3.7002319968129749E-2</v>
      </c>
      <c r="K43" s="131">
        <v>20597</v>
      </c>
      <c r="L43" s="130">
        <f t="shared" si="22"/>
        <v>-7.6326292658863593E-2</v>
      </c>
      <c r="M43" s="131">
        <v>64849</v>
      </c>
      <c r="N43" s="130">
        <f t="shared" si="23"/>
        <v>-1.8931231915286784E-3</v>
      </c>
      <c r="O43" s="129">
        <v>226497</v>
      </c>
      <c r="P43" s="130">
        <f t="shared" si="24"/>
        <v>6.5757898005853521E-2</v>
      </c>
      <c r="Q43" s="129">
        <v>155740</v>
      </c>
      <c r="R43" s="130">
        <f t="shared" si="25"/>
        <v>-7.4122514981451504E-2</v>
      </c>
      <c r="S43" s="129">
        <v>382237</v>
      </c>
      <c r="T43" s="130">
        <f t="shared" si="26"/>
        <v>3.9581855908386032E-3</v>
      </c>
    </row>
    <row r="44" spans="2:25" ht="15" customHeight="1" collapsed="1">
      <c r="B44" s="139">
        <v>2010</v>
      </c>
      <c r="C44" s="131">
        <v>492275</v>
      </c>
      <c r="D44" s="140">
        <f t="shared" si="18"/>
        <v>-4.0384645374586747E-2</v>
      </c>
      <c r="E44" s="131">
        <v>219373</v>
      </c>
      <c r="F44" s="140">
        <f t="shared" si="19"/>
        <v>-0.14819833812223349</v>
      </c>
      <c r="G44" s="131">
        <v>711648</v>
      </c>
      <c r="H44" s="140">
        <f t="shared" si="20"/>
        <v>-7.6419928049711094E-2</v>
      </c>
      <c r="I44" s="131">
        <v>548696</v>
      </c>
      <c r="J44" s="140">
        <f t="shared" si="21"/>
        <v>-4.1940508035396284E-2</v>
      </c>
      <c r="K44" s="131">
        <v>245886</v>
      </c>
      <c r="L44" s="140">
        <f t="shared" si="22"/>
        <v>-0.1326282964823412</v>
      </c>
      <c r="M44" s="131">
        <v>794582</v>
      </c>
      <c r="N44" s="140">
        <f t="shared" si="23"/>
        <v>-7.1966830179864494E-2</v>
      </c>
      <c r="O44" s="131">
        <v>2938209</v>
      </c>
      <c r="P44" s="140">
        <f t="shared" si="24"/>
        <v>5.6310882751361202E-2</v>
      </c>
      <c r="Q44" s="131">
        <v>1893116</v>
      </c>
      <c r="R44" s="140">
        <f t="shared" si="25"/>
        <v>-1.7178847952918797E-2</v>
      </c>
      <c r="S44" s="131">
        <v>4831325</v>
      </c>
      <c r="T44" s="140">
        <f t="shared" si="26"/>
        <v>2.6242294141912259E-2</v>
      </c>
      <c r="W44" s="135"/>
      <c r="X44" s="135"/>
      <c r="Y44" s="135"/>
    </row>
    <row r="45" spans="2:25" ht="15" hidden="1" customHeight="1" outlineLevel="1">
      <c r="B45" s="68" t="s">
        <v>86</v>
      </c>
      <c r="C45" s="129">
        <v>41980</v>
      </c>
      <c r="D45" s="130">
        <f t="shared" si="18"/>
        <v>-7.439255633461217E-2</v>
      </c>
      <c r="E45" s="129">
        <v>21061</v>
      </c>
      <c r="F45" s="130">
        <f t="shared" si="19"/>
        <v>-0.13086001980851769</v>
      </c>
      <c r="G45" s="129">
        <v>63041</v>
      </c>
      <c r="H45" s="130">
        <f t="shared" si="20"/>
        <v>-9.4056275687638302E-2</v>
      </c>
      <c r="I45" s="131">
        <v>47652</v>
      </c>
      <c r="J45" s="130">
        <f t="shared" si="21"/>
        <v>-7.0440668708425136E-2</v>
      </c>
      <c r="K45" s="131">
        <v>23145</v>
      </c>
      <c r="L45" s="130">
        <f t="shared" si="22"/>
        <v>-0.14826672554647824</v>
      </c>
      <c r="M45" s="131">
        <v>70797</v>
      </c>
      <c r="N45" s="130">
        <f t="shared" si="23"/>
        <v>-9.7403011333936806E-2</v>
      </c>
      <c r="O45" s="129">
        <v>226348</v>
      </c>
      <c r="P45" s="130">
        <f t="shared" si="24"/>
        <v>-3.3555786120824771E-2</v>
      </c>
      <c r="Q45" s="129">
        <v>154169</v>
      </c>
      <c r="R45" s="130">
        <f t="shared" si="25"/>
        <v>-0.12401986408782018</v>
      </c>
      <c r="S45" s="129">
        <v>380517</v>
      </c>
      <c r="T45" s="130">
        <f t="shared" si="26"/>
        <v>-7.2369046545247118E-2</v>
      </c>
    </row>
    <row r="46" spans="2:25" ht="15" hidden="1" customHeight="1" outlineLevel="1">
      <c r="B46" s="68" t="s">
        <v>87</v>
      </c>
      <c r="C46" s="129">
        <v>42334</v>
      </c>
      <c r="D46" s="130">
        <f t="shared" si="18"/>
        <v>-7.2355158208431969E-2</v>
      </c>
      <c r="E46" s="129">
        <v>18744</v>
      </c>
      <c r="F46" s="130">
        <f t="shared" si="19"/>
        <v>-0.18415669205658325</v>
      </c>
      <c r="G46" s="129">
        <v>61078</v>
      </c>
      <c r="H46" s="130">
        <f t="shared" si="20"/>
        <v>-0.10979289035285889</v>
      </c>
      <c r="I46" s="131">
        <v>47280</v>
      </c>
      <c r="J46" s="130">
        <f t="shared" si="21"/>
        <v>-8.5705445544554504E-2</v>
      </c>
      <c r="K46" s="131">
        <v>20469</v>
      </c>
      <c r="L46" s="130">
        <f t="shared" si="22"/>
        <v>-0.20462405284631824</v>
      </c>
      <c r="M46" s="131">
        <v>67749</v>
      </c>
      <c r="N46" s="130">
        <f t="shared" si="23"/>
        <v>-0.12522111895877186</v>
      </c>
      <c r="O46" s="129">
        <v>225248</v>
      </c>
      <c r="P46" s="130">
        <f t="shared" si="24"/>
        <v>-8.5973989084342728E-2</v>
      </c>
      <c r="Q46" s="129">
        <v>146554</v>
      </c>
      <c r="R46" s="130">
        <f t="shared" si="25"/>
        <v>-0.2091200992957557</v>
      </c>
      <c r="S46" s="129">
        <v>371802</v>
      </c>
      <c r="T46" s="130">
        <f t="shared" si="26"/>
        <v>-0.1388289248158614</v>
      </c>
    </row>
    <row r="47" spans="2:25" ht="15" hidden="1" customHeight="1" outlineLevel="1">
      <c r="B47" s="68" t="s">
        <v>88</v>
      </c>
      <c r="C47" s="129">
        <v>38357</v>
      </c>
      <c r="D47" s="130">
        <f t="shared" si="18"/>
        <v>-0.1044361428904973</v>
      </c>
      <c r="E47" s="129">
        <v>20203</v>
      </c>
      <c r="F47" s="130">
        <f t="shared" si="19"/>
        <v>-0.15245207031086128</v>
      </c>
      <c r="G47" s="129">
        <v>58560</v>
      </c>
      <c r="H47" s="130">
        <f t="shared" si="20"/>
        <v>-0.12160439197804007</v>
      </c>
      <c r="I47" s="131">
        <v>43140</v>
      </c>
      <c r="J47" s="130">
        <f t="shared" si="21"/>
        <v>-0.11334909053540232</v>
      </c>
      <c r="K47" s="131">
        <v>22132</v>
      </c>
      <c r="L47" s="130">
        <f t="shared" si="22"/>
        <v>-0.16718720602069614</v>
      </c>
      <c r="M47" s="131">
        <v>65272</v>
      </c>
      <c r="N47" s="130">
        <f t="shared" si="23"/>
        <v>-0.13236740661969959</v>
      </c>
      <c r="O47" s="129">
        <v>240086</v>
      </c>
      <c r="P47" s="130">
        <f t="shared" si="24"/>
        <v>-6.9029966497084039E-2</v>
      </c>
      <c r="Q47" s="129">
        <v>164785</v>
      </c>
      <c r="R47" s="130">
        <f t="shared" si="25"/>
        <v>-0.10427843821513405</v>
      </c>
      <c r="S47" s="129">
        <v>404871</v>
      </c>
      <c r="T47" s="130">
        <f t="shared" si="26"/>
        <v>-8.3705814324543937E-2</v>
      </c>
    </row>
    <row r="48" spans="2:25" ht="15" hidden="1" customHeight="1" outlineLevel="1">
      <c r="B48" s="68" t="s">
        <v>89</v>
      </c>
      <c r="C48" s="129">
        <v>39014</v>
      </c>
      <c r="D48" s="130">
        <f t="shared" si="18"/>
        <v>-0.17924012285942692</v>
      </c>
      <c r="E48" s="129">
        <v>18070</v>
      </c>
      <c r="F48" s="130">
        <f t="shared" si="19"/>
        <v>-0.20473549863568352</v>
      </c>
      <c r="G48" s="129">
        <v>57084</v>
      </c>
      <c r="H48" s="130">
        <f t="shared" si="20"/>
        <v>-0.18748576634024139</v>
      </c>
      <c r="I48" s="131">
        <v>42370</v>
      </c>
      <c r="J48" s="130">
        <f t="shared" si="21"/>
        <v>-0.19919106390217167</v>
      </c>
      <c r="K48" s="131">
        <v>19689</v>
      </c>
      <c r="L48" s="130">
        <f t="shared" si="22"/>
        <v>-0.24229363094092748</v>
      </c>
      <c r="M48" s="131">
        <v>62059</v>
      </c>
      <c r="N48" s="130">
        <f t="shared" si="23"/>
        <v>-0.21338758333967101</v>
      </c>
      <c r="O48" s="129">
        <v>213848</v>
      </c>
      <c r="P48" s="130">
        <f t="shared" si="24"/>
        <v>-0.11000869814925029</v>
      </c>
      <c r="Q48" s="129">
        <v>140366</v>
      </c>
      <c r="R48" s="130">
        <f t="shared" si="25"/>
        <v>-7.0903771561709794E-2</v>
      </c>
      <c r="S48" s="129">
        <v>354214</v>
      </c>
      <c r="T48" s="130">
        <f t="shared" si="26"/>
        <v>-9.4912854949036563E-2</v>
      </c>
    </row>
    <row r="49" spans="2:20" ht="15" hidden="1" customHeight="1" outlineLevel="1">
      <c r="B49" s="68" t="s">
        <v>90</v>
      </c>
      <c r="C49" s="129">
        <v>59141</v>
      </c>
      <c r="D49" s="130">
        <f t="shared" si="18"/>
        <v>-0.14170234380669033</v>
      </c>
      <c r="E49" s="129">
        <v>28054</v>
      </c>
      <c r="F49" s="130">
        <f t="shared" si="19"/>
        <v>-0.26807378225364609</v>
      </c>
      <c r="G49" s="129">
        <v>87195</v>
      </c>
      <c r="H49" s="130">
        <f t="shared" si="20"/>
        <v>-0.18687170113956397</v>
      </c>
      <c r="I49" s="131">
        <v>64456</v>
      </c>
      <c r="J49" s="130">
        <f t="shared" si="21"/>
        <v>-0.15728368590330255</v>
      </c>
      <c r="K49" s="131">
        <v>30661</v>
      </c>
      <c r="L49" s="130">
        <f t="shared" si="22"/>
        <v>-0.2822127540031838</v>
      </c>
      <c r="M49" s="131">
        <v>95117</v>
      </c>
      <c r="N49" s="130">
        <f t="shared" si="23"/>
        <v>-0.20205197899364102</v>
      </c>
      <c r="O49" s="129">
        <v>270226</v>
      </c>
      <c r="P49" s="130">
        <f t="shared" si="24"/>
        <v>-0.10969000293227116</v>
      </c>
      <c r="Q49" s="129">
        <v>197556</v>
      </c>
      <c r="R49" s="130">
        <f t="shared" si="25"/>
        <v>-0.13446018769222678</v>
      </c>
      <c r="S49" s="129">
        <v>467782</v>
      </c>
      <c r="T49" s="130">
        <f t="shared" si="26"/>
        <v>-0.12032194672458696</v>
      </c>
    </row>
    <row r="50" spans="2:20" ht="15" hidden="1" customHeight="1" outlineLevel="1">
      <c r="B50" s="68" t="s">
        <v>91</v>
      </c>
      <c r="C50" s="129">
        <v>47937</v>
      </c>
      <c r="D50" s="130">
        <f t="shared" si="18"/>
        <v>-0.15227771097121034</v>
      </c>
      <c r="E50" s="129">
        <v>25037</v>
      </c>
      <c r="F50" s="130">
        <f t="shared" si="19"/>
        <v>-0.21553452813635798</v>
      </c>
      <c r="G50" s="129">
        <v>72974</v>
      </c>
      <c r="H50" s="130">
        <f t="shared" si="20"/>
        <v>-0.17509947549285587</v>
      </c>
      <c r="I50" s="131">
        <v>52500</v>
      </c>
      <c r="J50" s="130">
        <f t="shared" si="21"/>
        <v>-0.15265179637819171</v>
      </c>
      <c r="K50" s="131">
        <v>27375</v>
      </c>
      <c r="L50" s="130">
        <f t="shared" si="22"/>
        <v>-0.23062870633203114</v>
      </c>
      <c r="M50" s="131">
        <v>79875</v>
      </c>
      <c r="N50" s="130">
        <f t="shared" si="23"/>
        <v>-0.18109679205240981</v>
      </c>
      <c r="O50" s="129">
        <v>255405</v>
      </c>
      <c r="P50" s="130">
        <f t="shared" si="24"/>
        <v>-7.7880393969152584E-2</v>
      </c>
      <c r="Q50" s="129">
        <v>178790</v>
      </c>
      <c r="R50" s="130">
        <f t="shared" si="25"/>
        <v>-6.1711160908742624E-2</v>
      </c>
      <c r="S50" s="129">
        <v>434195</v>
      </c>
      <c r="T50" s="130">
        <f t="shared" si="26"/>
        <v>-7.129030533126568E-2</v>
      </c>
    </row>
    <row r="51" spans="2:20" ht="15" hidden="1" customHeight="1" outlineLevel="1">
      <c r="B51" s="68" t="s">
        <v>92</v>
      </c>
      <c r="C51" s="129">
        <v>39557</v>
      </c>
      <c r="D51" s="130">
        <f t="shared" si="18"/>
        <v>-0.17154645220742226</v>
      </c>
      <c r="E51" s="129">
        <v>22487</v>
      </c>
      <c r="F51" s="130">
        <f t="shared" si="19"/>
        <v>-0.11318373624640143</v>
      </c>
      <c r="G51" s="129">
        <v>62044</v>
      </c>
      <c r="H51" s="130">
        <f t="shared" si="20"/>
        <v>-0.1513029204568771</v>
      </c>
      <c r="I51" s="131">
        <v>43514</v>
      </c>
      <c r="J51" s="130">
        <f t="shared" si="21"/>
        <v>-0.18139062382421556</v>
      </c>
      <c r="K51" s="131">
        <v>24783</v>
      </c>
      <c r="L51" s="130">
        <f t="shared" si="22"/>
        <v>-0.12840261658577756</v>
      </c>
      <c r="M51" s="131">
        <v>68297</v>
      </c>
      <c r="N51" s="130">
        <f t="shared" si="23"/>
        <v>-0.16292437798749848</v>
      </c>
      <c r="O51" s="129">
        <v>213715</v>
      </c>
      <c r="P51" s="130">
        <f t="shared" si="24"/>
        <v>-0.12861860882328957</v>
      </c>
      <c r="Q51" s="129">
        <v>136143</v>
      </c>
      <c r="R51" s="130">
        <f t="shared" si="25"/>
        <v>-0.13379058477708994</v>
      </c>
      <c r="S51" s="129">
        <v>349858</v>
      </c>
      <c r="T51" s="130">
        <f t="shared" si="26"/>
        <v>-0.13063854424733679</v>
      </c>
    </row>
    <row r="52" spans="2:20" ht="15" hidden="1" customHeight="1" outlineLevel="1">
      <c r="B52" s="68" t="s">
        <v>93</v>
      </c>
      <c r="C52" s="129">
        <v>36955</v>
      </c>
      <c r="D52" s="130">
        <f t="shared" si="18"/>
        <v>-0.22820684181947282</v>
      </c>
      <c r="E52" s="129">
        <v>19164</v>
      </c>
      <c r="F52" s="130">
        <f t="shared" si="19"/>
        <v>-0.27764794572182439</v>
      </c>
      <c r="G52" s="129">
        <v>56119</v>
      </c>
      <c r="H52" s="130">
        <f t="shared" si="20"/>
        <v>-0.2458340052679675</v>
      </c>
      <c r="I52" s="131">
        <v>41994</v>
      </c>
      <c r="J52" s="130">
        <f t="shared" si="21"/>
        <v>-0.23120297310656679</v>
      </c>
      <c r="K52" s="131">
        <v>21319</v>
      </c>
      <c r="L52" s="130">
        <f t="shared" si="22"/>
        <v>-0.28510110324938798</v>
      </c>
      <c r="M52" s="131">
        <v>63313</v>
      </c>
      <c r="N52" s="130">
        <f t="shared" si="23"/>
        <v>-0.25023684335180707</v>
      </c>
      <c r="O52" s="129">
        <v>217112</v>
      </c>
      <c r="P52" s="130">
        <f t="shared" si="24"/>
        <v>-0.15982555057214609</v>
      </c>
      <c r="Q52" s="129">
        <v>133181</v>
      </c>
      <c r="R52" s="130">
        <f t="shared" si="25"/>
        <v>-0.13950197710180134</v>
      </c>
      <c r="S52" s="129">
        <v>350293</v>
      </c>
      <c r="T52" s="130">
        <f t="shared" si="26"/>
        <v>-0.152212689231216</v>
      </c>
    </row>
    <row r="53" spans="2:20" ht="15" hidden="1" customHeight="1" outlineLevel="1">
      <c r="B53" s="68" t="s">
        <v>94</v>
      </c>
      <c r="C53" s="129">
        <v>48055</v>
      </c>
      <c r="D53" s="130">
        <f t="shared" si="18"/>
        <v>-6.9855218333849445E-2</v>
      </c>
      <c r="E53" s="129">
        <v>22365</v>
      </c>
      <c r="F53" s="130">
        <f t="shared" si="19"/>
        <v>-0.11285204284014283</v>
      </c>
      <c r="G53" s="129">
        <v>70420</v>
      </c>
      <c r="H53" s="130">
        <f t="shared" si="20"/>
        <v>-8.3955563649608433E-2</v>
      </c>
      <c r="I53" s="131">
        <v>53538</v>
      </c>
      <c r="J53" s="130">
        <f t="shared" si="21"/>
        <v>-7.1906528447110207E-2</v>
      </c>
      <c r="K53" s="131">
        <v>24875</v>
      </c>
      <c r="L53" s="130">
        <f t="shared" si="22"/>
        <v>-0.11640380789997162</v>
      </c>
      <c r="M53" s="131">
        <v>78413</v>
      </c>
      <c r="N53" s="130">
        <f t="shared" si="23"/>
        <v>-8.6500151448076656E-2</v>
      </c>
      <c r="O53" s="129">
        <v>253066</v>
      </c>
      <c r="P53" s="130">
        <f t="shared" si="24"/>
        <v>-3.1596912633024998E-2</v>
      </c>
      <c r="Q53" s="129">
        <v>165364</v>
      </c>
      <c r="R53" s="130">
        <f t="shared" si="25"/>
        <v>1.3315685301272806E-2</v>
      </c>
      <c r="S53" s="129">
        <v>418430</v>
      </c>
      <c r="T53" s="130">
        <f t="shared" si="26"/>
        <v>-1.4331682818470082E-2</v>
      </c>
    </row>
    <row r="54" spans="2:20" ht="15" hidden="1" customHeight="1" outlineLevel="1">
      <c r="B54" s="68" t="s">
        <v>95</v>
      </c>
      <c r="C54" s="129">
        <v>41953</v>
      </c>
      <c r="D54" s="130">
        <f t="shared" si="18"/>
        <v>-0.2876523924338642</v>
      </c>
      <c r="E54" s="129">
        <v>23236</v>
      </c>
      <c r="F54" s="130">
        <f t="shared" si="19"/>
        <v>-0.21616515989744978</v>
      </c>
      <c r="G54" s="129">
        <v>65189</v>
      </c>
      <c r="H54" s="130">
        <f t="shared" si="20"/>
        <v>-0.26371727393887368</v>
      </c>
      <c r="I54" s="131">
        <v>47674</v>
      </c>
      <c r="J54" s="130">
        <f t="shared" si="21"/>
        <v>-0.28618913577289329</v>
      </c>
      <c r="K54" s="131">
        <v>25809</v>
      </c>
      <c r="L54" s="130">
        <f t="shared" si="22"/>
        <v>-0.22555962311708577</v>
      </c>
      <c r="M54" s="131">
        <v>73483</v>
      </c>
      <c r="N54" s="130">
        <f t="shared" si="23"/>
        <v>-0.26600675230237525</v>
      </c>
      <c r="O54" s="129">
        <v>230133</v>
      </c>
      <c r="P54" s="130">
        <f t="shared" si="24"/>
        <v>-0.2193959581295325</v>
      </c>
      <c r="Q54" s="129">
        <v>179375</v>
      </c>
      <c r="R54" s="130">
        <f t="shared" si="25"/>
        <v>-0.15892605113729608</v>
      </c>
      <c r="S54" s="129">
        <v>409508</v>
      </c>
      <c r="T54" s="130">
        <f t="shared" si="26"/>
        <v>-0.19401357652194617</v>
      </c>
    </row>
    <row r="55" spans="2:20" ht="15" hidden="1" customHeight="1" outlineLevel="1">
      <c r="B55" s="68" t="s">
        <v>96</v>
      </c>
      <c r="C55" s="129">
        <v>40229</v>
      </c>
      <c r="D55" s="130">
        <f t="shared" si="18"/>
        <v>-0.15639482458531673</v>
      </c>
      <c r="E55" s="129">
        <v>18889</v>
      </c>
      <c r="F55" s="130">
        <f t="shared" si="19"/>
        <v>-9.7903433783848359E-2</v>
      </c>
      <c r="G55" s="129">
        <v>59118</v>
      </c>
      <c r="H55" s="130">
        <f t="shared" si="20"/>
        <v>-0.13854807215923992</v>
      </c>
      <c r="I55" s="131">
        <v>45925</v>
      </c>
      <c r="J55" s="130">
        <f t="shared" si="21"/>
        <v>-0.15157953075928321</v>
      </c>
      <c r="K55" s="131">
        <v>20928</v>
      </c>
      <c r="L55" s="130">
        <f t="shared" si="22"/>
        <v>-0.1143461701227253</v>
      </c>
      <c r="M55" s="131">
        <v>66853</v>
      </c>
      <c r="N55" s="130">
        <f t="shared" si="23"/>
        <v>-0.14026491769547322</v>
      </c>
      <c r="O55" s="129">
        <v>223867</v>
      </c>
      <c r="P55" s="130">
        <f t="shared" si="24"/>
        <v>-0.14176892967908394</v>
      </c>
      <c r="Q55" s="129">
        <v>161715</v>
      </c>
      <c r="R55" s="130">
        <f t="shared" si="25"/>
        <v>-0.1876516418765164</v>
      </c>
      <c r="S55" s="129">
        <v>385582</v>
      </c>
      <c r="T55" s="130">
        <f t="shared" si="26"/>
        <v>-0.16162881209259039</v>
      </c>
    </row>
    <row r="56" spans="2:20" ht="15" hidden="1" customHeight="1" outlineLevel="1">
      <c r="B56" s="68" t="s">
        <v>97</v>
      </c>
      <c r="C56" s="129">
        <v>37480</v>
      </c>
      <c r="D56" s="130">
        <f t="shared" si="18"/>
        <v>-0.13401109057301297</v>
      </c>
      <c r="E56" s="129">
        <v>20230</v>
      </c>
      <c r="F56" s="130">
        <f t="shared" si="19"/>
        <v>-0.10557962684587496</v>
      </c>
      <c r="G56" s="129">
        <v>57710</v>
      </c>
      <c r="H56" s="130">
        <f t="shared" si="20"/>
        <v>-0.12425263285683941</v>
      </c>
      <c r="I56" s="131">
        <v>42673</v>
      </c>
      <c r="J56" s="130">
        <f t="shared" si="21"/>
        <v>-0.12190052883922875</v>
      </c>
      <c r="K56" s="131">
        <v>22299</v>
      </c>
      <c r="L56" s="130">
        <f t="shared" si="22"/>
        <v>-0.12056318031235214</v>
      </c>
      <c r="M56" s="131">
        <v>64972</v>
      </c>
      <c r="N56" s="130">
        <f t="shared" si="23"/>
        <v>-0.12144199694400493</v>
      </c>
      <c r="O56" s="129">
        <v>212522</v>
      </c>
      <c r="P56" s="130">
        <f t="shared" si="24"/>
        <v>-0.10720047050915815</v>
      </c>
      <c r="Q56" s="129">
        <v>168208</v>
      </c>
      <c r="R56" s="130">
        <f t="shared" si="25"/>
        <v>-2.0377736492979359E-2</v>
      </c>
      <c r="S56" s="129">
        <v>380730</v>
      </c>
      <c r="T56" s="130">
        <f t="shared" si="26"/>
        <v>-7.081686992217151E-2</v>
      </c>
    </row>
    <row r="57" spans="2:20" collapsed="1">
      <c r="B57" s="139">
        <v>2009</v>
      </c>
      <c r="C57" s="131">
        <v>512992</v>
      </c>
      <c r="D57" s="140">
        <f t="shared" si="18"/>
        <v>-0.15062205900371217</v>
      </c>
      <c r="E57" s="131">
        <v>257540</v>
      </c>
      <c r="F57" s="140">
        <f t="shared" si="19"/>
        <v>-0.18061525441524107</v>
      </c>
      <c r="G57" s="131">
        <v>770532</v>
      </c>
      <c r="H57" s="140">
        <f t="shared" si="20"/>
        <v>-0.16088823451900369</v>
      </c>
      <c r="I57" s="131">
        <v>572716</v>
      </c>
      <c r="J57" s="140">
        <f t="shared" si="21"/>
        <v>-0.1552400352231611</v>
      </c>
      <c r="K57" s="131">
        <v>283484</v>
      </c>
      <c r="L57" s="140">
        <f t="shared" si="22"/>
        <v>-0.19575584776657162</v>
      </c>
      <c r="M57" s="131">
        <v>856200</v>
      </c>
      <c r="N57" s="140">
        <f t="shared" si="23"/>
        <v>-0.16909926556216326</v>
      </c>
      <c r="O57" s="131">
        <v>2781576</v>
      </c>
      <c r="P57" s="140">
        <f t="shared" si="24"/>
        <v>-0.10789822844942742</v>
      </c>
      <c r="Q57" s="131">
        <v>1926206</v>
      </c>
      <c r="R57" s="140">
        <f t="shared" si="25"/>
        <v>-0.11411270813365437</v>
      </c>
      <c r="S57" s="131">
        <v>4707782</v>
      </c>
      <c r="T57" s="140">
        <f t="shared" si="26"/>
        <v>-0.11045141390545221</v>
      </c>
    </row>
    <row r="58" spans="2:20" ht="15" hidden="1" customHeight="1" outlineLevel="1">
      <c r="B58" s="68" t="s">
        <v>86</v>
      </c>
      <c r="C58" s="129">
        <v>45354</v>
      </c>
      <c r="D58" s="130">
        <f t="shared" si="18"/>
        <v>-0.10145616641901933</v>
      </c>
      <c r="E58" s="129">
        <v>24232</v>
      </c>
      <c r="F58" s="130">
        <f t="shared" si="19"/>
        <v>-0.14558725009696416</v>
      </c>
      <c r="G58" s="129">
        <v>69586</v>
      </c>
      <c r="H58" s="130">
        <f t="shared" si="20"/>
        <v>-0.11733218326652795</v>
      </c>
      <c r="I58" s="131">
        <v>51263</v>
      </c>
      <c r="J58" s="130">
        <f t="shared" si="21"/>
        <v>-0.11311222989221636</v>
      </c>
      <c r="K58" s="131">
        <v>27174</v>
      </c>
      <c r="L58" s="130">
        <f t="shared" si="22"/>
        <v>-0.1298751200768492</v>
      </c>
      <c r="M58" s="131">
        <v>78437</v>
      </c>
      <c r="N58" s="130">
        <f t="shared" si="23"/>
        <v>-0.11899226112253036</v>
      </c>
      <c r="O58" s="129">
        <v>234207</v>
      </c>
      <c r="P58" s="130">
        <f t="shared" si="24"/>
        <v>-6.0835358371628567E-2</v>
      </c>
      <c r="Q58" s="129">
        <v>175996</v>
      </c>
      <c r="R58" s="130">
        <f t="shared" si="25"/>
        <v>-6.8597254416325359E-2</v>
      </c>
      <c r="S58" s="129">
        <v>410203</v>
      </c>
      <c r="T58" s="130">
        <f t="shared" si="26"/>
        <v>-6.4181358592495297E-2</v>
      </c>
    </row>
    <row r="59" spans="2:20" ht="15" hidden="1" customHeight="1" outlineLevel="1">
      <c r="B59" s="68" t="s">
        <v>87</v>
      </c>
      <c r="C59" s="129">
        <v>45636</v>
      </c>
      <c r="D59" s="130">
        <f t="shared" si="18"/>
        <v>-0.11717253786779647</v>
      </c>
      <c r="E59" s="129">
        <v>22975</v>
      </c>
      <c r="F59" s="130">
        <f t="shared" si="19"/>
        <v>-6.0903331289597351E-2</v>
      </c>
      <c r="G59" s="129">
        <v>68611</v>
      </c>
      <c r="H59" s="130">
        <f t="shared" si="20"/>
        <v>-9.9096614932114857E-2</v>
      </c>
      <c r="I59" s="131">
        <v>51712</v>
      </c>
      <c r="J59" s="130">
        <f t="shared" si="21"/>
        <v>-9.0634122322653221E-2</v>
      </c>
      <c r="K59" s="131">
        <v>25735</v>
      </c>
      <c r="L59" s="130">
        <f t="shared" si="22"/>
        <v>-4.7980171648416725E-2</v>
      </c>
      <c r="M59" s="131">
        <v>77447</v>
      </c>
      <c r="N59" s="130">
        <f t="shared" si="23"/>
        <v>-7.6890986674294948E-2</v>
      </c>
      <c r="O59" s="129">
        <v>246435</v>
      </c>
      <c r="P59" s="130">
        <f t="shared" si="24"/>
        <v>-6.4904758290961539E-2</v>
      </c>
      <c r="Q59" s="129">
        <v>185305</v>
      </c>
      <c r="R59" s="130">
        <f t="shared" si="25"/>
        <v>-4.4770348987061226E-2</v>
      </c>
      <c r="S59" s="129">
        <v>431740</v>
      </c>
      <c r="T59" s="130">
        <f t="shared" si="26"/>
        <v>-5.6367888444473602E-2</v>
      </c>
    </row>
    <row r="60" spans="2:20" ht="15" hidden="1" customHeight="1" outlineLevel="1">
      <c r="B60" s="68" t="s">
        <v>88</v>
      </c>
      <c r="C60" s="129">
        <v>42830</v>
      </c>
      <c r="D60" s="130">
        <f t="shared" si="18"/>
        <v>-0.156856569156266</v>
      </c>
      <c r="E60" s="129">
        <v>23837</v>
      </c>
      <c r="F60" s="130">
        <f t="shared" si="19"/>
        <v>-0.16007751937984493</v>
      </c>
      <c r="G60" s="129">
        <v>66667</v>
      </c>
      <c r="H60" s="130">
        <f t="shared" si="20"/>
        <v>-0.15801106367930484</v>
      </c>
      <c r="I60" s="131">
        <v>48655</v>
      </c>
      <c r="J60" s="130">
        <f t="shared" si="21"/>
        <v>-0.13918474222426669</v>
      </c>
      <c r="K60" s="131">
        <v>26575</v>
      </c>
      <c r="L60" s="130">
        <f t="shared" si="22"/>
        <v>-0.14782748116081446</v>
      </c>
      <c r="M60" s="131">
        <v>75230</v>
      </c>
      <c r="N60" s="130">
        <f t="shared" si="23"/>
        <v>-0.14225774453578388</v>
      </c>
      <c r="O60" s="129">
        <v>257888</v>
      </c>
      <c r="P60" s="130">
        <f t="shared" si="24"/>
        <v>-6.3063586755120915E-2</v>
      </c>
      <c r="Q60" s="129">
        <v>183969</v>
      </c>
      <c r="R60" s="130">
        <f t="shared" si="25"/>
        <v>-4.1318825626113886E-2</v>
      </c>
      <c r="S60" s="129">
        <v>441857</v>
      </c>
      <c r="T60" s="130">
        <f t="shared" si="26"/>
        <v>-5.4131060229822059E-2</v>
      </c>
    </row>
    <row r="61" spans="2:20" ht="15" hidden="1" customHeight="1" outlineLevel="1">
      <c r="B61" s="68" t="s">
        <v>89</v>
      </c>
      <c r="C61" s="129">
        <v>47534</v>
      </c>
      <c r="D61" s="130">
        <f t="shared" si="18"/>
        <v>-0.15353657667925069</v>
      </c>
      <c r="E61" s="129">
        <v>22722</v>
      </c>
      <c r="F61" s="130">
        <f t="shared" si="19"/>
        <v>-0.10908092848180673</v>
      </c>
      <c r="G61" s="129">
        <v>70256</v>
      </c>
      <c r="H61" s="130">
        <f t="shared" si="20"/>
        <v>-0.13965221650746995</v>
      </c>
      <c r="I61" s="131">
        <v>52909</v>
      </c>
      <c r="J61" s="130">
        <f t="shared" si="21"/>
        <v>-0.13158585825427571</v>
      </c>
      <c r="K61" s="131">
        <v>25985</v>
      </c>
      <c r="L61" s="130">
        <f t="shared" si="22"/>
        <v>-9.4599303135888491E-2</v>
      </c>
      <c r="M61" s="131">
        <v>78894</v>
      </c>
      <c r="N61" s="130">
        <f t="shared" si="23"/>
        <v>-0.11974203914042802</v>
      </c>
      <c r="O61" s="129">
        <v>240281</v>
      </c>
      <c r="P61" s="130">
        <f t="shared" si="24"/>
        <v>-5.2044990985233186E-2</v>
      </c>
      <c r="Q61" s="129">
        <v>151078</v>
      </c>
      <c r="R61" s="130">
        <f t="shared" si="25"/>
        <v>-3.2890356941670529E-2</v>
      </c>
      <c r="S61" s="129">
        <v>391359</v>
      </c>
      <c r="T61" s="130">
        <f t="shared" si="26"/>
        <v>-4.4741254951926934E-2</v>
      </c>
    </row>
    <row r="62" spans="2:20" ht="15" hidden="1" customHeight="1" outlineLevel="1">
      <c r="B62" s="68" t="s">
        <v>90</v>
      </c>
      <c r="C62" s="129">
        <v>68905</v>
      </c>
      <c r="D62" s="130">
        <f t="shared" si="18"/>
        <v>-7.1548878259112048E-2</v>
      </c>
      <c r="E62" s="129">
        <v>38329</v>
      </c>
      <c r="F62" s="130">
        <f t="shared" si="19"/>
        <v>-4.7205926220542871E-2</v>
      </c>
      <c r="G62" s="129">
        <v>107234</v>
      </c>
      <c r="H62" s="130">
        <f t="shared" si="20"/>
        <v>-6.2992057181304184E-2</v>
      </c>
      <c r="I62" s="131">
        <v>76486</v>
      </c>
      <c r="J62" s="130">
        <f t="shared" si="21"/>
        <v>-6.2774939038586441E-2</v>
      </c>
      <c r="K62" s="131">
        <v>42716</v>
      </c>
      <c r="L62" s="130">
        <f t="shared" si="22"/>
        <v>-5.1240477089487646E-2</v>
      </c>
      <c r="M62" s="131">
        <v>119202</v>
      </c>
      <c r="N62" s="130">
        <f t="shared" si="23"/>
        <v>-5.8673952871312163E-2</v>
      </c>
      <c r="O62" s="129">
        <v>303519</v>
      </c>
      <c r="P62" s="130">
        <f t="shared" si="24"/>
        <v>1.5521279443254876E-2</v>
      </c>
      <c r="Q62" s="129">
        <v>228246</v>
      </c>
      <c r="R62" s="130">
        <f t="shared" si="25"/>
        <v>-6.381904297555252E-3</v>
      </c>
      <c r="S62" s="129">
        <v>531765</v>
      </c>
      <c r="T62" s="130">
        <f t="shared" si="26"/>
        <v>6.0027393528467865E-3</v>
      </c>
    </row>
    <row r="63" spans="2:20" ht="15" hidden="1" customHeight="1" outlineLevel="1">
      <c r="B63" s="68" t="s">
        <v>91</v>
      </c>
      <c r="C63" s="129">
        <v>56548</v>
      </c>
      <c r="D63" s="130">
        <f t="shared" si="18"/>
        <v>-0.11099232800905545</v>
      </c>
      <c r="E63" s="129">
        <v>31916</v>
      </c>
      <c r="F63" s="130">
        <f t="shared" si="19"/>
        <v>-0.12169079200836586</v>
      </c>
      <c r="G63" s="129">
        <v>88464</v>
      </c>
      <c r="H63" s="130">
        <f t="shared" si="20"/>
        <v>-0.11488203629960181</v>
      </c>
      <c r="I63" s="131">
        <v>61958</v>
      </c>
      <c r="J63" s="130">
        <f t="shared" si="21"/>
        <v>-0.10885136495699455</v>
      </c>
      <c r="K63" s="131">
        <v>35581</v>
      </c>
      <c r="L63" s="130">
        <f t="shared" si="22"/>
        <v>-0.11496654478521506</v>
      </c>
      <c r="M63" s="131">
        <v>97539</v>
      </c>
      <c r="N63" s="130">
        <f t="shared" si="23"/>
        <v>-0.1110918717932361</v>
      </c>
      <c r="O63" s="129">
        <v>276976</v>
      </c>
      <c r="P63" s="130">
        <f t="shared" si="24"/>
        <v>3.6489605716583107E-3</v>
      </c>
      <c r="Q63" s="129">
        <v>190549</v>
      </c>
      <c r="R63" s="130">
        <f t="shared" si="25"/>
        <v>1.7822406813521319E-3</v>
      </c>
      <c r="S63" s="129">
        <v>467525</v>
      </c>
      <c r="T63" s="130">
        <f t="shared" si="26"/>
        <v>2.8873029458640342E-3</v>
      </c>
    </row>
    <row r="64" spans="2:20" ht="15" hidden="1" customHeight="1" outlineLevel="1">
      <c r="B64" s="68" t="s">
        <v>92</v>
      </c>
      <c r="C64" s="129">
        <v>47748</v>
      </c>
      <c r="D64" s="130">
        <f t="shared" si="18"/>
        <v>-9.0808690519260438E-2</v>
      </c>
      <c r="E64" s="129">
        <v>25357</v>
      </c>
      <c r="F64" s="130">
        <f t="shared" si="19"/>
        <v>-0.15165607226497158</v>
      </c>
      <c r="G64" s="129">
        <v>73105</v>
      </c>
      <c r="H64" s="130">
        <f t="shared" si="20"/>
        <v>-0.11287876029948907</v>
      </c>
      <c r="I64" s="131">
        <v>53156</v>
      </c>
      <c r="J64" s="130">
        <f t="shared" si="21"/>
        <v>-8.5566832960605521E-2</v>
      </c>
      <c r="K64" s="131">
        <v>28434</v>
      </c>
      <c r="L64" s="130">
        <f t="shared" si="22"/>
        <v>-0.13634844941226498</v>
      </c>
      <c r="M64" s="131">
        <v>81590</v>
      </c>
      <c r="N64" s="130">
        <f t="shared" si="23"/>
        <v>-0.10392848121423781</v>
      </c>
      <c r="O64" s="129">
        <v>245260</v>
      </c>
      <c r="P64" s="130">
        <f t="shared" si="24"/>
        <v>-6.823381724675559E-3</v>
      </c>
      <c r="Q64" s="129">
        <v>157171</v>
      </c>
      <c r="R64" s="130">
        <f t="shared" si="25"/>
        <v>-4.477385163305736E-2</v>
      </c>
      <c r="S64" s="129">
        <v>402431</v>
      </c>
      <c r="T64" s="130">
        <f t="shared" si="26"/>
        <v>-2.1998478673481037E-2</v>
      </c>
    </row>
    <row r="65" spans="2:20" ht="15" hidden="1" customHeight="1" outlineLevel="1">
      <c r="B65" s="68" t="s">
        <v>93</v>
      </c>
      <c r="C65" s="129">
        <v>47882</v>
      </c>
      <c r="D65" s="130">
        <f t="shared" si="18"/>
        <v>0.17834379229728059</v>
      </c>
      <c r="E65" s="129">
        <v>26530</v>
      </c>
      <c r="F65" s="130">
        <f t="shared" si="19"/>
        <v>0.2495290128108516</v>
      </c>
      <c r="G65" s="129">
        <v>74412</v>
      </c>
      <c r="H65" s="130">
        <f t="shared" si="20"/>
        <v>0.20277369195209083</v>
      </c>
      <c r="I65" s="131">
        <v>54623</v>
      </c>
      <c r="J65" s="130">
        <f t="shared" si="21"/>
        <v>0.17813389698904314</v>
      </c>
      <c r="K65" s="131">
        <v>29821</v>
      </c>
      <c r="L65" s="130">
        <f t="shared" si="22"/>
        <v>0.25540961522269923</v>
      </c>
      <c r="M65" s="131">
        <v>84444</v>
      </c>
      <c r="N65" s="130">
        <f t="shared" si="23"/>
        <v>0.20431272996948002</v>
      </c>
      <c r="O65" s="129">
        <v>258413</v>
      </c>
      <c r="P65" s="130">
        <f t="shared" si="24"/>
        <v>0.22747525222777454</v>
      </c>
      <c r="Q65" s="129">
        <v>154772</v>
      </c>
      <c r="R65" s="130">
        <f t="shared" si="25"/>
        <v>0.18120416091094338</v>
      </c>
      <c r="S65" s="129">
        <v>413185</v>
      </c>
      <c r="T65" s="130">
        <f t="shared" si="26"/>
        <v>0.20972440587551566</v>
      </c>
    </row>
    <row r="66" spans="2:20" ht="15" hidden="1" customHeight="1" outlineLevel="1">
      <c r="B66" s="68" t="s">
        <v>94</v>
      </c>
      <c r="C66" s="129">
        <v>51664</v>
      </c>
      <c r="D66" s="130">
        <f t="shared" si="18"/>
        <v>-4.380818419055732E-2</v>
      </c>
      <c r="E66" s="129">
        <v>25210</v>
      </c>
      <c r="F66" s="130">
        <f t="shared" si="19"/>
        <v>-4.7349128972527632E-2</v>
      </c>
      <c r="G66" s="129">
        <v>76874</v>
      </c>
      <c r="H66" s="130">
        <f t="shared" si="20"/>
        <v>-4.4972296071756901E-2</v>
      </c>
      <c r="I66" s="131">
        <v>57686</v>
      </c>
      <c r="J66" s="130">
        <f t="shared" si="21"/>
        <v>-6.4343989749079511E-2</v>
      </c>
      <c r="K66" s="131">
        <v>28152</v>
      </c>
      <c r="L66" s="130">
        <f t="shared" si="22"/>
        <v>-4.3327556325823191E-2</v>
      </c>
      <c r="M66" s="131">
        <v>85838</v>
      </c>
      <c r="N66" s="130">
        <f t="shared" si="23"/>
        <v>-5.755379885814671E-2</v>
      </c>
      <c r="O66" s="129">
        <v>261323</v>
      </c>
      <c r="P66" s="130">
        <f t="shared" si="24"/>
        <v>-1.6913764629315486E-2</v>
      </c>
      <c r="Q66" s="129">
        <v>163191</v>
      </c>
      <c r="R66" s="130">
        <f t="shared" si="25"/>
        <v>-5.3515294226820886E-2</v>
      </c>
      <c r="S66" s="129">
        <v>424514</v>
      </c>
      <c r="T66" s="130">
        <f t="shared" si="26"/>
        <v>-3.1314106294082933E-2</v>
      </c>
    </row>
    <row r="67" spans="2:20" ht="15" hidden="1" customHeight="1" outlineLevel="1">
      <c r="B67" s="68" t="s">
        <v>95</v>
      </c>
      <c r="C67" s="129">
        <v>58894</v>
      </c>
      <c r="D67" s="130">
        <f t="shared" si="18"/>
        <v>0.12129924033280659</v>
      </c>
      <c r="E67" s="129">
        <v>29644</v>
      </c>
      <c r="F67" s="130">
        <f t="shared" si="19"/>
        <v>8.5264506681310692E-2</v>
      </c>
      <c r="G67" s="129">
        <v>88538</v>
      </c>
      <c r="H67" s="130">
        <f t="shared" si="20"/>
        <v>0.10897066559783553</v>
      </c>
      <c r="I67" s="131">
        <v>66788</v>
      </c>
      <c r="J67" s="130">
        <f t="shared" si="21"/>
        <v>0.10468251211564872</v>
      </c>
      <c r="K67" s="131">
        <v>33326</v>
      </c>
      <c r="L67" s="130">
        <f t="shared" si="22"/>
        <v>9.7875144127820723E-2</v>
      </c>
      <c r="M67" s="131">
        <v>100114</v>
      </c>
      <c r="N67" s="130">
        <f t="shared" si="23"/>
        <v>0.10240711784526613</v>
      </c>
      <c r="O67" s="129">
        <v>294814</v>
      </c>
      <c r="P67" s="130">
        <f t="shared" si="24"/>
        <v>6.0363772385093828E-2</v>
      </c>
      <c r="Q67" s="129">
        <v>213269</v>
      </c>
      <c r="R67" s="130">
        <f t="shared" si="25"/>
        <v>1.0763135195594353E-2</v>
      </c>
      <c r="S67" s="129">
        <v>508083</v>
      </c>
      <c r="T67" s="130">
        <f t="shared" si="26"/>
        <v>3.8962924489140738E-2</v>
      </c>
    </row>
    <row r="68" spans="2:20" ht="15" hidden="1" customHeight="1" outlineLevel="1">
      <c r="B68" s="68" t="s">
        <v>96</v>
      </c>
      <c r="C68" s="129">
        <v>47687</v>
      </c>
      <c r="D68" s="130">
        <f t="shared" si="18"/>
        <v>1.0082396051767528E-2</v>
      </c>
      <c r="E68" s="129">
        <v>20939</v>
      </c>
      <c r="F68" s="130">
        <f t="shared" si="19"/>
        <v>-2.5247713414634498E-3</v>
      </c>
      <c r="G68" s="129">
        <v>68626</v>
      </c>
      <c r="H68" s="130">
        <f t="shared" si="20"/>
        <v>6.2020732225855912E-3</v>
      </c>
      <c r="I68" s="131">
        <v>54130</v>
      </c>
      <c r="J68" s="130">
        <f t="shared" si="21"/>
        <v>1.0095355390098648E-2</v>
      </c>
      <c r="K68" s="131">
        <v>23630</v>
      </c>
      <c r="L68" s="130">
        <f t="shared" si="22"/>
        <v>4.0792045551116818E-3</v>
      </c>
      <c r="M68" s="131">
        <v>77760</v>
      </c>
      <c r="N68" s="130">
        <f t="shared" si="23"/>
        <v>8.2595334725048541E-3</v>
      </c>
      <c r="O68" s="129">
        <v>260847</v>
      </c>
      <c r="P68" s="130">
        <f t="shared" si="24"/>
        <v>7.5054814619429866E-2</v>
      </c>
      <c r="Q68" s="129">
        <v>199071</v>
      </c>
      <c r="R68" s="130">
        <f t="shared" si="25"/>
        <v>9.8322758620689621E-2</v>
      </c>
      <c r="S68" s="129">
        <v>459918</v>
      </c>
      <c r="T68" s="130">
        <f t="shared" si="26"/>
        <v>8.5003986921011743E-2</v>
      </c>
    </row>
    <row r="69" spans="2:20" ht="15" hidden="1" customHeight="1" outlineLevel="1">
      <c r="B69" s="68" t="s">
        <v>97</v>
      </c>
      <c r="C69" s="129">
        <v>43280</v>
      </c>
      <c r="D69" s="130">
        <f t="shared" si="18"/>
        <v>-1.1194882339501944E-2</v>
      </c>
      <c r="E69" s="129">
        <v>22618</v>
      </c>
      <c r="F69" s="130">
        <f t="shared" si="19"/>
        <v>3.0600026608718078E-3</v>
      </c>
      <c r="G69" s="129">
        <v>65898</v>
      </c>
      <c r="H69" s="130">
        <f t="shared" si="20"/>
        <v>-6.3481053695019218E-3</v>
      </c>
      <c r="I69" s="131">
        <v>48597</v>
      </c>
      <c r="J69" s="130">
        <f t="shared" si="21"/>
        <v>-4.3102429803489106E-2</v>
      </c>
      <c r="K69" s="131">
        <v>25356</v>
      </c>
      <c r="L69" s="130">
        <f t="shared" si="22"/>
        <v>8.0706078797758707E-3</v>
      </c>
      <c r="M69" s="131">
        <v>73953</v>
      </c>
      <c r="N69" s="130">
        <f t="shared" si="23"/>
        <v>-2.615256982578118E-2</v>
      </c>
      <c r="O69" s="129">
        <v>238040</v>
      </c>
      <c r="P69" s="130">
        <f t="shared" si="24"/>
        <v>8.4389615671389695E-3</v>
      </c>
      <c r="Q69" s="129">
        <v>171707</v>
      </c>
      <c r="R69" s="130">
        <f t="shared" si="25"/>
        <v>3.6766854884906497E-3</v>
      </c>
      <c r="S69" s="129">
        <v>409747</v>
      </c>
      <c r="T69" s="130">
        <f t="shared" si="26"/>
        <v>6.4378104075888398E-3</v>
      </c>
    </row>
    <row r="70" spans="2:20" collapsed="1">
      <c r="B70" s="139">
        <v>2008</v>
      </c>
      <c r="C70" s="131">
        <v>603962</v>
      </c>
      <c r="D70" s="140">
        <f t="shared" si="18"/>
        <v>-5.2804752584562853E-2</v>
      </c>
      <c r="E70" s="131">
        <v>314309</v>
      </c>
      <c r="F70" s="140">
        <f t="shared" si="19"/>
        <v>-5.2478468091777031E-2</v>
      </c>
      <c r="G70" s="131">
        <v>918271</v>
      </c>
      <c r="H70" s="140">
        <f t="shared" si="20"/>
        <v>-5.2693096088199387E-2</v>
      </c>
      <c r="I70" s="131">
        <v>677963</v>
      </c>
      <c r="J70" s="140">
        <f t="shared" si="21"/>
        <v>-5.0779089678269385E-2</v>
      </c>
      <c r="K70" s="131">
        <v>352485</v>
      </c>
      <c r="L70" s="140">
        <f t="shared" si="22"/>
        <v>-4.3509289887359914E-2</v>
      </c>
      <c r="M70" s="131">
        <v>1030448</v>
      </c>
      <c r="N70" s="140">
        <f t="shared" si="23"/>
        <v>-4.8304779496652017E-2</v>
      </c>
      <c r="O70" s="131">
        <v>3118003</v>
      </c>
      <c r="P70" s="140">
        <f t="shared" si="24"/>
        <v>6.9478690219793027E-3</v>
      </c>
      <c r="Q70" s="131">
        <v>2174324</v>
      </c>
      <c r="R70" s="140">
        <f t="shared" si="25"/>
        <v>-3.6525767597872516E-3</v>
      </c>
      <c r="S70" s="131">
        <v>5292327</v>
      </c>
      <c r="T70" s="140">
        <f t="shared" si="26"/>
        <v>2.5655529758368267E-3</v>
      </c>
    </row>
    <row r="71" spans="2:20" ht="15" hidden="1" customHeight="1" outlineLevel="1">
      <c r="B71" s="68" t="s">
        <v>86</v>
      </c>
      <c r="C71" s="129">
        <v>50475</v>
      </c>
      <c r="D71" s="130">
        <f t="shared" si="18"/>
        <v>3.3053622595169863E-2</v>
      </c>
      <c r="E71" s="129">
        <v>28361</v>
      </c>
      <c r="F71" s="130">
        <f t="shared" si="19"/>
        <v>3.6699930547940296E-2</v>
      </c>
      <c r="G71" s="129">
        <v>78836</v>
      </c>
      <c r="H71" s="130">
        <f t="shared" si="20"/>
        <v>3.436241258511874E-2</v>
      </c>
      <c r="I71" s="131">
        <v>57801</v>
      </c>
      <c r="J71" s="130">
        <f t="shared" si="21"/>
        <v>2.4440820956364462E-2</v>
      </c>
      <c r="K71" s="131">
        <v>31230</v>
      </c>
      <c r="L71" s="130">
        <f t="shared" si="22"/>
        <v>2.7032359905288184E-2</v>
      </c>
      <c r="M71" s="131">
        <v>89031</v>
      </c>
      <c r="N71" s="130">
        <f t="shared" si="23"/>
        <v>2.5348381895658134E-2</v>
      </c>
      <c r="O71" s="129">
        <v>249378</v>
      </c>
      <c r="P71" s="130">
        <f t="shared" si="24"/>
        <v>-3.0314106402668961E-2</v>
      </c>
      <c r="Q71" s="129">
        <v>188958</v>
      </c>
      <c r="R71" s="130">
        <f t="shared" si="25"/>
        <v>-5.16965356646375E-2</v>
      </c>
      <c r="S71" s="129">
        <v>438336</v>
      </c>
      <c r="T71" s="130">
        <f t="shared" si="26"/>
        <v>-3.96487545817239E-2</v>
      </c>
    </row>
    <row r="72" spans="2:20" ht="15" hidden="1" customHeight="1" outlineLevel="1">
      <c r="B72" s="68" t="s">
        <v>87</v>
      </c>
      <c r="C72" s="129">
        <v>51693</v>
      </c>
      <c r="D72" s="130">
        <f t="shared" si="18"/>
        <v>4.7222559863862923E-2</v>
      </c>
      <c r="E72" s="129">
        <v>24465</v>
      </c>
      <c r="F72" s="130">
        <f t="shared" si="19"/>
        <v>1.2749927557229812E-2</v>
      </c>
      <c r="G72" s="129">
        <v>76158</v>
      </c>
      <c r="H72" s="130">
        <f t="shared" si="20"/>
        <v>3.5895482800364586E-2</v>
      </c>
      <c r="I72" s="131">
        <v>56866</v>
      </c>
      <c r="J72" s="130">
        <f t="shared" si="21"/>
        <v>-1.0268727373990538E-2</v>
      </c>
      <c r="K72" s="131">
        <v>27032</v>
      </c>
      <c r="L72" s="130">
        <f t="shared" si="22"/>
        <v>-5.8475230774889253E-3</v>
      </c>
      <c r="M72" s="131">
        <v>83898</v>
      </c>
      <c r="N72" s="130">
        <f t="shared" si="23"/>
        <v>-8.848512055950053E-3</v>
      </c>
      <c r="O72" s="129">
        <v>263540</v>
      </c>
      <c r="P72" s="130">
        <f t="shared" si="24"/>
        <v>2.4311561109275681E-2</v>
      </c>
      <c r="Q72" s="129">
        <v>193990</v>
      </c>
      <c r="R72" s="130">
        <f t="shared" si="25"/>
        <v>0.10692032045283373</v>
      </c>
      <c r="S72" s="129">
        <v>457530</v>
      </c>
      <c r="T72" s="130">
        <f t="shared" si="26"/>
        <v>5.778234000790694E-2</v>
      </c>
    </row>
    <row r="73" spans="2:20" ht="15" hidden="1" customHeight="1" outlineLevel="1">
      <c r="B73" s="68" t="s">
        <v>88</v>
      </c>
      <c r="C73" s="129">
        <v>50798</v>
      </c>
      <c r="D73" s="130">
        <f t="shared" si="18"/>
        <v>-2.5177509115332897E-2</v>
      </c>
      <c r="E73" s="129">
        <v>28380</v>
      </c>
      <c r="F73" s="130">
        <f t="shared" si="19"/>
        <v>5.3608553608553544E-2</v>
      </c>
      <c r="G73" s="129">
        <v>79178</v>
      </c>
      <c r="H73" s="130">
        <f t="shared" si="20"/>
        <v>1.6699137211244608E-3</v>
      </c>
      <c r="I73" s="131">
        <v>56522</v>
      </c>
      <c r="J73" s="130">
        <f t="shared" si="21"/>
        <v>-2.8380863974696191E-2</v>
      </c>
      <c r="K73" s="131">
        <v>31185</v>
      </c>
      <c r="L73" s="130">
        <f t="shared" si="22"/>
        <v>4.8587760591795481E-2</v>
      </c>
      <c r="M73" s="131">
        <v>87707</v>
      </c>
      <c r="N73" s="130">
        <f t="shared" si="23"/>
        <v>-2.3432256890334457E-3</v>
      </c>
      <c r="O73" s="129">
        <v>275246</v>
      </c>
      <c r="P73" s="130">
        <f t="shared" si="24"/>
        <v>-3.0137526911652279E-2</v>
      </c>
      <c r="Q73" s="129">
        <v>191898</v>
      </c>
      <c r="R73" s="130">
        <f t="shared" si="25"/>
        <v>-5.9397302172378597E-2</v>
      </c>
      <c r="S73" s="129">
        <v>467144</v>
      </c>
      <c r="T73" s="130">
        <f t="shared" si="26"/>
        <v>-4.2374670725582431E-2</v>
      </c>
    </row>
    <row r="74" spans="2:20" ht="15" hidden="1" customHeight="1" outlineLevel="1">
      <c r="B74" s="68" t="s">
        <v>89</v>
      </c>
      <c r="C74" s="129">
        <v>56156</v>
      </c>
      <c r="D74" s="130">
        <f t="shared" si="18"/>
        <v>-8.3720854341051143E-2</v>
      </c>
      <c r="E74" s="129">
        <v>25504</v>
      </c>
      <c r="F74" s="130">
        <f t="shared" si="19"/>
        <v>-0.14710898572049624</v>
      </c>
      <c r="G74" s="129">
        <v>81660</v>
      </c>
      <c r="H74" s="130">
        <f t="shared" si="20"/>
        <v>-0.10450707314398511</v>
      </c>
      <c r="I74" s="131">
        <v>60926</v>
      </c>
      <c r="J74" s="130">
        <f t="shared" si="21"/>
        <v>-0.1050296727187261</v>
      </c>
      <c r="K74" s="131">
        <v>28700</v>
      </c>
      <c r="L74" s="130">
        <f t="shared" si="22"/>
        <v>-0.13899138991389914</v>
      </c>
      <c r="M74" s="131">
        <v>89626</v>
      </c>
      <c r="N74" s="130">
        <f t="shared" si="23"/>
        <v>-0.11619284284432352</v>
      </c>
      <c r="O74" s="129">
        <v>253473</v>
      </c>
      <c r="P74" s="130">
        <f t="shared" si="24"/>
        <v>-6.611917367612441E-2</v>
      </c>
      <c r="Q74" s="129">
        <v>156216</v>
      </c>
      <c r="R74" s="130">
        <f t="shared" si="25"/>
        <v>-0.18851782013121599</v>
      </c>
      <c r="S74" s="129">
        <v>409689</v>
      </c>
      <c r="T74" s="130">
        <f t="shared" si="26"/>
        <v>-0.11690873113384459</v>
      </c>
    </row>
    <row r="75" spans="2:20" ht="15" hidden="1" customHeight="1" outlineLevel="1">
      <c r="B75" s="68" t="s">
        <v>90</v>
      </c>
      <c r="C75" s="129">
        <v>74215</v>
      </c>
      <c r="D75" s="130">
        <f t="shared" si="18"/>
        <v>2.3528113751396296E-2</v>
      </c>
      <c r="E75" s="129">
        <v>40228</v>
      </c>
      <c r="F75" s="130">
        <f t="shared" si="19"/>
        <v>-4.7501237011380315E-3</v>
      </c>
      <c r="G75" s="129">
        <v>114443</v>
      </c>
      <c r="H75" s="130">
        <f t="shared" si="20"/>
        <v>1.3406653738189389E-2</v>
      </c>
      <c r="I75" s="131">
        <v>81609</v>
      </c>
      <c r="J75" s="130">
        <f t="shared" si="21"/>
        <v>5.1235943985319388E-3</v>
      </c>
      <c r="K75" s="131">
        <v>45023</v>
      </c>
      <c r="L75" s="130">
        <f t="shared" si="22"/>
        <v>7.9926566068149185E-3</v>
      </c>
      <c r="M75" s="131">
        <v>126632</v>
      </c>
      <c r="N75" s="130">
        <f t="shared" si="23"/>
        <v>6.1417935944192426E-3</v>
      </c>
      <c r="O75" s="129">
        <v>298880</v>
      </c>
      <c r="P75" s="130">
        <f t="shared" si="24"/>
        <v>-8.9988527623228176E-3</v>
      </c>
      <c r="Q75" s="129">
        <v>229712</v>
      </c>
      <c r="R75" s="130">
        <f t="shared" si="25"/>
        <v>-7.3161772649683599E-3</v>
      </c>
      <c r="S75" s="129">
        <v>528592</v>
      </c>
      <c r="T75" s="130">
        <f t="shared" si="26"/>
        <v>-8.2683081957001248E-3</v>
      </c>
    </row>
    <row r="76" spans="2:20" ht="15" hidden="1" customHeight="1" outlineLevel="1">
      <c r="B76" s="68" t="s">
        <v>91</v>
      </c>
      <c r="C76" s="129">
        <v>63608</v>
      </c>
      <c r="D76" s="130">
        <f t="shared" si="18"/>
        <v>-4.0921564488405004E-2</v>
      </c>
      <c r="E76" s="129">
        <v>36338</v>
      </c>
      <c r="F76" s="130">
        <f t="shared" si="19"/>
        <v>-1.4108199034130964E-2</v>
      </c>
      <c r="G76" s="129">
        <v>99946</v>
      </c>
      <c r="H76" s="130">
        <f t="shared" si="20"/>
        <v>-3.1343283582089598E-2</v>
      </c>
      <c r="I76" s="131">
        <v>69526</v>
      </c>
      <c r="J76" s="130">
        <f t="shared" si="21"/>
        <v>-4.9581015132667106E-2</v>
      </c>
      <c r="K76" s="131">
        <v>40203</v>
      </c>
      <c r="L76" s="130">
        <f t="shared" si="22"/>
        <v>-1.3979839599735144E-2</v>
      </c>
      <c r="M76" s="131">
        <v>109729</v>
      </c>
      <c r="N76" s="130">
        <f t="shared" si="23"/>
        <v>-3.6839702965082544E-2</v>
      </c>
      <c r="O76" s="129">
        <v>275969</v>
      </c>
      <c r="P76" s="130">
        <f t="shared" si="24"/>
        <v>-1.1529865180451848E-2</v>
      </c>
      <c r="Q76" s="129">
        <v>190210</v>
      </c>
      <c r="R76" s="130">
        <f t="shared" si="25"/>
        <v>-8.0924632050947576E-2</v>
      </c>
      <c r="S76" s="129">
        <v>466179</v>
      </c>
      <c r="T76" s="130">
        <f t="shared" si="26"/>
        <v>-4.1072023630761123E-2</v>
      </c>
    </row>
    <row r="77" spans="2:20" ht="15" hidden="1" customHeight="1" outlineLevel="1">
      <c r="B77" s="68" t="s">
        <v>92</v>
      </c>
      <c r="C77" s="129">
        <v>52517</v>
      </c>
      <c r="D77" s="130">
        <f t="shared" si="18"/>
        <v>1.8165955796820565E-2</v>
      </c>
      <c r="E77" s="129">
        <v>29890</v>
      </c>
      <c r="F77" s="130">
        <f t="shared" si="19"/>
        <v>4.7852760736196265E-2</v>
      </c>
      <c r="G77" s="129">
        <v>82407</v>
      </c>
      <c r="H77" s="130">
        <f t="shared" si="20"/>
        <v>2.8737282316958934E-2</v>
      </c>
      <c r="I77" s="131">
        <v>58130</v>
      </c>
      <c r="J77" s="130">
        <f t="shared" si="21"/>
        <v>4.5622645422183083E-3</v>
      </c>
      <c r="K77" s="131">
        <v>32923</v>
      </c>
      <c r="L77" s="130">
        <f t="shared" si="22"/>
        <v>5.5122904848892817E-2</v>
      </c>
      <c r="M77" s="131">
        <v>91053</v>
      </c>
      <c r="N77" s="130">
        <f t="shared" si="23"/>
        <v>2.2274865553671974E-2</v>
      </c>
      <c r="O77" s="129">
        <v>246945</v>
      </c>
      <c r="P77" s="130">
        <f t="shared" si="24"/>
        <v>-3.1043865102496904E-3</v>
      </c>
      <c r="Q77" s="129">
        <v>164538</v>
      </c>
      <c r="R77" s="130">
        <f t="shared" si="25"/>
        <v>-7.2528959161241247E-2</v>
      </c>
      <c r="S77" s="129">
        <v>411483</v>
      </c>
      <c r="T77" s="130">
        <f t="shared" si="26"/>
        <v>-3.2075724679442752E-2</v>
      </c>
    </row>
    <row r="78" spans="2:20" ht="15" hidden="1" customHeight="1" outlineLevel="1">
      <c r="B78" s="68" t="s">
        <v>93</v>
      </c>
      <c r="C78" s="129">
        <v>40635</v>
      </c>
      <c r="D78" s="130">
        <f t="shared" si="18"/>
        <v>-0.14813106643466589</v>
      </c>
      <c r="E78" s="129">
        <v>21232</v>
      </c>
      <c r="F78" s="130">
        <f t="shared" si="19"/>
        <v>-2.609972019632123E-2</v>
      </c>
      <c r="G78" s="129">
        <v>61867</v>
      </c>
      <c r="H78" s="130">
        <f t="shared" si="20"/>
        <v>-0.10985295387183103</v>
      </c>
      <c r="I78" s="131">
        <v>46364</v>
      </c>
      <c r="J78" s="130">
        <f t="shared" si="21"/>
        <v>-0.12854538277916661</v>
      </c>
      <c r="K78" s="131">
        <v>23754</v>
      </c>
      <c r="L78" s="130">
        <f t="shared" si="22"/>
        <v>-2.3031998025828782E-2</v>
      </c>
      <c r="M78" s="131">
        <v>70118</v>
      </c>
      <c r="N78" s="130">
        <f t="shared" si="23"/>
        <v>-9.545003031593069E-2</v>
      </c>
      <c r="O78" s="129">
        <v>210524</v>
      </c>
      <c r="P78" s="130">
        <f t="shared" si="24"/>
        <v>-9.2565054159716165E-2</v>
      </c>
      <c r="Q78" s="129">
        <v>131029</v>
      </c>
      <c r="R78" s="130">
        <f t="shared" si="25"/>
        <v>-9.2590668910449536E-2</v>
      </c>
      <c r="S78" s="129">
        <v>341553</v>
      </c>
      <c r="T78" s="130">
        <f t="shared" si="26"/>
        <v>-9.2574880844212726E-2</v>
      </c>
    </row>
    <row r="79" spans="2:20" ht="15" hidden="1" customHeight="1" outlineLevel="1">
      <c r="B79" s="68" t="s">
        <v>94</v>
      </c>
      <c r="C79" s="129">
        <v>54031</v>
      </c>
      <c r="D79" s="130">
        <f t="shared" si="18"/>
        <v>-1.2807863772564487E-2</v>
      </c>
      <c r="E79" s="129">
        <v>26463</v>
      </c>
      <c r="F79" s="130">
        <f t="shared" si="19"/>
        <v>-0.12993588689791224</v>
      </c>
      <c r="G79" s="129">
        <v>80494</v>
      </c>
      <c r="H79" s="130">
        <f t="shared" si="20"/>
        <v>-5.4646669876801335E-2</v>
      </c>
      <c r="I79" s="131">
        <v>61653</v>
      </c>
      <c r="J79" s="130">
        <f t="shared" si="21"/>
        <v>1.2830090622666379E-3</v>
      </c>
      <c r="K79" s="131">
        <v>29427</v>
      </c>
      <c r="L79" s="130">
        <f t="shared" si="22"/>
        <v>-0.12759775873825263</v>
      </c>
      <c r="M79" s="131">
        <v>91080</v>
      </c>
      <c r="N79" s="130">
        <f t="shared" si="23"/>
        <v>-4.4331357221551904E-2</v>
      </c>
      <c r="O79" s="129">
        <v>265819</v>
      </c>
      <c r="P79" s="130">
        <f t="shared" si="24"/>
        <v>-5.3758885950142554E-2</v>
      </c>
      <c r="Q79" s="129">
        <v>172418</v>
      </c>
      <c r="R79" s="130">
        <f t="shared" si="25"/>
        <v>-0.11880570774388743</v>
      </c>
      <c r="S79" s="129">
        <v>438237</v>
      </c>
      <c r="T79" s="130">
        <f t="shared" si="26"/>
        <v>-8.0464135463768294E-2</v>
      </c>
    </row>
    <row r="80" spans="2:20" ht="15" hidden="1" customHeight="1" outlineLevel="1">
      <c r="B80" s="68" t="s">
        <v>95</v>
      </c>
      <c r="C80" s="129">
        <v>52523</v>
      </c>
      <c r="D80" s="130">
        <f t="shared" si="18"/>
        <v>3.1703628042192955E-2</v>
      </c>
      <c r="E80" s="129">
        <v>27315</v>
      </c>
      <c r="F80" s="130">
        <f t="shared" si="19"/>
        <v>-8.8896952104499105E-3</v>
      </c>
      <c r="G80" s="129">
        <v>79838</v>
      </c>
      <c r="H80" s="130">
        <f t="shared" si="20"/>
        <v>1.7446380099147341E-2</v>
      </c>
      <c r="I80" s="131">
        <v>60459</v>
      </c>
      <c r="J80" s="130">
        <f t="shared" si="21"/>
        <v>5.3531287573840736E-2</v>
      </c>
      <c r="K80" s="131">
        <v>30355</v>
      </c>
      <c r="L80" s="130">
        <f t="shared" si="22"/>
        <v>-1.1237785016286694E-2</v>
      </c>
      <c r="M80" s="131">
        <v>90814</v>
      </c>
      <c r="N80" s="130">
        <f t="shared" si="23"/>
        <v>3.0958030129303982E-2</v>
      </c>
      <c r="O80" s="129">
        <v>278031</v>
      </c>
      <c r="P80" s="130">
        <f t="shared" si="24"/>
        <v>5.3518853232388697E-2</v>
      </c>
      <c r="Q80" s="129">
        <v>210998</v>
      </c>
      <c r="R80" s="130">
        <f t="shared" si="25"/>
        <v>2.5113079303693775E-2</v>
      </c>
      <c r="S80" s="129">
        <v>489029</v>
      </c>
      <c r="T80" s="130">
        <f t="shared" si="26"/>
        <v>4.1072006403596983E-2</v>
      </c>
    </row>
    <row r="81" spans="2:20" ht="15" hidden="1" customHeight="1" outlineLevel="1">
      <c r="B81" s="68" t="s">
        <v>96</v>
      </c>
      <c r="C81" s="129">
        <v>47211</v>
      </c>
      <c r="D81" s="130">
        <f t="shared" si="18"/>
        <v>-6.857816016997309E-3</v>
      </c>
      <c r="E81" s="129">
        <v>20992</v>
      </c>
      <c r="F81" s="130">
        <f t="shared" si="19"/>
        <v>-9.7584042644656477E-2</v>
      </c>
      <c r="G81" s="129">
        <v>68203</v>
      </c>
      <c r="H81" s="130">
        <f t="shared" si="20"/>
        <v>-3.6667184564753708E-2</v>
      </c>
      <c r="I81" s="131">
        <v>53589</v>
      </c>
      <c r="J81" s="130">
        <f t="shared" si="21"/>
        <v>7.6150722021661732E-3</v>
      </c>
      <c r="K81" s="131">
        <v>23534</v>
      </c>
      <c r="L81" s="130">
        <f t="shared" si="22"/>
        <v>-8.4849898895629217E-2</v>
      </c>
      <c r="M81" s="131">
        <v>77123</v>
      </c>
      <c r="N81" s="130">
        <f t="shared" si="23"/>
        <v>-2.2522179974651446E-2</v>
      </c>
      <c r="O81" s="129">
        <v>242636</v>
      </c>
      <c r="P81" s="130">
        <f t="shared" si="24"/>
        <v>2.6830754646714361E-2</v>
      </c>
      <c r="Q81" s="129">
        <v>181250</v>
      </c>
      <c r="R81" s="130">
        <f t="shared" si="25"/>
        <v>-2.1946178709994268E-2</v>
      </c>
      <c r="S81" s="129">
        <v>423886</v>
      </c>
      <c r="T81" s="130">
        <f t="shared" si="26"/>
        <v>5.3911999867177762E-3</v>
      </c>
    </row>
    <row r="82" spans="2:20" ht="15" hidden="1" customHeight="1" outlineLevel="1">
      <c r="B82" s="68" t="s">
        <v>97</v>
      </c>
      <c r="C82" s="129">
        <v>43770</v>
      </c>
      <c r="D82" s="130">
        <f t="shared" si="18"/>
        <v>3.8877812589005911E-2</v>
      </c>
      <c r="E82" s="129">
        <v>22549</v>
      </c>
      <c r="F82" s="130">
        <f t="shared" si="19"/>
        <v>-6.9415211918616659E-2</v>
      </c>
      <c r="G82" s="129">
        <v>66319</v>
      </c>
      <c r="H82" s="130">
        <f t="shared" si="20"/>
        <v>-6.6302005635665573E-4</v>
      </c>
      <c r="I82" s="131">
        <v>50786</v>
      </c>
      <c r="J82" s="130">
        <f t="shared" si="21"/>
        <v>8.1703940362087391E-2</v>
      </c>
      <c r="K82" s="131">
        <v>25153</v>
      </c>
      <c r="L82" s="130">
        <f t="shared" si="22"/>
        <v>-6.0613982671048672E-2</v>
      </c>
      <c r="M82" s="131">
        <v>75939</v>
      </c>
      <c r="N82" s="130">
        <f t="shared" si="23"/>
        <v>3.0016547757914402E-2</v>
      </c>
      <c r="O82" s="129">
        <v>236048</v>
      </c>
      <c r="P82" s="130">
        <f t="shared" si="24"/>
        <v>1.0847268912061336E-2</v>
      </c>
      <c r="Q82" s="129">
        <v>171078</v>
      </c>
      <c r="R82" s="130">
        <f t="shared" si="25"/>
        <v>-9.0934210456398046E-2</v>
      </c>
      <c r="S82" s="129">
        <v>407126</v>
      </c>
      <c r="T82" s="130">
        <f t="shared" si="26"/>
        <v>-3.4573850028218667E-2</v>
      </c>
    </row>
    <row r="83" spans="2:20" collapsed="1">
      <c r="B83" s="139">
        <v>2007</v>
      </c>
      <c r="C83" s="131">
        <v>637632</v>
      </c>
      <c r="D83" s="140">
        <f t="shared" si="18"/>
        <v>-1.1486091581775382E-2</v>
      </c>
      <c r="E83" s="131">
        <v>331717</v>
      </c>
      <c r="F83" s="140">
        <f t="shared" si="19"/>
        <v>-2.8433770227722088E-2</v>
      </c>
      <c r="G83" s="131">
        <v>969349</v>
      </c>
      <c r="H83" s="140">
        <f t="shared" si="20"/>
        <v>-1.7351839799851221E-2</v>
      </c>
      <c r="I83" s="131">
        <v>714231</v>
      </c>
      <c r="J83" s="140">
        <f t="shared" si="21"/>
        <v>-1.4360293498675847E-2</v>
      </c>
      <c r="K83" s="131">
        <v>368519</v>
      </c>
      <c r="L83" s="140">
        <f t="shared" si="22"/>
        <v>-2.6501052698315375E-2</v>
      </c>
      <c r="M83" s="131">
        <v>1082750</v>
      </c>
      <c r="N83" s="140">
        <f t="shared" si="23"/>
        <v>-1.8526307392756292E-2</v>
      </c>
      <c r="O83" s="131">
        <v>3096489</v>
      </c>
      <c r="P83" s="140">
        <f t="shared" si="24"/>
        <v>-1.5365629285829852E-2</v>
      </c>
      <c r="Q83" s="131">
        <v>2182295</v>
      </c>
      <c r="R83" s="140">
        <f t="shared" si="25"/>
        <v>-5.3727730701820575E-2</v>
      </c>
      <c r="S83" s="131">
        <v>5278784</v>
      </c>
      <c r="T83" s="140">
        <f t="shared" si="26"/>
        <v>-3.1595778619496917E-2</v>
      </c>
    </row>
    <row r="84" spans="2:20" ht="15" hidden="1" customHeight="1" outlineLevel="1">
      <c r="B84" s="68" t="s">
        <v>86</v>
      </c>
      <c r="C84" s="129">
        <v>48860</v>
      </c>
      <c r="D84" s="141"/>
      <c r="E84" s="129">
        <v>27357</v>
      </c>
      <c r="F84" s="141"/>
      <c r="G84" s="129">
        <v>76217</v>
      </c>
      <c r="H84" s="141"/>
      <c r="I84" s="131">
        <v>56422</v>
      </c>
      <c r="J84" s="141"/>
      <c r="K84" s="131">
        <v>30408</v>
      </c>
      <c r="L84" s="141"/>
      <c r="M84" s="131">
        <v>86830</v>
      </c>
      <c r="N84" s="141"/>
      <c r="O84" s="129">
        <v>257174</v>
      </c>
      <c r="P84" s="141"/>
      <c r="Q84" s="129">
        <v>199259</v>
      </c>
      <c r="R84" s="141"/>
      <c r="S84" s="129">
        <v>456433</v>
      </c>
      <c r="T84" s="141"/>
    </row>
    <row r="85" spans="2:20" ht="15" hidden="1" customHeight="1" outlineLevel="1">
      <c r="B85" s="68" t="s">
        <v>87</v>
      </c>
      <c r="C85" s="129">
        <v>49362</v>
      </c>
      <c r="D85" s="141"/>
      <c r="E85" s="129">
        <v>24157</v>
      </c>
      <c r="F85" s="141"/>
      <c r="G85" s="129">
        <v>73519</v>
      </c>
      <c r="H85" s="141"/>
      <c r="I85" s="131">
        <v>57456</v>
      </c>
      <c r="J85" s="141"/>
      <c r="K85" s="131">
        <v>27191</v>
      </c>
      <c r="L85" s="141"/>
      <c r="M85" s="131">
        <v>84647</v>
      </c>
      <c r="N85" s="141"/>
      <c r="O85" s="129">
        <v>257285</v>
      </c>
      <c r="P85" s="141"/>
      <c r="Q85" s="129">
        <v>175252</v>
      </c>
      <c r="R85" s="141"/>
      <c r="S85" s="129">
        <v>432537</v>
      </c>
      <c r="T85" s="141"/>
    </row>
    <row r="86" spans="2:20" ht="15" hidden="1" customHeight="1" outlineLevel="1">
      <c r="B86" s="68" t="s">
        <v>88</v>
      </c>
      <c r="C86" s="129">
        <v>52110</v>
      </c>
      <c r="D86" s="141"/>
      <c r="E86" s="129">
        <v>26936</v>
      </c>
      <c r="F86" s="141"/>
      <c r="G86" s="129">
        <v>79046</v>
      </c>
      <c r="H86" s="141"/>
      <c r="I86" s="131">
        <v>58173</v>
      </c>
      <c r="J86" s="141"/>
      <c r="K86" s="131">
        <v>29740</v>
      </c>
      <c r="L86" s="141"/>
      <c r="M86" s="131">
        <v>87913</v>
      </c>
      <c r="N86" s="141"/>
      <c r="O86" s="129">
        <v>283799</v>
      </c>
      <c r="P86" s="141"/>
      <c r="Q86" s="129">
        <v>204016</v>
      </c>
      <c r="R86" s="141"/>
      <c r="S86" s="129">
        <v>487815</v>
      </c>
      <c r="T86" s="141"/>
    </row>
    <row r="87" spans="2:20" ht="15" hidden="1" customHeight="1" outlineLevel="1">
      <c r="B87" s="68" t="s">
        <v>89</v>
      </c>
      <c r="C87" s="129">
        <v>61287</v>
      </c>
      <c r="D87" s="141"/>
      <c r="E87" s="129">
        <v>29903</v>
      </c>
      <c r="F87" s="141"/>
      <c r="G87" s="129">
        <v>91190</v>
      </c>
      <c r="H87" s="141"/>
      <c r="I87" s="131">
        <v>68076</v>
      </c>
      <c r="J87" s="141"/>
      <c r="K87" s="131">
        <v>33333</v>
      </c>
      <c r="L87" s="141"/>
      <c r="M87" s="131">
        <v>101409</v>
      </c>
      <c r="N87" s="141"/>
      <c r="O87" s="129">
        <v>271419</v>
      </c>
      <c r="P87" s="141"/>
      <c r="Q87" s="129">
        <v>192507</v>
      </c>
      <c r="R87" s="141"/>
      <c r="S87" s="129">
        <v>463926</v>
      </c>
      <c r="T87" s="141"/>
    </row>
    <row r="88" spans="2:20" ht="15" hidden="1" customHeight="1" outlineLevel="1">
      <c r="B88" s="68" t="s">
        <v>90</v>
      </c>
      <c r="C88" s="129">
        <v>72509</v>
      </c>
      <c r="D88" s="141"/>
      <c r="E88" s="129">
        <v>40420</v>
      </c>
      <c r="F88" s="141"/>
      <c r="G88" s="129">
        <v>112929</v>
      </c>
      <c r="H88" s="141"/>
      <c r="I88" s="131">
        <v>81193</v>
      </c>
      <c r="J88" s="141"/>
      <c r="K88" s="131">
        <v>44666</v>
      </c>
      <c r="L88" s="141"/>
      <c r="M88" s="131">
        <v>125859</v>
      </c>
      <c r="N88" s="141"/>
      <c r="O88" s="129">
        <v>301594</v>
      </c>
      <c r="P88" s="141"/>
      <c r="Q88" s="129">
        <v>231405</v>
      </c>
      <c r="R88" s="141"/>
      <c r="S88" s="129">
        <v>532999</v>
      </c>
      <c r="T88" s="141"/>
    </row>
    <row r="89" spans="2:20" ht="15" hidden="1" customHeight="1" outlineLevel="1">
      <c r="B89" s="68" t="s">
        <v>91</v>
      </c>
      <c r="C89" s="129">
        <v>66322</v>
      </c>
      <c r="D89" s="141"/>
      <c r="E89" s="129">
        <v>36858</v>
      </c>
      <c r="F89" s="141"/>
      <c r="G89" s="129">
        <v>103180</v>
      </c>
      <c r="H89" s="141"/>
      <c r="I89" s="131">
        <v>73153</v>
      </c>
      <c r="J89" s="141"/>
      <c r="K89" s="131">
        <v>40773</v>
      </c>
      <c r="L89" s="141"/>
      <c r="M89" s="131">
        <v>113926</v>
      </c>
      <c r="N89" s="141"/>
      <c r="O89" s="129">
        <v>279188</v>
      </c>
      <c r="P89" s="141"/>
      <c r="Q89" s="129">
        <v>206958</v>
      </c>
      <c r="R89" s="141"/>
      <c r="S89" s="129">
        <v>486146</v>
      </c>
      <c r="T89" s="141"/>
    </row>
    <row r="90" spans="2:20" ht="15" hidden="1" customHeight="1" outlineLevel="1">
      <c r="B90" s="68" t="s">
        <v>92</v>
      </c>
      <c r="C90" s="129">
        <v>51580</v>
      </c>
      <c r="D90" s="141"/>
      <c r="E90" s="129">
        <v>28525</v>
      </c>
      <c r="F90" s="141"/>
      <c r="G90" s="129">
        <v>80105</v>
      </c>
      <c r="H90" s="141"/>
      <c r="I90" s="131">
        <v>57866</v>
      </c>
      <c r="J90" s="141"/>
      <c r="K90" s="131">
        <v>31203</v>
      </c>
      <c r="L90" s="141"/>
      <c r="M90" s="131">
        <v>89069</v>
      </c>
      <c r="N90" s="141"/>
      <c r="O90" s="129">
        <v>247714</v>
      </c>
      <c r="P90" s="141"/>
      <c r="Q90" s="129">
        <v>177405</v>
      </c>
      <c r="R90" s="141"/>
      <c r="S90" s="129">
        <v>425119</v>
      </c>
      <c r="T90" s="141"/>
    </row>
    <row r="91" spans="2:20" ht="15" hidden="1" customHeight="1" outlineLevel="1">
      <c r="B91" s="68" t="s">
        <v>93</v>
      </c>
      <c r="C91" s="129">
        <v>47701</v>
      </c>
      <c r="D91" s="141"/>
      <c r="E91" s="129">
        <v>21801</v>
      </c>
      <c r="F91" s="141"/>
      <c r="G91" s="129">
        <v>69502</v>
      </c>
      <c r="H91" s="141"/>
      <c r="I91" s="131">
        <v>53203</v>
      </c>
      <c r="J91" s="141"/>
      <c r="K91" s="131">
        <v>24314</v>
      </c>
      <c r="L91" s="141"/>
      <c r="M91" s="131">
        <v>77517</v>
      </c>
      <c r="N91" s="141"/>
      <c r="O91" s="129">
        <v>231999</v>
      </c>
      <c r="P91" s="141"/>
      <c r="Q91" s="129">
        <v>144399</v>
      </c>
      <c r="R91" s="141"/>
      <c r="S91" s="129">
        <v>376398</v>
      </c>
      <c r="T91" s="141"/>
    </row>
    <row r="92" spans="2:20" ht="15" hidden="1" customHeight="1" outlineLevel="1">
      <c r="B92" s="68" t="s">
        <v>94</v>
      </c>
      <c r="C92" s="129">
        <v>54732</v>
      </c>
      <c r="D92" s="141"/>
      <c r="E92" s="129">
        <v>30415</v>
      </c>
      <c r="F92" s="141"/>
      <c r="G92" s="129">
        <v>85147</v>
      </c>
      <c r="H92" s="141"/>
      <c r="I92" s="131">
        <v>61574</v>
      </c>
      <c r="J92" s="141"/>
      <c r="K92" s="131">
        <v>33731</v>
      </c>
      <c r="L92" s="141"/>
      <c r="M92" s="131">
        <v>95305</v>
      </c>
      <c r="N92" s="141"/>
      <c r="O92" s="129">
        <v>280921</v>
      </c>
      <c r="P92" s="141"/>
      <c r="Q92" s="129">
        <v>195664</v>
      </c>
      <c r="R92" s="141"/>
      <c r="S92" s="129">
        <v>476585</v>
      </c>
      <c r="T92" s="141"/>
    </row>
    <row r="93" spans="2:20" ht="15" hidden="1" customHeight="1" outlineLevel="1">
      <c r="B93" s="68" t="s">
        <v>95</v>
      </c>
      <c r="C93" s="129">
        <v>50909</v>
      </c>
      <c r="D93" s="141"/>
      <c r="E93" s="129">
        <v>27560</v>
      </c>
      <c r="F93" s="141"/>
      <c r="G93" s="129">
        <v>78469</v>
      </c>
      <c r="H93" s="141"/>
      <c r="I93" s="131">
        <v>57387</v>
      </c>
      <c r="J93" s="141"/>
      <c r="K93" s="131">
        <v>30700</v>
      </c>
      <c r="L93" s="141"/>
      <c r="M93" s="131">
        <v>88087</v>
      </c>
      <c r="N93" s="141"/>
      <c r="O93" s="129">
        <v>263907</v>
      </c>
      <c r="P93" s="141"/>
      <c r="Q93" s="129">
        <v>205829</v>
      </c>
      <c r="R93" s="141"/>
      <c r="S93" s="129">
        <v>469736</v>
      </c>
      <c r="T93" s="141"/>
    </row>
    <row r="94" spans="2:20" ht="15" hidden="1" customHeight="1" outlineLevel="1">
      <c r="B94" s="68" t="s">
        <v>96</v>
      </c>
      <c r="C94" s="129">
        <v>47537</v>
      </c>
      <c r="D94" s="141"/>
      <c r="E94" s="129">
        <v>23262</v>
      </c>
      <c r="F94" s="141"/>
      <c r="G94" s="129">
        <v>70799</v>
      </c>
      <c r="H94" s="141"/>
      <c r="I94" s="131">
        <v>53184</v>
      </c>
      <c r="J94" s="141"/>
      <c r="K94" s="131">
        <v>25716</v>
      </c>
      <c r="L94" s="141"/>
      <c r="M94" s="131">
        <v>78900</v>
      </c>
      <c r="N94" s="141"/>
      <c r="O94" s="129">
        <v>236296</v>
      </c>
      <c r="P94" s="141"/>
      <c r="Q94" s="129">
        <v>185317</v>
      </c>
      <c r="R94" s="141"/>
      <c r="S94" s="129">
        <v>421613</v>
      </c>
      <c r="T94" s="141"/>
    </row>
    <row r="95" spans="2:20" ht="15" hidden="1" customHeight="1" outlineLevel="1">
      <c r="B95" s="68" t="s">
        <v>97</v>
      </c>
      <c r="C95" s="129">
        <v>42132</v>
      </c>
      <c r="D95" s="141"/>
      <c r="E95" s="129">
        <v>24231</v>
      </c>
      <c r="F95" s="141"/>
      <c r="G95" s="129">
        <v>66363</v>
      </c>
      <c r="H95" s="141"/>
      <c r="I95" s="131">
        <v>46950</v>
      </c>
      <c r="J95" s="141"/>
      <c r="K95" s="131">
        <v>26776</v>
      </c>
      <c r="L95" s="141"/>
      <c r="M95" s="131">
        <v>73726</v>
      </c>
      <c r="N95" s="141"/>
      <c r="O95" s="129">
        <v>233515</v>
      </c>
      <c r="P95" s="141"/>
      <c r="Q95" s="129">
        <v>188191</v>
      </c>
      <c r="R95" s="141"/>
      <c r="S95" s="129">
        <v>421706</v>
      </c>
      <c r="T95" s="141"/>
    </row>
    <row r="96" spans="2:20" collapsed="1">
      <c r="B96" s="139">
        <v>2006</v>
      </c>
      <c r="C96" s="131">
        <v>645041</v>
      </c>
      <c r="D96" s="131"/>
      <c r="E96" s="131">
        <v>341425</v>
      </c>
      <c r="F96" s="131"/>
      <c r="G96" s="131">
        <v>986466</v>
      </c>
      <c r="H96" s="131"/>
      <c r="I96" s="131">
        <v>724637</v>
      </c>
      <c r="J96" s="131"/>
      <c r="K96" s="131">
        <v>378551</v>
      </c>
      <c r="L96" s="131"/>
      <c r="M96" s="131">
        <v>1103188</v>
      </c>
      <c r="N96" s="131"/>
      <c r="O96" s="131">
        <v>3144811</v>
      </c>
      <c r="P96" s="131"/>
      <c r="Q96" s="131">
        <v>2306202</v>
      </c>
      <c r="R96" s="131"/>
      <c r="S96" s="131">
        <v>5451013</v>
      </c>
      <c r="T96" s="131"/>
    </row>
    <row r="97" spans="2:20" ht="15" customHeight="1">
      <c r="B97" s="142" t="s">
        <v>128</v>
      </c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3"/>
    </row>
  </sheetData>
  <mergeCells count="6">
    <mergeCell ref="B5:S5"/>
    <mergeCell ref="B6:B7"/>
    <mergeCell ref="C6:H6"/>
    <mergeCell ref="I6:N6"/>
    <mergeCell ref="O6:T6"/>
    <mergeCell ref="B97:S97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1" t="s">
        <v>142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s="145" customFormat="1" ht="15" customHeight="1">
      <c r="B6" s="123"/>
      <c r="C6" s="123" t="s">
        <v>71</v>
      </c>
      <c r="D6" s="123"/>
      <c r="E6" s="123"/>
      <c r="F6" s="144" t="s">
        <v>135</v>
      </c>
      <c r="G6" s="144"/>
      <c r="H6" s="144"/>
      <c r="I6" s="123" t="s">
        <v>47</v>
      </c>
      <c r="J6" s="123"/>
      <c r="K6" s="123"/>
    </row>
    <row r="7" spans="2:11" s="145" customFormat="1" ht="15" customHeight="1">
      <c r="B7" s="123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145</v>
      </c>
    </row>
    <row r="8" spans="2:11">
      <c r="B8" s="68" t="s">
        <v>88</v>
      </c>
      <c r="C8" s="148">
        <f>IFERROR('Tablas turistas zona y tip.'!C8/'Tablas turistas zona y tip.'!C21-1,"-")</f>
        <v>-2.8053810818411962E-2</v>
      </c>
      <c r="D8" s="148">
        <f>IFERROR('Tablas turistas zona y tip.'!E8/'Tablas turistas zona y tip.'!E21-1,"-")</f>
        <v>-0.12974310629271746</v>
      </c>
      <c r="E8" s="148">
        <f>IFERROR('Tablas turistas zona y tip.'!G8/'Tablas turistas zona y tip.'!G21-1,"-")</f>
        <v>-5.6991951710261612E-2</v>
      </c>
      <c r="F8" s="149">
        <f>IFERROR('Tablas turistas zona y tip.'!I8/'Tablas turistas zona y tip.'!I21-1,"-")</f>
        <v>4.558280876926446E-3</v>
      </c>
      <c r="G8" s="149">
        <f>IFERROR('Tablas turistas zona y tip.'!K8/'Tablas turistas zona y tip.'!K21-1,"-")</f>
        <v>-0.16126033057851241</v>
      </c>
      <c r="H8" s="149">
        <f>IFERROR('Tablas turistas zona y tip.'!M8/'Tablas turistas zona y tip.'!M21-1,"-")</f>
        <v>-4.4505578480819152E-2</v>
      </c>
      <c r="I8" s="148">
        <f>IFERROR('Tablas turistas zona y tip.'!O8/'Tablas turistas zona y tip.'!O21-1,"-")</f>
        <v>-1.3440052062517416E-2</v>
      </c>
      <c r="J8" s="148">
        <f>IFERROR('Tablas turistas zona y tip.'!Q8/'Tablas turistas zona y tip.'!Q21-1,"-")</f>
        <v>-0.1702949159086522</v>
      </c>
      <c r="K8" s="148">
        <f>IFERROR('Tablas turistas zona y tip.'!S8/'Tablas turistas zona y tip.'!S21-1,"-")</f>
        <v>-7.3644179533839615E-2</v>
      </c>
    </row>
    <row r="9" spans="2:11">
      <c r="B9" s="68" t="s">
        <v>89</v>
      </c>
      <c r="C9" s="148">
        <f>IFERROR('Tablas turistas zona y tip.'!C9/'Tablas turistas zona y tip.'!C22-1,"-")</f>
        <v>5.8100278297367636E-2</v>
      </c>
      <c r="D9" s="148">
        <f>IFERROR('Tablas turistas zona y tip.'!E9/'Tablas turistas zona y tip.'!E22-1,"-")</f>
        <v>4.792452830188676E-2</v>
      </c>
      <c r="E9" s="148">
        <f>IFERROR('Tablas turistas zona y tip.'!G9/'Tablas turistas zona y tip.'!G22-1,"-")</f>
        <v>5.5738508968609768E-2</v>
      </c>
      <c r="F9" s="149">
        <f>IFERROR('Tablas turistas zona y tip.'!I9/'Tablas turistas zona y tip.'!I22-1,"-")</f>
        <v>1.2376387793484156E-2</v>
      </c>
      <c r="G9" s="149">
        <f>IFERROR('Tablas turistas zona y tip.'!K9/'Tablas turistas zona y tip.'!K22-1,"-")</f>
        <v>1.0175090849025459E-2</v>
      </c>
      <c r="H9" s="149">
        <f>IFERROR('Tablas turistas zona y tip.'!M9/'Tablas turistas zona y tip.'!M22-1,"-")</f>
        <v>1.1860522730087864E-2</v>
      </c>
      <c r="I9" s="148">
        <f>IFERROR('Tablas turistas zona y tip.'!O9/'Tablas turistas zona y tip.'!O22-1,"-")</f>
        <v>-3.849027004818284E-2</v>
      </c>
      <c r="J9" s="148">
        <f>IFERROR('Tablas turistas zona y tip.'!Q9/'Tablas turistas zona y tip.'!Q22-1,"-")</f>
        <v>-0.15179705669669907</v>
      </c>
      <c r="K9" s="148">
        <f>IFERROR('Tablas turistas zona y tip.'!S9/'Tablas turistas zona y tip.'!S22-1,"-")</f>
        <v>-7.9780453005595553E-2</v>
      </c>
    </row>
    <row r="10" spans="2:11">
      <c r="B10" s="68" t="s">
        <v>90</v>
      </c>
      <c r="C10" s="148">
        <f>IFERROR('Tablas turistas zona y tip.'!C10/'Tablas turistas zona y tip.'!C23-1,"-")</f>
        <v>-9.507649213531566E-2</v>
      </c>
      <c r="D10" s="148">
        <f>IFERROR('Tablas turistas zona y tip.'!E10/'Tablas turistas zona y tip.'!E23-1,"-")</f>
        <v>-0.11811950071618582</v>
      </c>
      <c r="E10" s="148">
        <f>IFERROR('Tablas turistas zona y tip.'!G10/'Tablas turistas zona y tip.'!G23-1,"-")</f>
        <v>-0.10106326422115897</v>
      </c>
      <c r="F10" s="149">
        <f>IFERROR('Tablas turistas zona y tip.'!I10/'Tablas turistas zona y tip.'!I23-1,"-")</f>
        <v>-0.13028772717354031</v>
      </c>
      <c r="G10" s="149">
        <f>IFERROR('Tablas turistas zona y tip.'!K10/'Tablas turistas zona y tip.'!K23-1,"-")</f>
        <v>-0.15362475265335496</v>
      </c>
      <c r="H10" s="149">
        <f>IFERROR('Tablas turistas zona y tip.'!M10/'Tablas turistas zona y tip.'!M23-1,"-")</f>
        <v>-0.13629418709632612</v>
      </c>
      <c r="I10" s="148">
        <f>IFERROR('Tablas turistas zona y tip.'!O10/'Tablas turistas zona y tip.'!O23-1,"-")</f>
        <v>-1.4346505780453267E-2</v>
      </c>
      <c r="J10" s="148">
        <f>IFERROR('Tablas turistas zona y tip.'!Q10/'Tablas turistas zona y tip.'!Q23-1,"-")</f>
        <v>-0.10636070382790119</v>
      </c>
      <c r="K10" s="148">
        <f>IFERROR('Tablas turistas zona y tip.'!S10/'Tablas turistas zona y tip.'!S23-1,"-")</f>
        <v>-4.9910650097566012E-2</v>
      </c>
    </row>
    <row r="11" spans="2:11">
      <c r="B11" s="68" t="s">
        <v>91</v>
      </c>
      <c r="C11" s="148">
        <f>IFERROR('Tablas turistas zona y tip.'!C11/'Tablas turistas zona y tip.'!C24-1,"-")</f>
        <v>-0.15984382159007149</v>
      </c>
      <c r="D11" s="148">
        <f>IFERROR('Tablas turistas zona y tip.'!E11/'Tablas turistas zona y tip.'!E24-1,"-")</f>
        <v>-0.5071201293620573</v>
      </c>
      <c r="E11" s="148">
        <f>IFERROR('Tablas turistas zona y tip.'!G11/'Tablas turistas zona y tip.'!G24-1,"-")</f>
        <v>-0.25581663543318434</v>
      </c>
      <c r="F11" s="149">
        <f>IFERROR('Tablas turistas zona y tip.'!I11/'Tablas turistas zona y tip.'!I24-1,"-")</f>
        <v>-8.7898066278484621E-2</v>
      </c>
      <c r="G11" s="149">
        <f>IFERROR('Tablas turistas zona y tip.'!K11/'Tablas turistas zona y tip.'!K24-1,"-")</f>
        <v>-0.12605504587155958</v>
      </c>
      <c r="H11" s="149">
        <f>IFERROR('Tablas turistas zona y tip.'!M11/'Tablas turistas zona y tip.'!M24-1,"-")</f>
        <v>-9.8639016579722072E-2</v>
      </c>
      <c r="I11" s="148">
        <f>IFERROR('Tablas turistas zona y tip.'!O11/'Tablas turistas zona y tip.'!O24-1,"-")</f>
        <v>-6.418409339044262E-2</v>
      </c>
      <c r="J11" s="148">
        <f>IFERROR('Tablas turistas zona y tip.'!Q11/'Tablas turistas zona y tip.'!Q24-1,"-")</f>
        <v>-0.17830036858225617</v>
      </c>
      <c r="K11" s="148">
        <f>IFERROR('Tablas turistas zona y tip.'!S11/'Tablas turistas zona y tip.'!S24-1,"-")</f>
        <v>-0.10901785623234517</v>
      </c>
    </row>
    <row r="12" spans="2:11">
      <c r="B12" s="68" t="s">
        <v>92</v>
      </c>
      <c r="C12" s="148">
        <f>IFERROR('Tablas turistas zona y tip.'!C12/'Tablas turistas zona y tip.'!C25-1,"-")</f>
        <v>7.5462743236829333E-3</v>
      </c>
      <c r="D12" s="148">
        <f>IFERROR('Tablas turistas zona y tip.'!E12/'Tablas turistas zona y tip.'!E25-1,"-")</f>
        <v>-3.7622272385252065E-2</v>
      </c>
      <c r="E12" s="148">
        <f>IFERROR('Tablas turistas zona y tip.'!G12/'Tablas turistas zona y tip.'!G25-1,"-")</f>
        <v>-4.0874574957275867E-3</v>
      </c>
      <c r="F12" s="149">
        <f>IFERROR('Tablas turistas zona y tip.'!I12/'Tablas turistas zona y tip.'!I25-1,"-")</f>
        <v>-1.3882640272511071E-2</v>
      </c>
      <c r="G12" s="149">
        <f>IFERROR('Tablas turistas zona y tip.'!K12/'Tablas turistas zona y tip.'!K25-1,"-")</f>
        <v>-5.8621955696977146E-2</v>
      </c>
      <c r="H12" s="149">
        <f>IFERROR('Tablas turistas zona y tip.'!M12/'Tablas turistas zona y tip.'!M25-1,"-")</f>
        <v>-2.5484377727352014E-2</v>
      </c>
      <c r="I12" s="148">
        <f>IFERROR('Tablas turistas zona y tip.'!O12/'Tablas turistas zona y tip.'!O25-1,"-")</f>
        <v>7.9489219175214565E-2</v>
      </c>
      <c r="J12" s="148">
        <f>IFERROR('Tablas turistas zona y tip.'!Q12/'Tablas turistas zona y tip.'!Q25-1,"-")</f>
        <v>-4.8425633292708992E-2</v>
      </c>
      <c r="K12" s="148">
        <f>IFERROR('Tablas turistas zona y tip.'!S12/'Tablas turistas zona y tip.'!S25-1,"-")</f>
        <v>3.1120877518661327E-2</v>
      </c>
    </row>
    <row r="13" spans="2:11">
      <c r="B13" s="68" t="s">
        <v>93</v>
      </c>
      <c r="C13" s="148">
        <f>IFERROR('Tablas turistas zona y tip.'!C13/'Tablas turistas zona y tip.'!C26-1,"-")</f>
        <v>1.0408221972331821E-2</v>
      </c>
      <c r="D13" s="148">
        <f>IFERROR('Tablas turistas zona y tip.'!E13/'Tablas turistas zona y tip.'!E26-1,"-")</f>
        <v>-8.3352328850391344E-2</v>
      </c>
      <c r="E13" s="148">
        <f>IFERROR('Tablas turistas zona y tip.'!G13/'Tablas turistas zona y tip.'!G26-1,"-")</f>
        <v>-1.3599221789883265E-2</v>
      </c>
      <c r="F13" s="149">
        <f>IFERROR('Tablas turistas zona y tip.'!I13/'Tablas turistas zona y tip.'!I26-1,"-")</f>
        <v>1.7104262234618917E-2</v>
      </c>
      <c r="G13" s="149">
        <f>IFERROR('Tablas turistas zona y tip.'!K13/'Tablas turistas zona y tip.'!K26-1,"-")</f>
        <v>-0.10276839972991225</v>
      </c>
      <c r="H13" s="149">
        <f>IFERROR('Tablas turistas zona y tip.'!M13/'Tablas turistas zona y tip.'!M26-1,"-")</f>
        <v>-1.3404134659999012E-2</v>
      </c>
      <c r="I13" s="148">
        <f>IFERROR('Tablas turistas zona y tip.'!O13/'Tablas turistas zona y tip.'!O26-1,"-")</f>
        <v>2.4225125490515032E-2</v>
      </c>
      <c r="J13" s="148">
        <f>IFERROR('Tablas turistas zona y tip.'!Q13/'Tablas turistas zona y tip.'!Q26-1,"-")</f>
        <v>-8.4459866502807346E-2</v>
      </c>
      <c r="K13" s="148">
        <f>IFERROR('Tablas turistas zona y tip.'!S13/'Tablas turistas zona y tip.'!S26-1,"-")</f>
        <v>-1.355184544083976E-2</v>
      </c>
    </row>
    <row r="14" spans="2:11">
      <c r="B14" s="68" t="s">
        <v>94</v>
      </c>
      <c r="C14" s="148">
        <f>IFERROR('Tablas turistas zona y tip.'!C14/'Tablas turistas zona y tip.'!C27-1,"-")</f>
        <v>-7.4961480919098711E-2</v>
      </c>
      <c r="D14" s="148">
        <f>IFERROR('Tablas turistas zona y tip.'!E14/'Tablas turistas zona y tip.'!E27-1,"-")</f>
        <v>-0.14520216564911881</v>
      </c>
      <c r="E14" s="148">
        <f>IFERROR('Tablas turistas zona y tip.'!G14/'Tablas turistas zona y tip.'!G27-1,"-")</f>
        <v>-9.4585244186982109E-2</v>
      </c>
      <c r="F14" s="149">
        <f>IFERROR('Tablas turistas zona y tip.'!I14/'Tablas turistas zona y tip.'!I27-1,"-")</f>
        <v>-8.0411720629412042E-2</v>
      </c>
      <c r="G14" s="149">
        <f>IFERROR('Tablas turistas zona y tip.'!K14/'Tablas turistas zona y tip.'!K27-1,"-")</f>
        <v>-0.15047085772461188</v>
      </c>
      <c r="H14" s="149">
        <f>IFERROR('Tablas turistas zona y tip.'!M14/'Tablas turistas zona y tip.'!M27-1,"-")</f>
        <v>-9.9972995636663398E-2</v>
      </c>
      <c r="I14" s="148">
        <f>IFERROR('Tablas turistas zona y tip.'!O14/'Tablas turistas zona y tip.'!O27-1,"-")</f>
        <v>-7.4621733149931258E-2</v>
      </c>
      <c r="J14" s="148">
        <f>IFERROR('Tablas turistas zona y tip.'!Q14/'Tablas turistas zona y tip.'!Q27-1,"-")</f>
        <v>-0.22500122416335233</v>
      </c>
      <c r="K14" s="148">
        <f>IFERROR('Tablas turistas zona y tip.'!S14/'Tablas turistas zona y tip.'!S27-1,"-")</f>
        <v>-0.13285952983466043</v>
      </c>
    </row>
    <row r="15" spans="2:11">
      <c r="B15" s="68" t="s">
        <v>95</v>
      </c>
      <c r="C15" s="148">
        <f>IFERROR('Tablas turistas zona y tip.'!C15/'Tablas turistas zona y tip.'!C28-1,"-")</f>
        <v>-4.6290676990687452E-2</v>
      </c>
      <c r="D15" s="148">
        <f>IFERROR('Tablas turistas zona y tip.'!E15/'Tablas turistas zona y tip.'!E28-1,"-")</f>
        <v>-0.12080964777134362</v>
      </c>
      <c r="E15" s="148">
        <f>IFERROR('Tablas turistas zona y tip.'!G15/'Tablas turistas zona y tip.'!G28-1,"-")</f>
        <v>-6.7349267355272691E-2</v>
      </c>
      <c r="F15" s="149">
        <f>IFERROR('Tablas turistas zona y tip.'!I15/'Tablas turistas zona y tip.'!I28-1,"-")</f>
        <v>-7.0458452180811593E-3</v>
      </c>
      <c r="G15" s="149">
        <f>IFERROR('Tablas turistas zona y tip.'!K15/'Tablas turistas zona y tip.'!K28-1,"-")</f>
        <v>-0.1243345111896349</v>
      </c>
      <c r="H15" s="149">
        <f>IFERROR('Tablas turistas zona y tip.'!M15/'Tablas turistas zona y tip.'!M28-1,"-")</f>
        <v>-4.0612696186829167E-2</v>
      </c>
      <c r="I15" s="148">
        <f>IFERROR('Tablas turistas zona y tip.'!O15/'Tablas turistas zona y tip.'!O28-1,"-")</f>
        <v>-1.192048689718217E-2</v>
      </c>
      <c r="J15" s="148">
        <f>IFERROR('Tablas turistas zona y tip.'!Q15/'Tablas turistas zona y tip.'!Q28-1,"-")</f>
        <v>-7.8868752373772E-2</v>
      </c>
      <c r="K15" s="148">
        <f>IFERROR('Tablas turistas zona y tip.'!S15/'Tablas turistas zona y tip.'!S28-1,"-")</f>
        <v>-3.7919814726757206E-2</v>
      </c>
    </row>
    <row r="16" spans="2:11">
      <c r="B16" s="68" t="s">
        <v>96</v>
      </c>
      <c r="C16" s="148">
        <f>IFERROR('Tablas turistas zona y tip.'!C16/'Tablas turistas zona y tip.'!C29-1,"-")</f>
        <v>-1.8767812043837928E-2</v>
      </c>
      <c r="D16" s="148">
        <f>IFERROR('Tablas turistas zona y tip.'!E16/'Tablas turistas zona y tip.'!E29-1,"-")</f>
        <v>-2.610367521999557E-2</v>
      </c>
      <c r="E16" s="148">
        <f>IFERROR('Tablas turistas zona y tip.'!G16/'Tablas turistas zona y tip.'!G29-1,"-")</f>
        <v>-2.0517977488444306E-2</v>
      </c>
      <c r="F16" s="149">
        <f>IFERROR('Tablas turistas zona y tip.'!I16/'Tablas turistas zona y tip.'!I29-1,"-")</f>
        <v>4.909782742113622E-3</v>
      </c>
      <c r="G16" s="149">
        <f>IFERROR('Tablas turistas zona y tip.'!K16/'Tablas turistas zona y tip.'!K29-1,"-")</f>
        <v>-0.14366883116883122</v>
      </c>
      <c r="H16" s="149">
        <f>IFERROR('Tablas turistas zona y tip.'!M16/'Tablas turistas zona y tip.'!M29-1,"-")</f>
        <v>-3.3842431574172105E-2</v>
      </c>
      <c r="I16" s="148">
        <f>IFERROR('Tablas turistas zona y tip.'!O16/'Tablas turistas zona y tip.'!O29-1,"-")</f>
        <v>1.9589694918444867E-2</v>
      </c>
      <c r="J16" s="148">
        <f>IFERROR('Tablas turistas zona y tip.'!Q16/'Tablas turistas zona y tip.'!Q29-1,"-")</f>
        <v>-0.13397643991933506</v>
      </c>
      <c r="K16" s="148">
        <f>IFERROR('Tablas turistas zona y tip.'!S16/'Tablas turistas zona y tip.'!S29-1,"-")</f>
        <v>-4.0217513630518953E-2</v>
      </c>
    </row>
    <row r="17" spans="2:11">
      <c r="B17" s="68" t="s">
        <v>97</v>
      </c>
      <c r="C17" s="148">
        <f>IFERROR('Tablas turistas zona y tip.'!C17/'Tablas turistas zona y tip.'!C30-1,"-")</f>
        <v>6.8053760031221877E-2</v>
      </c>
      <c r="D17" s="148">
        <f>IFERROR('Tablas turistas zona y tip.'!E17/'Tablas turistas zona y tip.'!E30-1,"-")</f>
        <v>-0.10831918505942273</v>
      </c>
      <c r="E17" s="148">
        <f>IFERROR('Tablas turistas zona y tip.'!G17/'Tablas turistas zona y tip.'!G30-1,"-")</f>
        <v>2.1445748537382014E-2</v>
      </c>
      <c r="F17" s="149">
        <f>IFERROR('Tablas turistas zona y tip.'!I17/'Tablas turistas zona y tip.'!I30-1,"-")</f>
        <v>7.3353745310276386E-2</v>
      </c>
      <c r="G17" s="149">
        <f>IFERROR('Tablas turistas zona y tip.'!K17/'Tablas turistas zona y tip.'!K30-1,"-")</f>
        <v>-0.10528219971056441</v>
      </c>
      <c r="H17" s="149">
        <f>IFERROR('Tablas turistas zona y tip.'!M17/'Tablas turistas zona y tip.'!M30-1,"-")</f>
        <v>2.6301578730027586E-2</v>
      </c>
      <c r="I17" s="148">
        <f>IFERROR('Tablas turistas zona y tip.'!O17/'Tablas turistas zona y tip.'!O30-1,"-")</f>
        <v>8.7600059786760553E-2</v>
      </c>
      <c r="J17" s="148">
        <f>IFERROR('Tablas turistas zona y tip.'!Q17/'Tablas turistas zona y tip.'!Q30-1,"-")</f>
        <v>-3.8658226448474164E-2</v>
      </c>
      <c r="K17" s="148">
        <f>IFERROR('Tablas turistas zona y tip.'!S17/'Tablas turistas zona y tip.'!S30-1,"-")</f>
        <v>4.0214233841684877E-2</v>
      </c>
    </row>
    <row r="18" spans="2:11" ht="30" customHeight="1">
      <c r="B18" s="132" t="str">
        <f>actualizaciones!$A$2</f>
        <v xml:space="preserve">acum. octubre 2012 </v>
      </c>
      <c r="C18" s="150">
        <v>-3.301890989988876E-2</v>
      </c>
      <c r="D18" s="150">
        <v>-0.13644091986547024</v>
      </c>
      <c r="E18" s="150">
        <v>-6.0312386392294193E-2</v>
      </c>
      <c r="F18" s="150">
        <v>-2.6062281376662777E-2</v>
      </c>
      <c r="G18" s="150">
        <v>-0.11622962822355398</v>
      </c>
      <c r="H18" s="150">
        <v>-5.0203506142937782E-2</v>
      </c>
      <c r="I18" s="150">
        <v>-4.3844026004608017E-3</v>
      </c>
      <c r="J18" s="150">
        <v>-0.1261473513510889</v>
      </c>
      <c r="K18" s="150">
        <v>-5.0702752369826909E-2</v>
      </c>
    </row>
    <row r="19" spans="2:11" outlineLevel="1">
      <c r="B19" s="68" t="s">
        <v>86</v>
      </c>
      <c r="C19" s="148">
        <f>IFERROR('Tablas turistas zona y tip.'!C19/'Tablas turistas zona y tip.'!C32-1,"-")</f>
        <v>0.10384043170184332</v>
      </c>
      <c r="D19" s="148">
        <f>IFERROR('Tablas turistas zona y tip.'!E19/'Tablas turistas zona y tip.'!E32-1,"-")</f>
        <v>-0.15190924183729937</v>
      </c>
      <c r="E19" s="148">
        <f>IFERROR('Tablas turistas zona y tip.'!G19/'Tablas turistas zona y tip.'!G32-1,"-")</f>
        <v>2.3784364335579511E-2</v>
      </c>
      <c r="F19" s="149">
        <f>IFERROR('Tablas turistas zona y tip.'!I19/'Tablas turistas zona y tip.'!I32-1,"-")</f>
        <v>5.0755750273822509E-2</v>
      </c>
      <c r="G19" s="149">
        <f>IFERROR('Tablas turistas zona y tip.'!K19/'Tablas turistas zona y tip.'!K32-1,"-")</f>
        <v>-0.19937893871586443</v>
      </c>
      <c r="H19" s="149">
        <f>IFERROR('Tablas turistas zona y tip.'!M19/'Tablas turistas zona y tip.'!M32-1,"-")</f>
        <v>-3.033398472197546E-2</v>
      </c>
      <c r="I19" s="148">
        <f>IFERROR('Tablas turistas zona y tip.'!O19/'Tablas turistas zona y tip.'!O32-1,"-")</f>
        <v>3.2247198020419532E-2</v>
      </c>
      <c r="J19" s="148">
        <f>IFERROR('Tablas turistas zona y tip.'!Q19/'Tablas turistas zona y tip.'!Q32-1,"-")</f>
        <v>1.5486832568253117E-2</v>
      </c>
      <c r="K19" s="148">
        <f>IFERROR('Tablas turistas zona y tip.'!S19/'Tablas turistas zona y tip.'!S32-1,"-")</f>
        <v>2.541285420489392E-2</v>
      </c>
    </row>
    <row r="20" spans="2:11" outlineLevel="1">
      <c r="B20" s="68" t="s">
        <v>87</v>
      </c>
      <c r="C20" s="148">
        <f>IFERROR('Tablas turistas zona y tip.'!C20/'Tablas turistas zona y tip.'!C33-1,"-")</f>
        <v>0.11608185649723257</v>
      </c>
      <c r="D20" s="148">
        <f>IFERROR('Tablas turistas zona y tip.'!E20/'Tablas turistas zona y tip.'!E33-1,"-")</f>
        <v>-0.15807147997121607</v>
      </c>
      <c r="E20" s="148">
        <f>IFERROR('Tablas turistas zona y tip.'!G20/'Tablas turistas zona y tip.'!G33-1,"-")</f>
        <v>3.4533195390817228E-2</v>
      </c>
      <c r="F20" s="149">
        <f>IFERROR('Tablas turistas zona y tip.'!I20/'Tablas turistas zona y tip.'!I33-1,"-")</f>
        <v>0.12454403335070352</v>
      </c>
      <c r="G20" s="149">
        <f>IFERROR('Tablas turistas zona y tip.'!K20/'Tablas turistas zona y tip.'!K33-1,"-")</f>
        <v>-0.21594586643130331</v>
      </c>
      <c r="H20" s="149">
        <f>IFERROR('Tablas turistas zona y tip.'!M20/'Tablas turistas zona y tip.'!M33-1,"-")</f>
        <v>1.6937595884148671E-2</v>
      </c>
      <c r="I20" s="148">
        <f>IFERROR('Tablas turistas zona y tip.'!O20/'Tablas turistas zona y tip.'!O33-1,"-")</f>
        <v>8.9118610857741309E-2</v>
      </c>
      <c r="J20" s="148">
        <f>IFERROR('Tablas turistas zona y tip.'!Q20/'Tablas turistas zona y tip.'!Q33-1,"-")</f>
        <v>-3.3867022042031847E-2</v>
      </c>
      <c r="K20" s="148">
        <f>IFERROR('Tablas turistas zona y tip.'!S20/'Tablas turistas zona y tip.'!S33-1,"-")</f>
        <v>3.9559902077203724E-2</v>
      </c>
    </row>
    <row r="21" spans="2:11" outlineLevel="1">
      <c r="B21" s="68" t="s">
        <v>88</v>
      </c>
      <c r="C21" s="148">
        <f>IFERROR('Tablas turistas zona y tip.'!C21/'Tablas turistas zona y tip.'!C34-1,"-")</f>
        <v>0.13832937598377937</v>
      </c>
      <c r="D21" s="148">
        <f>IFERROR('Tablas turistas zona y tip.'!E21/'Tablas turistas zona y tip.'!E34-1,"-")</f>
        <v>-2.0318633110136264E-2</v>
      </c>
      <c r="E21" s="148">
        <f>IFERROR('Tablas turistas zona y tip.'!G21/'Tablas turistas zona y tip.'!G34-1,"-")</f>
        <v>8.8182166511576954E-2</v>
      </c>
      <c r="F21" s="149">
        <f>IFERROR('Tablas turistas zona y tip.'!I21/'Tablas turistas zona y tip.'!I34-1,"-")</f>
        <v>8.9563181420428961E-2</v>
      </c>
      <c r="G21" s="149">
        <f>IFERROR('Tablas turistas zona y tip.'!K21/'Tablas turistas zona y tip.'!K34-1,"-")</f>
        <v>4.9312224240851688E-3</v>
      </c>
      <c r="H21" s="149">
        <f>IFERROR('Tablas turistas zona y tip.'!M21/'Tablas turistas zona y tip.'!M34-1,"-")</f>
        <v>6.3072723727822133E-2</v>
      </c>
      <c r="I21" s="148">
        <f>IFERROR('Tablas turistas zona y tip.'!O21/'Tablas turistas zona y tip.'!O34-1,"-")</f>
        <v>5.00285962579754E-2</v>
      </c>
      <c r="J21" s="148">
        <f>IFERROR('Tablas turistas zona y tip.'!Q21/'Tablas turistas zona y tip.'!Q34-1,"-")</f>
        <v>7.1661971145362324E-2</v>
      </c>
      <c r="K21" s="148">
        <f>IFERROR('Tablas turistas zona y tip.'!S21/'Tablas turistas zona y tip.'!S34-1,"-")</f>
        <v>5.8227842262694063E-2</v>
      </c>
    </row>
    <row r="22" spans="2:11" outlineLevel="1">
      <c r="B22" s="68" t="s">
        <v>89</v>
      </c>
      <c r="C22" s="148">
        <f>IFERROR('Tablas turistas zona y tip.'!C22/'Tablas turistas zona y tip.'!C35-1,"-")</f>
        <v>9.3107919409535222E-2</v>
      </c>
      <c r="D22" s="148">
        <f>IFERROR('Tablas turistas zona y tip.'!E22/'Tablas turistas zona y tip.'!E35-1,"-")</f>
        <v>-0.1621877963958267</v>
      </c>
      <c r="E22" s="148">
        <f>IFERROR('Tablas turistas zona y tip.'!G22/'Tablas turistas zona y tip.'!G35-1,"-")</f>
        <v>2.0905237933439347E-2</v>
      </c>
      <c r="F22" s="149">
        <f>IFERROR('Tablas turistas zona y tip.'!I22/'Tablas turistas zona y tip.'!I35-1,"-")</f>
        <v>0.14301234339605196</v>
      </c>
      <c r="G22" s="149">
        <f>IFERROR('Tablas turistas zona y tip.'!K22/'Tablas turistas zona y tip.'!K35-1,"-")</f>
        <v>-0.13657367790518571</v>
      </c>
      <c r="H22" s="149">
        <f>IFERROR('Tablas turistas zona y tip.'!M22/'Tablas turistas zona y tip.'!M35-1,"-")</f>
        <v>6.2394104390452565E-2</v>
      </c>
      <c r="I22" s="148">
        <f>IFERROR('Tablas turistas zona y tip.'!O22/'Tablas turistas zona y tip.'!O35-1,"-")</f>
        <v>0.16128668465295437</v>
      </c>
      <c r="J22" s="148">
        <f>IFERROR('Tablas turistas zona y tip.'!Q22/'Tablas turistas zona y tip.'!Q35-1,"-")</f>
        <v>0.15304183223538437</v>
      </c>
      <c r="K22" s="148">
        <f>IFERROR('Tablas turistas zona y tip.'!S22/'Tablas turistas zona y tip.'!S35-1,"-")</f>
        <v>0.15826855444313992</v>
      </c>
    </row>
    <row r="23" spans="2:11" outlineLevel="1">
      <c r="B23" s="68" t="s">
        <v>90</v>
      </c>
      <c r="C23" s="148">
        <f>IFERROR('Tablas turistas zona y tip.'!C23/'Tablas turistas zona y tip.'!C36-1,"-")</f>
        <v>8.4873867731567243E-2</v>
      </c>
      <c r="D23" s="148">
        <f>IFERROR('Tablas turistas zona y tip.'!E23/'Tablas turistas zona y tip.'!E36-1,"-")</f>
        <v>-5.9242504451609834E-2</v>
      </c>
      <c r="E23" s="148">
        <f>IFERROR('Tablas turistas zona y tip.'!G23/'Tablas turistas zona y tip.'!G36-1,"-")</f>
        <v>4.3348032282219728E-2</v>
      </c>
      <c r="F23" s="149">
        <f>IFERROR('Tablas turistas zona y tip.'!I23/'Tablas turistas zona y tip.'!I36-1,"-")</f>
        <v>0.14865276161489582</v>
      </c>
      <c r="G23" s="149">
        <f>IFERROR('Tablas turistas zona y tip.'!K23/'Tablas turistas zona y tip.'!K36-1,"-")</f>
        <v>-3.3763524964150693E-2</v>
      </c>
      <c r="H23" s="149">
        <f>IFERROR('Tablas turistas zona y tip.'!M23/'Tablas turistas zona y tip.'!M36-1,"-")</f>
        <v>9.5425267535629077E-2</v>
      </c>
      <c r="I23" s="148">
        <f>IFERROR('Tablas turistas zona y tip.'!O23/'Tablas turistas zona y tip.'!O36-1,"-")</f>
        <v>5.426288183095318E-2</v>
      </c>
      <c r="J23" s="148">
        <f>IFERROR('Tablas turistas zona y tip.'!Q23/'Tablas turistas zona y tip.'!Q36-1,"-")</f>
        <v>3.4520484683218555E-2</v>
      </c>
      <c r="K23" s="148">
        <f>IFERROR('Tablas turistas zona y tip.'!S23/'Tablas turistas zona y tip.'!S36-1,"-")</f>
        <v>4.6543622285564412E-2</v>
      </c>
    </row>
    <row r="24" spans="2:11" outlineLevel="1">
      <c r="B24" s="68" t="s">
        <v>91</v>
      </c>
      <c r="C24" s="148">
        <f>IFERROR('Tablas turistas zona y tip.'!C24/'Tablas turistas zona y tip.'!C37-1,"-")</f>
        <v>0.18115294117647052</v>
      </c>
      <c r="D24" s="148">
        <f>IFERROR('Tablas turistas zona y tip.'!E24/'Tablas turistas zona y tip.'!E37-1,"-")</f>
        <v>-1.923568834092193E-2</v>
      </c>
      <c r="E24" s="148">
        <f>IFERROR('Tablas turistas zona y tip.'!G24/'Tablas turistas zona y tip.'!G37-1,"-")</f>
        <v>0.1180234338485342</v>
      </c>
      <c r="F24" s="149">
        <f>IFERROR('Tablas turistas zona y tip.'!I24/'Tablas turistas zona y tip.'!I37-1,"-")</f>
        <v>0.19435918349825076</v>
      </c>
      <c r="G24" s="149">
        <f>IFERROR('Tablas turistas zona y tip.'!K24/'Tablas turistas zona y tip.'!K37-1,"-")</f>
        <v>1.4142165984369237E-2</v>
      </c>
      <c r="H24" s="149">
        <f>IFERROR('Tablas turistas zona y tip.'!M24/'Tablas turistas zona y tip.'!M37-1,"-")</f>
        <v>0.13746052728207392</v>
      </c>
      <c r="I24" s="148">
        <f>IFERROR('Tablas turistas zona y tip.'!O24/'Tablas turistas zona y tip.'!O37-1,"-")</f>
        <v>0.12307303417416837</v>
      </c>
      <c r="J24" s="148">
        <f>IFERROR('Tablas turistas zona y tip.'!Q24/'Tablas turistas zona y tip.'!Q37-1,"-")</f>
        <v>3.4504981069251706E-2</v>
      </c>
      <c r="K24" s="148">
        <f>IFERROR('Tablas turistas zona y tip.'!S24/'Tablas turistas zona y tip.'!S37-1,"-")</f>
        <v>8.6526806113562227E-2</v>
      </c>
    </row>
    <row r="25" spans="2:11" outlineLevel="1">
      <c r="B25" s="68" t="s">
        <v>92</v>
      </c>
      <c r="C25" s="148">
        <f>IFERROR('Tablas turistas zona y tip.'!C25/'Tablas turistas zona y tip.'!C38-1,"-")</f>
        <v>-1.2906701646717145E-2</v>
      </c>
      <c r="D25" s="148">
        <f>IFERROR('Tablas turistas zona y tip.'!E25/'Tablas turistas zona y tip.'!E38-1,"-")</f>
        <v>-0.33513734764416958</v>
      </c>
      <c r="E25" s="148">
        <f>IFERROR('Tablas turistas zona y tip.'!G25/'Tablas turistas zona y tip.'!G38-1,"-")</f>
        <v>-0.12245087277168787</v>
      </c>
      <c r="F25" s="149">
        <f>IFERROR('Tablas turistas zona y tip.'!I25/'Tablas turistas zona y tip.'!I38-1,"-")</f>
        <v>-1.1520298172423282E-2</v>
      </c>
      <c r="G25" s="149">
        <f>IFERROR('Tablas turistas zona y tip.'!K25/'Tablas turistas zona y tip.'!K38-1,"-")</f>
        <v>-0.31350556605755098</v>
      </c>
      <c r="H25" s="149">
        <f>IFERROR('Tablas turistas zona y tip.'!M25/'Tablas turistas zona y tip.'!M38-1,"-")</f>
        <v>-0.11273336524652944</v>
      </c>
      <c r="I25" s="148">
        <f>IFERROR('Tablas turistas zona y tip.'!O25/'Tablas turistas zona y tip.'!O38-1,"-")</f>
        <v>3.4641091950288638E-2</v>
      </c>
      <c r="J25" s="148">
        <f>IFERROR('Tablas turistas zona y tip.'!Q25/'Tablas turistas zona y tip.'!Q38-1,"-")</f>
        <v>7.9325421611493585E-3</v>
      </c>
      <c r="K25" s="148">
        <f>IFERROR('Tablas turistas zona y tip.'!S25/'Tablas turistas zona y tip.'!S38-1,"-")</f>
        <v>2.4377038643207172E-2</v>
      </c>
    </row>
    <row r="26" spans="2:11" outlineLevel="1">
      <c r="B26" s="68" t="s">
        <v>93</v>
      </c>
      <c r="C26" s="148">
        <f>IFERROR('Tablas turistas zona y tip.'!C26/'Tablas turistas zona y tip.'!C39-1,"-")</f>
        <v>-4.3809857217874004E-2</v>
      </c>
      <c r="D26" s="148">
        <f>IFERROR('Tablas turistas zona y tip.'!E26/'Tablas turistas zona y tip.'!E39-1,"-")</f>
        <v>-0.20778908084030578</v>
      </c>
      <c r="E26" s="148">
        <f>IFERROR('Tablas turistas zona y tip.'!G26/'Tablas turistas zona y tip.'!G39-1,"-")</f>
        <v>-9.1936965585471042E-2</v>
      </c>
      <c r="F26" s="149">
        <f>IFERROR('Tablas turistas zona y tip.'!I26/'Tablas turistas zona y tip.'!I39-1,"-")</f>
        <v>-1.6883470063001393E-2</v>
      </c>
      <c r="G26" s="149">
        <f>IFERROR('Tablas turistas zona y tip.'!K26/'Tablas turistas zona y tip.'!K39-1,"-")</f>
        <v>-0.20683376178234791</v>
      </c>
      <c r="H26" s="149">
        <f>IFERROR('Tablas turistas zona y tip.'!M26/'Tablas turistas zona y tip.'!M39-1,"-")</f>
        <v>-7.3362208987547417E-2</v>
      </c>
      <c r="I26" s="148">
        <f>IFERROR('Tablas turistas zona y tip.'!O26/'Tablas turistas zona y tip.'!O39-1,"-")</f>
        <v>1.5171710331762789E-3</v>
      </c>
      <c r="J26" s="148">
        <f>IFERROR('Tablas turistas zona y tip.'!Q26/'Tablas turistas zona y tip.'!Q39-1,"-")</f>
        <v>-2.7123968492123063E-2</v>
      </c>
      <c r="K26" s="148">
        <f>IFERROR('Tablas turistas zona y tip.'!S26/'Tablas turistas zona y tip.'!S39-1,"-")</f>
        <v>-8.6272512641953902E-3</v>
      </c>
    </row>
    <row r="27" spans="2:11" outlineLevel="1">
      <c r="B27" s="68" t="s">
        <v>94</v>
      </c>
      <c r="C27" s="148">
        <f>IFERROR('Tablas turistas zona y tip.'!C27/'Tablas turistas zona y tip.'!C40-1,"-")</f>
        <v>7.9628736740597894E-2</v>
      </c>
      <c r="D27" s="148">
        <f>IFERROR('Tablas turistas zona y tip.'!E27/'Tablas turistas zona y tip.'!E40-1,"-")</f>
        <v>-5.2292576419213921E-2</v>
      </c>
      <c r="E27" s="148">
        <f>IFERROR('Tablas turistas zona y tip.'!G27/'Tablas turistas zona y tip.'!G40-1,"-")</f>
        <v>3.9214046822742432E-2</v>
      </c>
      <c r="F27" s="149">
        <f>IFERROR('Tablas turistas zona y tip.'!I27/'Tablas turistas zona y tip.'!I40-1,"-")</f>
        <v>0.10113774535348274</v>
      </c>
      <c r="G27" s="149">
        <f>IFERROR('Tablas turistas zona y tip.'!K27/'Tablas turistas zona y tip.'!K40-1,"-")</f>
        <v>-2.1712066132164698E-2</v>
      </c>
      <c r="H27" s="149">
        <f>IFERROR('Tablas turistas zona y tip.'!M27/'Tablas turistas zona y tip.'!M40-1,"-")</f>
        <v>6.3837186446316085E-2</v>
      </c>
      <c r="I27" s="148">
        <f>IFERROR('Tablas turistas zona y tip.'!O27/'Tablas turistas zona y tip.'!O40-1,"-")</f>
        <v>0.12298804411628406</v>
      </c>
      <c r="J27" s="148">
        <f>IFERROR('Tablas turistas zona y tip.'!Q27/'Tablas turistas zona y tip.'!Q40-1,"-")</f>
        <v>0.12348637199948653</v>
      </c>
      <c r="K27" s="148">
        <f>IFERROR('Tablas turistas zona y tip.'!S27/'Tablas turistas zona y tip.'!S40-1,"-")</f>
        <v>0.12318098019401291</v>
      </c>
    </row>
    <row r="28" spans="2:11" outlineLevel="1">
      <c r="B28" s="68" t="s">
        <v>95</v>
      </c>
      <c r="C28" s="148">
        <f>IFERROR('Tablas turistas zona y tip.'!C28/'Tablas turistas zona y tip.'!C41-1,"-")</f>
        <v>0.18646803227808806</v>
      </c>
      <c r="D28" s="148">
        <f>IFERROR('Tablas turistas zona y tip.'!E28/'Tablas turistas zona y tip.'!E41-1,"-")</f>
        <v>-7.4874769311890077E-3</v>
      </c>
      <c r="E28" s="148">
        <f>IFERROR('Tablas turistas zona y tip.'!G28/'Tablas turistas zona y tip.'!G41-1,"-")</f>
        <v>0.12437542201215401</v>
      </c>
      <c r="F28" s="149">
        <f>IFERROR('Tablas turistas zona y tip.'!I28/'Tablas turistas zona y tip.'!I41-1,"-")</f>
        <v>0.15564627038354906</v>
      </c>
      <c r="G28" s="149">
        <f>IFERROR('Tablas turistas zona y tip.'!K28/'Tablas turistas zona y tip.'!K41-1,"-")</f>
        <v>8.5531004989307657E-3</v>
      </c>
      <c r="H28" s="149">
        <f>IFERROR('Tablas turistas zona y tip.'!M28/'Tablas turistas zona y tip.'!M41-1,"-")</f>
        <v>0.10934274688126355</v>
      </c>
      <c r="I28" s="148">
        <f>IFERROR('Tablas turistas zona y tip.'!O28/'Tablas turistas zona y tip.'!O41-1,"-")</f>
        <v>0.15802306534904376</v>
      </c>
      <c r="J28" s="148">
        <f>IFERROR('Tablas turistas zona y tip.'!Q28/'Tablas turistas zona y tip.'!Q41-1,"-")</f>
        <v>7.2813408419183379E-2</v>
      </c>
      <c r="K28" s="148">
        <f>IFERROR('Tablas turistas zona y tip.'!S28/'Tablas turistas zona y tip.'!S41-1,"-")</f>
        <v>0.12337243205947157</v>
      </c>
    </row>
    <row r="29" spans="2:11" outlineLevel="1">
      <c r="B29" s="68" t="s">
        <v>96</v>
      </c>
      <c r="C29" s="148">
        <f>IFERROR('Tablas turistas zona y tip.'!C29/'Tablas turistas zona y tip.'!C42-1,"-")</f>
        <v>0.12317181075313588</v>
      </c>
      <c r="D29" s="148">
        <f>IFERROR('Tablas turistas zona y tip.'!E29/'Tablas turistas zona y tip.'!E42-1,"-")</f>
        <v>-0.17858227540545468</v>
      </c>
      <c r="E29" s="148">
        <f>IFERROR('Tablas turistas zona y tip.'!G29/'Tablas turistas zona y tip.'!G42-1,"-")</f>
        <v>3.2665925777478177E-2</v>
      </c>
      <c r="F29" s="149">
        <f>IFERROR('Tablas turistas zona y tip.'!I29/'Tablas turistas zona y tip.'!I42-1,"-")</f>
        <v>0.12486192930780549</v>
      </c>
      <c r="G29" s="149">
        <f>IFERROR('Tablas turistas zona y tip.'!K29/'Tablas turistas zona y tip.'!K42-1,"-")</f>
        <v>-4.6597755790171891E-2</v>
      </c>
      <c r="H29" s="149">
        <f>IFERROR('Tablas turistas zona y tip.'!M29/'Tablas turistas zona y tip.'!M42-1,"-")</f>
        <v>7.4463418200724663E-2</v>
      </c>
      <c r="I29" s="148">
        <f>IFERROR('Tablas turistas zona y tip.'!O29/'Tablas turistas zona y tip.'!O42-1,"-")</f>
        <v>0.14230610708909763</v>
      </c>
      <c r="J29" s="148">
        <f>IFERROR('Tablas turistas zona y tip.'!Q29/'Tablas turistas zona y tip.'!Q42-1,"-")</f>
        <v>0.11150747278430417</v>
      </c>
      <c r="K29" s="148">
        <f>IFERROR('Tablas turistas zona y tip.'!S29/'Tablas turistas zona y tip.'!S42-1,"-")</f>
        <v>0.13011064898375579</v>
      </c>
    </row>
    <row r="30" spans="2:11" outlineLevel="1">
      <c r="B30" s="68" t="s">
        <v>97</v>
      </c>
      <c r="C30" s="148">
        <f>IFERROR('Tablas turistas zona y tip.'!C30/'Tablas turistas zona y tip.'!C43-1,"-")</f>
        <v>5.2635633039771923E-2</v>
      </c>
      <c r="D30" s="148">
        <f>IFERROR('Tablas turistas zona y tip.'!E30/'Tablas turistas zona y tip.'!E43-1,"-")</f>
        <v>-0.21729655025780048</v>
      </c>
      <c r="E30" s="148">
        <f>IFERROR('Tablas turistas zona y tip.'!G30/'Tablas turistas zona y tip.'!G43-1,"-")</f>
        <v>-3.5283933518005517E-2</v>
      </c>
      <c r="F30" s="149">
        <f>IFERROR('Tablas turistas zona y tip.'!I30/'Tablas turistas zona y tip.'!I43-1,"-")</f>
        <v>4.8043026303895786E-2</v>
      </c>
      <c r="G30" s="149">
        <f>IFERROR('Tablas turistas zona y tip.'!K30/'Tablas turistas zona y tip.'!K43-1,"-")</f>
        <v>-0.19483419915521683</v>
      </c>
      <c r="H30" s="149">
        <f>IFERROR('Tablas turistas zona y tip.'!M30/'Tablas turistas zona y tip.'!M43-1,"-")</f>
        <v>-2.9098366975589429E-2</v>
      </c>
      <c r="I30" s="148">
        <f>IFERROR('Tablas turistas zona y tip.'!O30/'Tablas turistas zona y tip.'!O43-1,"-")</f>
        <v>6.3395983169755032E-2</v>
      </c>
      <c r="J30" s="148">
        <f>IFERROR('Tablas turistas zona y tip.'!Q30/'Tablas turistas zona y tip.'!Q43-1,"-")</f>
        <v>-7.0861692564530676E-2</v>
      </c>
      <c r="K30" s="148">
        <f>IFERROR('Tablas turistas zona y tip.'!S30/'Tablas turistas zona y tip.'!S43-1,"-")</f>
        <v>8.69355923157622E-3</v>
      </c>
    </row>
    <row r="31" spans="2:11">
      <c r="B31" s="136">
        <v>2011</v>
      </c>
      <c r="C31" s="151">
        <f>IFERROR('Tablas turistas zona y tip.'!C31/'Tablas turistas zona y tip.'!C44-1,"-")</f>
        <v>9.1327002183738681E-2</v>
      </c>
      <c r="D31" s="151">
        <f>IFERROR('Tablas turistas zona y tip.'!E31/'Tablas turistas zona y tip.'!E44-1,"-")</f>
        <v>-0.13152940425667703</v>
      </c>
      <c r="E31" s="151">
        <f>IFERROR('Tablas turistas zona y tip.'!G31/'Tablas turistas zona y tip.'!G44-1,"-")</f>
        <v>2.2629164980439764E-2</v>
      </c>
      <c r="F31" s="151">
        <f>IFERROR('Tablas turistas zona y tip.'!I31/'Tablas turistas zona y tip.'!I44-1,"-")</f>
        <v>9.6951681805589995E-2</v>
      </c>
      <c r="G31" s="151">
        <f>IFERROR('Tablas turistas zona y tip.'!K31/'Tablas turistas zona y tip.'!K44-1,"-")</f>
        <v>-0.11378850361549664</v>
      </c>
      <c r="H31" s="151">
        <f>IFERROR('Tablas turistas zona y tip.'!M31/'Tablas turistas zona y tip.'!M44-1,"-")</f>
        <v>3.1737441824758239E-2</v>
      </c>
      <c r="I31" s="151">
        <f>IFERROR('Tablas turistas zona y tip.'!O31/'Tablas turistas zona y tip.'!O44-1,"-")</f>
        <v>8.5679405379263329E-2</v>
      </c>
      <c r="J31" s="151">
        <f>IFERROR('Tablas turistas zona y tip.'!Q31/'Tablas turistas zona y tip.'!Q44-1,"-")</f>
        <v>4.0744465737968527E-2</v>
      </c>
      <c r="K31" s="151">
        <f>IFERROR('Tablas turistas zona y tip.'!S31/'Tablas turistas zona y tip.'!S44-1,"-")</f>
        <v>6.8072009231421982E-2</v>
      </c>
    </row>
    <row r="32" spans="2:11" hidden="1" outlineLevel="1">
      <c r="B32" s="68" t="s">
        <v>86</v>
      </c>
      <c r="C32" s="148">
        <f>IFERROR('Tablas turistas zona y tip.'!C32/'Tablas turistas zona y tip.'!C45-1,"-")</f>
        <v>-5.5335874225821868E-2</v>
      </c>
      <c r="D32" s="148">
        <f>IFERROR('Tablas turistas zona y tip.'!E32/'Tablas turistas zona y tip.'!E45-1,"-")</f>
        <v>-0.1420160486206733</v>
      </c>
      <c r="E32" s="148">
        <f>IFERROR('Tablas turistas zona y tip.'!G32/'Tablas turistas zona y tip.'!G45-1,"-")</f>
        <v>-8.4294348122650353E-2</v>
      </c>
      <c r="F32" s="149">
        <f>IFERROR('Tablas turistas zona y tip.'!I32/'Tablas turistas zona y tip.'!I45-1,"-")</f>
        <v>-4.2012927054478344E-2</v>
      </c>
      <c r="G32" s="149">
        <f>IFERROR('Tablas turistas zona y tip.'!K32/'Tablas turistas zona y tip.'!K45-1,"-")</f>
        <v>-5.3877727370922446E-2</v>
      </c>
      <c r="H32" s="149">
        <f>IFERROR('Tablas turistas zona y tip.'!M32/'Tablas turistas zona y tip.'!M45-1,"-")</f>
        <v>-4.5891775075215024E-2</v>
      </c>
      <c r="I32" s="148">
        <f>IFERROR('Tablas turistas zona y tip.'!O32/'Tablas turistas zona y tip.'!O45-1,"-")</f>
        <v>6.2324385459557874E-2</v>
      </c>
      <c r="J32" s="148">
        <f>IFERROR('Tablas turistas zona y tip.'!Q32/'Tablas turistas zona y tip.'!Q45-1,"-")</f>
        <v>7.388644928617305E-2</v>
      </c>
      <c r="K32" s="148">
        <f>IFERROR('Tablas turistas zona y tip.'!S32/'Tablas turistas zona y tip.'!S45-1,"-")</f>
        <v>6.7008832719694489E-2</v>
      </c>
    </row>
    <row r="33" spans="2:11" hidden="1" outlineLevel="1">
      <c r="B33" s="68" t="s">
        <v>87</v>
      </c>
      <c r="C33" s="148">
        <f>IFERROR('Tablas turistas zona y tip.'!C33/'Tablas turistas zona y tip.'!C46-1,"-")</f>
        <v>-6.9636698634667149E-2</v>
      </c>
      <c r="D33" s="148">
        <f>IFERROR('Tablas turistas zona y tip.'!E33/'Tablas turistas zona y tip.'!E46-1,"-")</f>
        <v>-0.11032863849765262</v>
      </c>
      <c r="E33" s="148">
        <f>IFERROR('Tablas turistas zona y tip.'!G33/'Tablas turistas zona y tip.'!G46-1,"-")</f>
        <v>-8.2124496545400993E-2</v>
      </c>
      <c r="F33" s="149">
        <f>IFERROR('Tablas turistas zona y tip.'!I33/'Tablas turistas zona y tip.'!I46-1,"-")</f>
        <v>-6.6476311336717386E-2</v>
      </c>
      <c r="G33" s="149">
        <f>IFERROR('Tablas turistas zona y tip.'!K33/'Tablas turistas zona y tip.'!K46-1,"-")</f>
        <v>-3.6640773853143793E-3</v>
      </c>
      <c r="H33" s="149">
        <f>IFERROR('Tablas turistas zona y tip.'!M33/'Tablas turistas zona y tip.'!M46-1,"-")</f>
        <v>-4.7498856071676365E-2</v>
      </c>
      <c r="I33" s="148">
        <f>IFERROR('Tablas turistas zona y tip.'!O33/'Tablas turistas zona y tip.'!O46-1,"-")</f>
        <v>5.1321210399204453E-2</v>
      </c>
      <c r="J33" s="148">
        <f>IFERROR('Tablas turistas zona y tip.'!Q33/'Tablas turistas zona y tip.'!Q46-1,"-")</f>
        <v>9.059459311925977E-2</v>
      </c>
      <c r="K33" s="148">
        <f>IFERROR('Tablas turistas zona y tip.'!S33/'Tablas turistas zona y tip.'!S46-1,"-")</f>
        <v>6.6801684767698877E-2</v>
      </c>
    </row>
    <row r="34" spans="2:11" hidden="1" outlineLevel="1">
      <c r="B34" s="68" t="s">
        <v>88</v>
      </c>
      <c r="C34" s="148">
        <f>IFERROR('Tablas turistas zona y tip.'!C34/'Tablas turistas zona y tip.'!C47-1,"-")</f>
        <v>-2.2785932163620681E-2</v>
      </c>
      <c r="D34" s="148">
        <f>IFERROR('Tablas turistas zona y tip.'!E34/'Tablas turistas zona y tip.'!E47-1,"-")</f>
        <v>-0.14250358857595402</v>
      </c>
      <c r="E34" s="148">
        <f>IFERROR('Tablas turistas zona y tip.'!G34/'Tablas turistas zona y tip.'!G47-1,"-")</f>
        <v>-6.4088114754098369E-2</v>
      </c>
      <c r="F34" s="149">
        <f>IFERROR('Tablas turistas zona y tip.'!I34/'Tablas turistas zona y tip.'!I47-1,"-")</f>
        <v>-1.9865554010199404E-2</v>
      </c>
      <c r="G34" s="149">
        <f>IFERROR('Tablas turistas zona y tip.'!K34/'Tablas turistas zona y tip.'!K47-1,"-")</f>
        <v>-0.12954093620097595</v>
      </c>
      <c r="H34" s="149">
        <f>IFERROR('Tablas turistas zona y tip.'!M34/'Tablas turistas zona y tip.'!M47-1,"-")</f>
        <v>-5.7053560485353594E-2</v>
      </c>
      <c r="I34" s="148">
        <f>IFERROR('Tablas turistas zona y tip.'!O34/'Tablas turistas zona y tip.'!O47-1,"-")</f>
        <v>0.12153978157826772</v>
      </c>
      <c r="J34" s="148">
        <f>IFERROR('Tablas turistas zona y tip.'!Q34/'Tablas turistas zona y tip.'!Q47-1,"-")</f>
        <v>-2.6944200018205189E-3</v>
      </c>
      <c r="K34" s="148">
        <f>IFERROR('Tablas turistas zona y tip.'!S34/'Tablas turistas zona y tip.'!S47-1,"-")</f>
        <v>7.0975693492495218E-2</v>
      </c>
    </row>
    <row r="35" spans="2:11" hidden="1" outlineLevel="1">
      <c r="B35" s="68" t="s">
        <v>89</v>
      </c>
      <c r="C35" s="148">
        <f>IFERROR('Tablas turistas zona y tip.'!C35/'Tablas turistas zona y tip.'!C48-1,"-")</f>
        <v>2.7938688675859913E-2</v>
      </c>
      <c r="D35" s="148">
        <f>IFERROR('Tablas turistas zona y tip.'!E35/'Tablas turistas zona y tip.'!E48-1,"-")</f>
        <v>-0.12479247371333702</v>
      </c>
      <c r="E35" s="148">
        <f>IFERROR('Tablas turistas zona y tip.'!G35/'Tablas turistas zona y tip.'!G48-1,"-")</f>
        <v>-2.0408520776399652E-2</v>
      </c>
      <c r="F35" s="149">
        <f>IFERROR('Tablas turistas zona y tip.'!I35/'Tablas turistas zona y tip.'!I48-1,"-")</f>
        <v>2.1052631578947434E-2</v>
      </c>
      <c r="G35" s="149">
        <f>IFERROR('Tablas turistas zona y tip.'!K35/'Tablas turistas zona y tip.'!K48-1,"-")</f>
        <v>-0.10970592716745386</v>
      </c>
      <c r="H35" s="149">
        <f>IFERROR('Tablas turistas zona y tip.'!M35/'Tablas turistas zona y tip.'!M48-1,"-")</f>
        <v>-2.0432169387196053E-2</v>
      </c>
      <c r="I35" s="148">
        <f>IFERROR('Tablas turistas zona y tip.'!O35/'Tablas turistas zona y tip.'!O48-1,"-")</f>
        <v>7.808349855972474E-2</v>
      </c>
      <c r="J35" s="148">
        <f>IFERROR('Tablas turistas zona y tip.'!Q35/'Tablas turistas zona y tip.'!Q48-1,"-")</f>
        <v>-5.1572318082726554E-2</v>
      </c>
      <c r="K35" s="148">
        <f>IFERROR('Tablas turistas zona y tip.'!S35/'Tablas turistas zona y tip.'!S48-1,"-")</f>
        <v>2.6704195768659567E-2</v>
      </c>
    </row>
    <row r="36" spans="2:11" hidden="1" outlineLevel="1">
      <c r="B36" s="68" t="s">
        <v>90</v>
      </c>
      <c r="C36" s="148">
        <f>IFERROR('Tablas turistas zona y tip.'!C36/'Tablas turistas zona y tip.'!C49-1,"-")</f>
        <v>-0.13198965184897116</v>
      </c>
      <c r="D36" s="148">
        <f>IFERROR('Tablas turistas zona y tip.'!E36/'Tablas turistas zona y tip.'!E49-1,"-")</f>
        <v>-0.25932130890425609</v>
      </c>
      <c r="E36" s="148">
        <f>IFERROR('Tablas turistas zona y tip.'!G36/'Tablas turistas zona y tip.'!G49-1,"-")</f>
        <v>-0.17295716497505587</v>
      </c>
      <c r="F36" s="149">
        <f>IFERROR('Tablas turistas zona y tip.'!I36/'Tablas turistas zona y tip.'!I49-1,"-")</f>
        <v>-0.13343986595507018</v>
      </c>
      <c r="G36" s="149">
        <f>IFERROR('Tablas turistas zona y tip.'!K36/'Tablas turistas zona y tip.'!K49-1,"-")</f>
        <v>-0.24943739604057269</v>
      </c>
      <c r="H36" s="149">
        <f>IFERROR('Tablas turistas zona y tip.'!M36/'Tablas turistas zona y tip.'!M49-1,"-")</f>
        <v>-0.17083171252247231</v>
      </c>
      <c r="I36" s="148">
        <f>IFERROR('Tablas turistas zona y tip.'!O36/'Tablas turistas zona y tip.'!O49-1,"-")</f>
        <v>4.8403928563498733E-2</v>
      </c>
      <c r="J36" s="148">
        <f>IFERROR('Tablas turistas zona y tip.'!Q36/'Tablas turistas zona y tip.'!Q49-1,"-")</f>
        <v>-7.9288910486140618E-2</v>
      </c>
      <c r="K36" s="148">
        <f>IFERROR('Tablas turistas zona y tip.'!S36/'Tablas turistas zona y tip.'!S49-1,"-")</f>
        <v>-5.5239406390156232E-3</v>
      </c>
    </row>
    <row r="37" spans="2:11" hidden="1" outlineLevel="1">
      <c r="B37" s="68" t="s">
        <v>91</v>
      </c>
      <c r="C37" s="148">
        <f>IFERROR('Tablas turistas zona y tip.'!C37/'Tablas turistas zona y tip.'!C50-1,"-")</f>
        <v>-0.11341969668523266</v>
      </c>
      <c r="D37" s="148">
        <f>IFERROR('Tablas turistas zona y tip.'!E37/'Tablas turistas zona y tip.'!E50-1,"-")</f>
        <v>-0.21927547230099453</v>
      </c>
      <c r="E37" s="148">
        <f>IFERROR('Tablas turistas zona y tip.'!G37/'Tablas turistas zona y tip.'!G50-1,"-")</f>
        <v>-0.14973826294296599</v>
      </c>
      <c r="F37" s="149">
        <f>IFERROR('Tablas turistas zona y tip.'!I37/'Tablas turistas zona y tip.'!I50-1,"-")</f>
        <v>-0.11259047619047624</v>
      </c>
      <c r="G37" s="149">
        <f>IFERROR('Tablas turistas zona y tip.'!K37/'Tablas turistas zona y tip.'!K50-1,"-")</f>
        <v>-0.21475799086757996</v>
      </c>
      <c r="H37" s="149">
        <f>IFERROR('Tablas turistas zona y tip.'!M37/'Tablas turistas zona y tip.'!M50-1,"-")</f>
        <v>-0.14760563380281688</v>
      </c>
      <c r="I37" s="148">
        <f>IFERROR('Tablas turistas zona y tip.'!O37/'Tablas turistas zona y tip.'!O50-1,"-")</f>
        <v>3.7779213406158751E-2</v>
      </c>
      <c r="J37" s="148">
        <f>IFERROR('Tablas turistas zona y tip.'!Q37/'Tablas turistas zona y tip.'!Q50-1,"-")</f>
        <v>4.1473236758208021E-2</v>
      </c>
      <c r="K37" s="148">
        <f>IFERROR('Tablas turistas zona y tip.'!S37/'Tablas turistas zona y tip.'!S50-1,"-")</f>
        <v>3.9300314374877576E-2</v>
      </c>
    </row>
    <row r="38" spans="2:11" hidden="1" outlineLevel="1">
      <c r="B38" s="68" t="s">
        <v>92</v>
      </c>
      <c r="C38" s="148">
        <f>IFERROR('Tablas turistas zona y tip.'!C38/'Tablas turistas zona y tip.'!C51-1,"-")</f>
        <v>7.9227443941653819E-2</v>
      </c>
      <c r="D38" s="148">
        <f>IFERROR('Tablas turistas zona y tip.'!E38/'Tablas turistas zona y tip.'!E51-1,"-")</f>
        <v>-2.2190599012762879E-2</v>
      </c>
      <c r="E38" s="148">
        <f>IFERROR('Tablas turistas zona y tip.'!G38/'Tablas turistas zona y tip.'!G51-1,"-")</f>
        <v>4.2469860099284329E-2</v>
      </c>
      <c r="F38" s="149">
        <f>IFERROR('Tablas turistas zona y tip.'!I38/'Tablas turistas zona y tip.'!I51-1,"-")</f>
        <v>8.5190973020177418E-2</v>
      </c>
      <c r="G38" s="149">
        <f>IFERROR('Tablas turistas zona y tip.'!K38/'Tablas turistas zona y tip.'!K51-1,"-")</f>
        <v>-3.9462534802082061E-2</v>
      </c>
      <c r="H38" s="149">
        <f>IFERROR('Tablas turistas zona y tip.'!M38/'Tablas turistas zona y tip.'!M51-1,"-")</f>
        <v>3.995783123709673E-2</v>
      </c>
      <c r="I38" s="148">
        <f>IFERROR('Tablas turistas zona y tip.'!O38/'Tablas turistas zona y tip.'!O51-1,"-")</f>
        <v>8.0190908452846044E-2</v>
      </c>
      <c r="J38" s="148">
        <f>IFERROR('Tablas turistas zona y tip.'!Q38/'Tablas turistas zona y tip.'!Q51-1,"-")</f>
        <v>5.8372446618628837E-2</v>
      </c>
      <c r="K38" s="148">
        <f>IFERROR('Tablas turistas zona y tip.'!S38/'Tablas turistas zona y tip.'!S51-1,"-")</f>
        <v>7.1700518496075505E-2</v>
      </c>
    </row>
    <row r="39" spans="2:11" hidden="1" outlineLevel="1">
      <c r="B39" s="68" t="s">
        <v>93</v>
      </c>
      <c r="C39" s="148">
        <f>IFERROR('Tablas turistas zona y tip.'!C39/'Tablas turistas zona y tip.'!C52-1,"-")</f>
        <v>8.2153971045866525E-2</v>
      </c>
      <c r="D39" s="148">
        <f>IFERROR('Tablas turistas zona y tip.'!E39/'Tablas turistas zona y tip.'!E52-1,"-")</f>
        <v>-0.13311417240659573</v>
      </c>
      <c r="E39" s="148">
        <f>IFERROR('Tablas turistas zona y tip.'!G39/'Tablas turistas zona y tip.'!G52-1,"-")</f>
        <v>8.6423492934657453E-3</v>
      </c>
      <c r="F39" s="149">
        <f>IFERROR('Tablas turistas zona y tip.'!I39/'Tablas turistas zona y tip.'!I52-1,"-")</f>
        <v>5.0769157498690376E-2</v>
      </c>
      <c r="G39" s="149">
        <f>IFERROR('Tablas turistas zona y tip.'!K39/'Tablas turistas zona y tip.'!K52-1,"-")</f>
        <v>-0.12416154603874474</v>
      </c>
      <c r="H39" s="149">
        <f>IFERROR('Tablas turistas zona y tip.'!M39/'Tablas turistas zona y tip.'!M52-1,"-")</f>
        <v>-8.1341904506183615E-3</v>
      </c>
      <c r="I39" s="148">
        <f>IFERROR('Tablas turistas zona y tip.'!O39/'Tablas turistas zona y tip.'!O52-1,"-")</f>
        <v>7.4694167065846306E-2</v>
      </c>
      <c r="J39" s="148">
        <f>IFERROR('Tablas turistas zona y tip.'!Q39/'Tablas turistas zona y tip.'!Q52-1,"-")</f>
        <v>-3.9142219986334381E-2</v>
      </c>
      <c r="K39" s="148">
        <f>IFERROR('Tablas turistas zona y tip.'!S39/'Tablas turistas zona y tip.'!S52-1,"-")</f>
        <v>3.1413702243550334E-2</v>
      </c>
    </row>
    <row r="40" spans="2:11" hidden="1" outlineLevel="1">
      <c r="B40" s="68" t="s">
        <v>94</v>
      </c>
      <c r="C40" s="148">
        <f>IFERROR('Tablas turistas zona y tip.'!C40/'Tablas turistas zona y tip.'!C53-1,"-")</f>
        <v>-0.13682239101030069</v>
      </c>
      <c r="D40" s="148">
        <f>IFERROR('Tablas turistas zona y tip.'!E40/'Tablas turistas zona y tip.'!E53-1,"-")</f>
        <v>-0.18086295551084286</v>
      </c>
      <c r="E40" s="148">
        <f>IFERROR('Tablas turistas zona y tip.'!G40/'Tablas turistas zona y tip.'!G53-1,"-")</f>
        <v>-0.15080942913944906</v>
      </c>
      <c r="F40" s="149">
        <f>IFERROR('Tablas turistas zona y tip.'!I40/'Tablas turistas zona y tip.'!I53-1,"-")</f>
        <v>-0.13975120475176506</v>
      </c>
      <c r="G40" s="149">
        <f>IFERROR('Tablas turistas zona y tip.'!K40/'Tablas turistas zona y tip.'!K53-1,"-")</f>
        <v>-0.19272361809045224</v>
      </c>
      <c r="H40" s="149">
        <f>IFERROR('Tablas turistas zona y tip.'!M40/'Tablas turistas zona y tip.'!M53-1,"-")</f>
        <v>-0.15655567316643926</v>
      </c>
      <c r="I40" s="148">
        <f>IFERROR('Tablas turistas zona y tip.'!O40/'Tablas turistas zona y tip.'!O53-1,"-")</f>
        <v>2.3258754633178613E-2</v>
      </c>
      <c r="J40" s="148">
        <f>IFERROR('Tablas turistas zona y tip.'!Q40/'Tablas turistas zona y tip.'!Q53-1,"-")</f>
        <v>-1.0685518008756389E-2</v>
      </c>
      <c r="K40" s="148">
        <f>IFERROR('Tablas turistas zona y tip.'!S40/'Tablas turistas zona y tip.'!S53-1,"-")</f>
        <v>9.8439404440409106E-3</v>
      </c>
    </row>
    <row r="41" spans="2:11" hidden="1" outlineLevel="1">
      <c r="B41" s="68" t="s">
        <v>95</v>
      </c>
      <c r="C41" s="148">
        <f>IFERROR('Tablas turistas zona y tip.'!C41/'Tablas turistas zona y tip.'!C54-1,"-")</f>
        <v>-3.9997139656282044E-2</v>
      </c>
      <c r="D41" s="148">
        <f>IFERROR('Tablas turistas zona y tip.'!E41/'Tablas turistas zona y tip.'!E54-1,"-")</f>
        <v>-0.18380960578412808</v>
      </c>
      <c r="E41" s="148">
        <f>IFERROR('Tablas turistas zona y tip.'!G41/'Tablas turistas zona y tip.'!G54-1,"-")</f>
        <v>-9.1257727530718369E-2</v>
      </c>
      <c r="F41" s="149">
        <f>IFERROR('Tablas turistas zona y tip.'!I41/'Tablas turistas zona y tip.'!I54-1,"-")</f>
        <v>-3.9119855686537752E-2</v>
      </c>
      <c r="G41" s="149">
        <f>IFERROR('Tablas turistas zona y tip.'!K41/'Tablas turistas zona y tip.'!K54-1,"-")</f>
        <v>-0.1845867720562594</v>
      </c>
      <c r="H41" s="149">
        <f>IFERROR('Tablas turistas zona y tip.'!M41/'Tablas turistas zona y tip.'!M54-1,"-")</f>
        <v>-9.0211341398690803E-2</v>
      </c>
      <c r="I41" s="148">
        <f>IFERROR('Tablas turistas zona y tip.'!O41/'Tablas turistas zona y tip.'!O54-1,"-")</f>
        <v>4.2557999070103048E-2</v>
      </c>
      <c r="J41" s="148">
        <f>IFERROR('Tablas turistas zona y tip.'!Q41/'Tablas turistas zona y tip.'!Q54-1,"-")</f>
        <v>-8.3294773519163812E-2</v>
      </c>
      <c r="K41" s="148">
        <f>IFERROR('Tablas turistas zona y tip.'!S41/'Tablas turistas zona y tip.'!S54-1,"-")</f>
        <v>-1.2568741025816399E-2</v>
      </c>
    </row>
    <row r="42" spans="2:11" hidden="1" outlineLevel="1">
      <c r="B42" s="68" t="s">
        <v>96</v>
      </c>
      <c r="C42" s="148">
        <f>IFERROR('Tablas turistas zona y tip.'!C42/'Tablas turistas zona y tip.'!C55-1,"-")</f>
        <v>-4.4818414576549226E-2</v>
      </c>
      <c r="D42" s="148">
        <f>IFERROR('Tablas turistas zona y tip.'!E42/'Tablas turistas zona y tip.'!E55-1,"-")</f>
        <v>-0.12843453862036103</v>
      </c>
      <c r="E42" s="148">
        <f>IFERROR('Tablas turistas zona y tip.'!G42/'Tablas turistas zona y tip.'!G55-1,"-")</f>
        <v>-7.1534896309076723E-2</v>
      </c>
      <c r="F42" s="149">
        <f>IFERROR('Tablas turistas zona y tip.'!I42/'Tablas turistas zona y tip.'!I55-1,"-")</f>
        <v>-5.3761567773543795E-2</v>
      </c>
      <c r="G42" s="149">
        <f>IFERROR('Tablas turistas zona y tip.'!K42/'Tablas turistas zona y tip.'!K55-1,"-")</f>
        <v>-0.13556001529051986</v>
      </c>
      <c r="H42" s="149">
        <f>IFERROR('Tablas turistas zona y tip.'!M42/'Tablas turistas zona y tip.'!M55-1,"-")</f>
        <v>-7.9368165976096861E-2</v>
      </c>
      <c r="I42" s="148">
        <f>IFERROR('Tablas turistas zona y tip.'!O42/'Tablas turistas zona y tip.'!O55-1,"-")</f>
        <v>-2.9079766111128613E-3</v>
      </c>
      <c r="J42" s="148">
        <f>IFERROR('Tablas turistas zona y tip.'!Q42/'Tablas turistas zona y tip.'!Q55-1,"-")</f>
        <v>-9.5130321862535894E-2</v>
      </c>
      <c r="K42" s="148">
        <f>IFERROR('Tablas turistas zona y tip.'!S42/'Tablas turistas zona y tip.'!S55-1,"-")</f>
        <v>-4.1586484846284355E-2</v>
      </c>
    </row>
    <row r="43" spans="2:11" hidden="1" outlineLevel="1">
      <c r="B43" s="68" t="s">
        <v>97</v>
      </c>
      <c r="C43" s="148">
        <f>IFERROR('Tablas turistas zona y tip.'!C43/'Tablas turistas zona y tip.'!C56-1,"-")</f>
        <v>3.9140875133404585E-2</v>
      </c>
      <c r="D43" s="148">
        <f>IFERROR('Tablas turistas zona y tip.'!E43/'Tablas turistas zona y tip.'!E56-1,"-")</f>
        <v>-7.0044488383588677E-2</v>
      </c>
      <c r="E43" s="148">
        <f>IFERROR('Tablas turistas zona y tip.'!G43/'Tablas turistas zona y tip.'!G56-1,"-")</f>
        <v>8.664009703691633E-4</v>
      </c>
      <c r="F43" s="149">
        <f>IFERROR('Tablas turistas zona y tip.'!I43/'Tablas turistas zona y tip.'!I56-1,"-")</f>
        <v>3.7002319968129749E-2</v>
      </c>
      <c r="G43" s="149">
        <f>IFERROR('Tablas turistas zona y tip.'!K43/'Tablas turistas zona y tip.'!K56-1,"-")</f>
        <v>-7.6326292658863593E-2</v>
      </c>
      <c r="H43" s="149">
        <f>IFERROR('Tablas turistas zona y tip.'!M43/'Tablas turistas zona y tip.'!M56-1,"-")</f>
        <v>-1.8931231915286784E-3</v>
      </c>
      <c r="I43" s="148">
        <f>IFERROR('Tablas turistas zona y tip.'!O43/'Tablas turistas zona y tip.'!O56-1,"-")</f>
        <v>6.5757898005853521E-2</v>
      </c>
      <c r="J43" s="148">
        <f>IFERROR('Tablas turistas zona y tip.'!Q43/'Tablas turistas zona y tip.'!Q56-1,"-")</f>
        <v>-7.4122514981451504E-2</v>
      </c>
      <c r="K43" s="148">
        <f>IFERROR('Tablas turistas zona y tip.'!S43/'Tablas turistas zona y tip.'!S56-1,"-")</f>
        <v>3.9581855908386032E-3</v>
      </c>
    </row>
    <row r="44" spans="2:11" ht="15" customHeight="1" collapsed="1">
      <c r="B44" s="139">
        <v>2010</v>
      </c>
      <c r="C44" s="152">
        <f>IFERROR('Tablas turistas zona y tip.'!C44/'Tablas turistas zona y tip.'!C57-1,"-")</f>
        <v>-4.0384645374586747E-2</v>
      </c>
      <c r="D44" s="152">
        <f>IFERROR('Tablas turistas zona y tip.'!E44/'Tablas turistas zona y tip.'!E57-1,"-")</f>
        <v>-0.14819833812223349</v>
      </c>
      <c r="E44" s="152">
        <f>IFERROR('Tablas turistas zona y tip.'!G44/'Tablas turistas zona y tip.'!G57-1,"-")</f>
        <v>-7.6419928049711094E-2</v>
      </c>
      <c r="F44" s="152">
        <f>IFERROR('Tablas turistas zona y tip.'!I44/'Tablas turistas zona y tip.'!I57-1,"-")</f>
        <v>-4.1940508035396284E-2</v>
      </c>
      <c r="G44" s="152">
        <f>IFERROR('Tablas turistas zona y tip.'!K44/'Tablas turistas zona y tip.'!K57-1,"-")</f>
        <v>-0.1326282964823412</v>
      </c>
      <c r="H44" s="152">
        <f>IFERROR('Tablas turistas zona y tip.'!M44/'Tablas turistas zona y tip.'!M57-1,"-")</f>
        <v>-7.1966830179864494E-2</v>
      </c>
      <c r="I44" s="152">
        <f>IFERROR('Tablas turistas zona y tip.'!O44/'Tablas turistas zona y tip.'!O57-1,"-")</f>
        <v>5.6310882751361202E-2</v>
      </c>
      <c r="J44" s="152">
        <f>IFERROR('Tablas turistas zona y tip.'!Q44/'Tablas turistas zona y tip.'!Q57-1,"-")</f>
        <v>-1.7178847952918797E-2</v>
      </c>
      <c r="K44" s="152">
        <f>IFERROR('Tablas turistas zona y tip.'!S44/'Tablas turistas zona y tip.'!S57-1,"-")</f>
        <v>2.6242294141912259E-2</v>
      </c>
    </row>
    <row r="45" spans="2:11" ht="15" hidden="1" customHeight="1" outlineLevel="1">
      <c r="B45" s="68" t="s">
        <v>86</v>
      </c>
      <c r="C45" s="148">
        <f>IFERROR('Tablas turistas zona y tip.'!C45/'Tablas turistas zona y tip.'!C58-1,"-")</f>
        <v>-7.439255633461217E-2</v>
      </c>
      <c r="D45" s="148">
        <f>IFERROR('Tablas turistas zona y tip.'!E45/'Tablas turistas zona y tip.'!E58-1,"-")</f>
        <v>-0.13086001980851769</v>
      </c>
      <c r="E45" s="148">
        <f>IFERROR('Tablas turistas zona y tip.'!G45/'Tablas turistas zona y tip.'!G58-1,"-")</f>
        <v>-9.4056275687638302E-2</v>
      </c>
      <c r="F45" s="149">
        <f>IFERROR('Tablas turistas zona y tip.'!I45/'Tablas turistas zona y tip.'!I58-1,"-")</f>
        <v>-7.0440668708425136E-2</v>
      </c>
      <c r="G45" s="149">
        <f>IFERROR('Tablas turistas zona y tip.'!K45/'Tablas turistas zona y tip.'!K58-1,"-")</f>
        <v>-0.14826672554647824</v>
      </c>
      <c r="H45" s="149">
        <f>IFERROR('Tablas turistas zona y tip.'!M45/'Tablas turistas zona y tip.'!M58-1,"-")</f>
        <v>-9.7403011333936806E-2</v>
      </c>
      <c r="I45" s="148">
        <f>IFERROR('Tablas turistas zona y tip.'!O45/'Tablas turistas zona y tip.'!O58-1,"-")</f>
        <v>-3.3555786120824771E-2</v>
      </c>
      <c r="J45" s="148">
        <f>IFERROR('Tablas turistas zona y tip.'!Q45/'Tablas turistas zona y tip.'!Q58-1,"-")</f>
        <v>-0.12401986408782018</v>
      </c>
      <c r="K45" s="148">
        <f>IFERROR('Tablas turistas zona y tip.'!S45/'Tablas turistas zona y tip.'!S58-1,"-")</f>
        <v>-7.2369046545247118E-2</v>
      </c>
    </row>
    <row r="46" spans="2:11" ht="15" hidden="1" customHeight="1" outlineLevel="1">
      <c r="B46" s="68" t="s">
        <v>87</v>
      </c>
      <c r="C46" s="148">
        <f>IFERROR('Tablas turistas zona y tip.'!C46/'Tablas turistas zona y tip.'!C59-1,"-")</f>
        <v>-7.2355158208431969E-2</v>
      </c>
      <c r="D46" s="148">
        <f>IFERROR('Tablas turistas zona y tip.'!E46/'Tablas turistas zona y tip.'!E59-1,"-")</f>
        <v>-0.18415669205658325</v>
      </c>
      <c r="E46" s="148">
        <f>IFERROR('Tablas turistas zona y tip.'!G46/'Tablas turistas zona y tip.'!G59-1,"-")</f>
        <v>-0.10979289035285889</v>
      </c>
      <c r="F46" s="149">
        <f>IFERROR('Tablas turistas zona y tip.'!I46/'Tablas turistas zona y tip.'!I59-1,"-")</f>
        <v>-8.5705445544554504E-2</v>
      </c>
      <c r="G46" s="149">
        <f>IFERROR('Tablas turistas zona y tip.'!K46/'Tablas turistas zona y tip.'!K59-1,"-")</f>
        <v>-0.20462405284631824</v>
      </c>
      <c r="H46" s="149">
        <f>IFERROR('Tablas turistas zona y tip.'!M46/'Tablas turistas zona y tip.'!M59-1,"-")</f>
        <v>-0.12522111895877186</v>
      </c>
      <c r="I46" s="148">
        <f>IFERROR('Tablas turistas zona y tip.'!O46/'Tablas turistas zona y tip.'!O59-1,"-")</f>
        <v>-8.5973989084342728E-2</v>
      </c>
      <c r="J46" s="148">
        <f>IFERROR('Tablas turistas zona y tip.'!Q46/'Tablas turistas zona y tip.'!Q59-1,"-")</f>
        <v>-0.2091200992957557</v>
      </c>
      <c r="K46" s="148">
        <f>IFERROR('Tablas turistas zona y tip.'!S46/'Tablas turistas zona y tip.'!S59-1,"-")</f>
        <v>-0.1388289248158614</v>
      </c>
    </row>
    <row r="47" spans="2:11" ht="15" hidden="1" customHeight="1" outlineLevel="1">
      <c r="B47" s="68" t="s">
        <v>88</v>
      </c>
      <c r="C47" s="148">
        <f>IFERROR('Tablas turistas zona y tip.'!C47/'Tablas turistas zona y tip.'!C60-1,"-")</f>
        <v>-0.1044361428904973</v>
      </c>
      <c r="D47" s="148">
        <f>IFERROR('Tablas turistas zona y tip.'!E47/'Tablas turistas zona y tip.'!E60-1,"-")</f>
        <v>-0.15245207031086128</v>
      </c>
      <c r="E47" s="148">
        <f>IFERROR('Tablas turistas zona y tip.'!G47/'Tablas turistas zona y tip.'!G60-1,"-")</f>
        <v>-0.12160439197804007</v>
      </c>
      <c r="F47" s="149">
        <f>IFERROR('Tablas turistas zona y tip.'!I47/'Tablas turistas zona y tip.'!I60-1,"-")</f>
        <v>-0.11334909053540232</v>
      </c>
      <c r="G47" s="149">
        <f>IFERROR('Tablas turistas zona y tip.'!K47/'Tablas turistas zona y tip.'!K60-1,"-")</f>
        <v>-0.16718720602069614</v>
      </c>
      <c r="H47" s="149">
        <f>IFERROR('Tablas turistas zona y tip.'!M47/'Tablas turistas zona y tip.'!M60-1,"-")</f>
        <v>-0.13236740661969959</v>
      </c>
      <c r="I47" s="148">
        <f>IFERROR('Tablas turistas zona y tip.'!O47/'Tablas turistas zona y tip.'!O60-1,"-")</f>
        <v>-6.9029966497084039E-2</v>
      </c>
      <c r="J47" s="148">
        <f>IFERROR('Tablas turistas zona y tip.'!Q47/'Tablas turistas zona y tip.'!Q60-1,"-")</f>
        <v>-0.10427843821513405</v>
      </c>
      <c r="K47" s="148">
        <f>IFERROR('Tablas turistas zona y tip.'!S47/'Tablas turistas zona y tip.'!S60-1,"-")</f>
        <v>-8.3705814324543937E-2</v>
      </c>
    </row>
    <row r="48" spans="2:11" ht="15" hidden="1" customHeight="1" outlineLevel="1">
      <c r="B48" s="68" t="s">
        <v>89</v>
      </c>
      <c r="C48" s="148">
        <f>IFERROR('Tablas turistas zona y tip.'!C48/'Tablas turistas zona y tip.'!C61-1,"-")</f>
        <v>-0.17924012285942692</v>
      </c>
      <c r="D48" s="148">
        <f>IFERROR('Tablas turistas zona y tip.'!E48/'Tablas turistas zona y tip.'!E61-1,"-")</f>
        <v>-0.20473549863568352</v>
      </c>
      <c r="E48" s="148">
        <f>IFERROR('Tablas turistas zona y tip.'!G48/'Tablas turistas zona y tip.'!G61-1,"-")</f>
        <v>-0.18748576634024139</v>
      </c>
      <c r="F48" s="149">
        <f>IFERROR('Tablas turistas zona y tip.'!I48/'Tablas turistas zona y tip.'!I61-1,"-")</f>
        <v>-0.19919106390217167</v>
      </c>
      <c r="G48" s="149">
        <f>IFERROR('Tablas turistas zona y tip.'!K48/'Tablas turistas zona y tip.'!K61-1,"-")</f>
        <v>-0.24229363094092748</v>
      </c>
      <c r="H48" s="149">
        <f>IFERROR('Tablas turistas zona y tip.'!M48/'Tablas turistas zona y tip.'!M61-1,"-")</f>
        <v>-0.21338758333967101</v>
      </c>
      <c r="I48" s="148">
        <f>IFERROR('Tablas turistas zona y tip.'!O48/'Tablas turistas zona y tip.'!O61-1,"-")</f>
        <v>-0.11000869814925029</v>
      </c>
      <c r="J48" s="148">
        <f>IFERROR('Tablas turistas zona y tip.'!Q48/'Tablas turistas zona y tip.'!Q61-1,"-")</f>
        <v>-7.0903771561709794E-2</v>
      </c>
      <c r="K48" s="148">
        <f>IFERROR('Tablas turistas zona y tip.'!S48/'Tablas turistas zona y tip.'!S61-1,"-")</f>
        <v>-9.4912854949036563E-2</v>
      </c>
    </row>
    <row r="49" spans="2:11" ht="15" hidden="1" customHeight="1" outlineLevel="1">
      <c r="B49" s="68" t="s">
        <v>90</v>
      </c>
      <c r="C49" s="148">
        <f>IFERROR('Tablas turistas zona y tip.'!C49/'Tablas turistas zona y tip.'!C62-1,"-")</f>
        <v>-0.14170234380669033</v>
      </c>
      <c r="D49" s="148">
        <f>IFERROR('Tablas turistas zona y tip.'!E49/'Tablas turistas zona y tip.'!E62-1,"-")</f>
        <v>-0.26807378225364609</v>
      </c>
      <c r="E49" s="148">
        <f>IFERROR('Tablas turistas zona y tip.'!G49/'Tablas turistas zona y tip.'!G62-1,"-")</f>
        <v>-0.18687170113956397</v>
      </c>
      <c r="F49" s="149">
        <f>IFERROR('Tablas turistas zona y tip.'!I49/'Tablas turistas zona y tip.'!I62-1,"-")</f>
        <v>-0.15728368590330255</v>
      </c>
      <c r="G49" s="149">
        <f>IFERROR('Tablas turistas zona y tip.'!K49/'Tablas turistas zona y tip.'!K62-1,"-")</f>
        <v>-0.2822127540031838</v>
      </c>
      <c r="H49" s="149">
        <f>IFERROR('Tablas turistas zona y tip.'!M49/'Tablas turistas zona y tip.'!M62-1,"-")</f>
        <v>-0.20205197899364102</v>
      </c>
      <c r="I49" s="148">
        <f>IFERROR('Tablas turistas zona y tip.'!O49/'Tablas turistas zona y tip.'!O62-1,"-")</f>
        <v>-0.10969000293227116</v>
      </c>
      <c r="J49" s="148">
        <f>IFERROR('Tablas turistas zona y tip.'!Q49/'Tablas turistas zona y tip.'!Q62-1,"-")</f>
        <v>-0.13446018769222678</v>
      </c>
      <c r="K49" s="148">
        <f>IFERROR('Tablas turistas zona y tip.'!S49/'Tablas turistas zona y tip.'!S62-1,"-")</f>
        <v>-0.12032194672458696</v>
      </c>
    </row>
    <row r="50" spans="2:11" ht="15" hidden="1" customHeight="1" outlineLevel="1">
      <c r="B50" s="68" t="s">
        <v>91</v>
      </c>
      <c r="C50" s="148">
        <f>IFERROR('Tablas turistas zona y tip.'!C50/'Tablas turistas zona y tip.'!C63-1,"-")</f>
        <v>-0.15227771097121034</v>
      </c>
      <c r="D50" s="148">
        <f>IFERROR('Tablas turistas zona y tip.'!E50/'Tablas turistas zona y tip.'!E63-1,"-")</f>
        <v>-0.21553452813635798</v>
      </c>
      <c r="E50" s="148">
        <f>IFERROR('Tablas turistas zona y tip.'!G50/'Tablas turistas zona y tip.'!G63-1,"-")</f>
        <v>-0.17509947549285587</v>
      </c>
      <c r="F50" s="149">
        <f>IFERROR('Tablas turistas zona y tip.'!I50/'Tablas turistas zona y tip.'!I63-1,"-")</f>
        <v>-0.15265179637819171</v>
      </c>
      <c r="G50" s="149">
        <f>IFERROR('Tablas turistas zona y tip.'!K50/'Tablas turistas zona y tip.'!K63-1,"-")</f>
        <v>-0.23062870633203114</v>
      </c>
      <c r="H50" s="149">
        <f>IFERROR('Tablas turistas zona y tip.'!M50/'Tablas turistas zona y tip.'!M63-1,"-")</f>
        <v>-0.18109679205240981</v>
      </c>
      <c r="I50" s="148">
        <f>IFERROR('Tablas turistas zona y tip.'!O50/'Tablas turistas zona y tip.'!O63-1,"-")</f>
        <v>-7.7880393969152584E-2</v>
      </c>
      <c r="J50" s="148">
        <f>IFERROR('Tablas turistas zona y tip.'!Q50/'Tablas turistas zona y tip.'!Q63-1,"-")</f>
        <v>-6.1711160908742624E-2</v>
      </c>
      <c r="K50" s="148">
        <f>IFERROR('Tablas turistas zona y tip.'!S50/'Tablas turistas zona y tip.'!S63-1,"-")</f>
        <v>-7.129030533126568E-2</v>
      </c>
    </row>
    <row r="51" spans="2:11" ht="15" hidden="1" customHeight="1" outlineLevel="1">
      <c r="B51" s="68" t="s">
        <v>92</v>
      </c>
      <c r="C51" s="148">
        <f>IFERROR('Tablas turistas zona y tip.'!C51/'Tablas turistas zona y tip.'!C64-1,"-")</f>
        <v>-0.17154645220742226</v>
      </c>
      <c r="D51" s="148">
        <f>IFERROR('Tablas turistas zona y tip.'!E51/'Tablas turistas zona y tip.'!E64-1,"-")</f>
        <v>-0.11318373624640143</v>
      </c>
      <c r="E51" s="148">
        <f>IFERROR('Tablas turistas zona y tip.'!G51/'Tablas turistas zona y tip.'!G64-1,"-")</f>
        <v>-0.1513029204568771</v>
      </c>
      <c r="F51" s="149">
        <f>IFERROR('Tablas turistas zona y tip.'!I51/'Tablas turistas zona y tip.'!I64-1,"-")</f>
        <v>-0.18139062382421556</v>
      </c>
      <c r="G51" s="149">
        <f>IFERROR('Tablas turistas zona y tip.'!K51/'Tablas turistas zona y tip.'!K64-1,"-")</f>
        <v>-0.12840261658577756</v>
      </c>
      <c r="H51" s="149">
        <f>IFERROR('Tablas turistas zona y tip.'!M51/'Tablas turistas zona y tip.'!M64-1,"-")</f>
        <v>-0.16292437798749848</v>
      </c>
      <c r="I51" s="148">
        <f>IFERROR('Tablas turistas zona y tip.'!O51/'Tablas turistas zona y tip.'!O64-1,"-")</f>
        <v>-0.12861860882328957</v>
      </c>
      <c r="J51" s="148">
        <f>IFERROR('Tablas turistas zona y tip.'!Q51/'Tablas turistas zona y tip.'!Q64-1,"-")</f>
        <v>-0.13379058477708994</v>
      </c>
      <c r="K51" s="148">
        <f>IFERROR('Tablas turistas zona y tip.'!S51/'Tablas turistas zona y tip.'!S64-1,"-")</f>
        <v>-0.13063854424733679</v>
      </c>
    </row>
    <row r="52" spans="2:11" ht="15" hidden="1" customHeight="1" outlineLevel="1">
      <c r="B52" s="68" t="s">
        <v>93</v>
      </c>
      <c r="C52" s="148">
        <f>IFERROR('Tablas turistas zona y tip.'!C52/'Tablas turistas zona y tip.'!C65-1,"-")</f>
        <v>-0.22820684181947282</v>
      </c>
      <c r="D52" s="148">
        <f>IFERROR('Tablas turistas zona y tip.'!E52/'Tablas turistas zona y tip.'!E65-1,"-")</f>
        <v>-0.27764794572182439</v>
      </c>
      <c r="E52" s="148">
        <f>IFERROR('Tablas turistas zona y tip.'!G52/'Tablas turistas zona y tip.'!G65-1,"-")</f>
        <v>-0.2458340052679675</v>
      </c>
      <c r="F52" s="149">
        <f>IFERROR('Tablas turistas zona y tip.'!I52/'Tablas turistas zona y tip.'!I65-1,"-")</f>
        <v>-0.23120297310656679</v>
      </c>
      <c r="G52" s="149">
        <f>IFERROR('Tablas turistas zona y tip.'!K52/'Tablas turistas zona y tip.'!K65-1,"-")</f>
        <v>-0.28510110324938798</v>
      </c>
      <c r="H52" s="149">
        <f>IFERROR('Tablas turistas zona y tip.'!M52/'Tablas turistas zona y tip.'!M65-1,"-")</f>
        <v>-0.25023684335180707</v>
      </c>
      <c r="I52" s="148">
        <f>IFERROR('Tablas turistas zona y tip.'!O52/'Tablas turistas zona y tip.'!O65-1,"-")</f>
        <v>-0.15982555057214609</v>
      </c>
      <c r="J52" s="148">
        <f>IFERROR('Tablas turistas zona y tip.'!Q52/'Tablas turistas zona y tip.'!Q65-1,"-")</f>
        <v>-0.13950197710180134</v>
      </c>
      <c r="K52" s="148">
        <f>IFERROR('Tablas turistas zona y tip.'!S52/'Tablas turistas zona y tip.'!S65-1,"-")</f>
        <v>-0.152212689231216</v>
      </c>
    </row>
    <row r="53" spans="2:11" ht="15" hidden="1" customHeight="1" outlineLevel="1">
      <c r="B53" s="68" t="s">
        <v>94</v>
      </c>
      <c r="C53" s="148">
        <f>IFERROR('Tablas turistas zona y tip.'!C53/'Tablas turistas zona y tip.'!C66-1,"-")</f>
        <v>-6.9855218333849445E-2</v>
      </c>
      <c r="D53" s="148">
        <f>IFERROR('Tablas turistas zona y tip.'!E53/'Tablas turistas zona y tip.'!E66-1,"-")</f>
        <v>-0.11285204284014283</v>
      </c>
      <c r="E53" s="148">
        <f>IFERROR('Tablas turistas zona y tip.'!G53/'Tablas turistas zona y tip.'!G66-1,"-")</f>
        <v>-8.3955563649608433E-2</v>
      </c>
      <c r="F53" s="149">
        <f>IFERROR('Tablas turistas zona y tip.'!I53/'Tablas turistas zona y tip.'!I66-1,"-")</f>
        <v>-7.1906528447110207E-2</v>
      </c>
      <c r="G53" s="149">
        <f>IFERROR('Tablas turistas zona y tip.'!K53/'Tablas turistas zona y tip.'!K66-1,"-")</f>
        <v>-0.11640380789997162</v>
      </c>
      <c r="H53" s="149">
        <f>IFERROR('Tablas turistas zona y tip.'!M53/'Tablas turistas zona y tip.'!M66-1,"-")</f>
        <v>-8.6500151448076656E-2</v>
      </c>
      <c r="I53" s="148">
        <f>IFERROR('Tablas turistas zona y tip.'!O53/'Tablas turistas zona y tip.'!O66-1,"-")</f>
        <v>-3.1596912633024998E-2</v>
      </c>
      <c r="J53" s="148">
        <f>IFERROR('Tablas turistas zona y tip.'!Q53/'Tablas turistas zona y tip.'!Q66-1,"-")</f>
        <v>1.3315685301272806E-2</v>
      </c>
      <c r="K53" s="148">
        <f>IFERROR('Tablas turistas zona y tip.'!S53/'Tablas turistas zona y tip.'!S66-1,"-")</f>
        <v>-1.4331682818470082E-2</v>
      </c>
    </row>
    <row r="54" spans="2:11" ht="15" hidden="1" customHeight="1" outlineLevel="1">
      <c r="B54" s="68" t="s">
        <v>95</v>
      </c>
      <c r="C54" s="148">
        <f>IFERROR('Tablas turistas zona y tip.'!C54/'Tablas turistas zona y tip.'!C67-1,"-")</f>
        <v>-0.2876523924338642</v>
      </c>
      <c r="D54" s="148">
        <f>IFERROR('Tablas turistas zona y tip.'!E54/'Tablas turistas zona y tip.'!E67-1,"-")</f>
        <v>-0.21616515989744978</v>
      </c>
      <c r="E54" s="148">
        <f>IFERROR('Tablas turistas zona y tip.'!G54/'Tablas turistas zona y tip.'!G67-1,"-")</f>
        <v>-0.26371727393887368</v>
      </c>
      <c r="F54" s="149">
        <f>IFERROR('Tablas turistas zona y tip.'!I54/'Tablas turistas zona y tip.'!I67-1,"-")</f>
        <v>-0.28618913577289329</v>
      </c>
      <c r="G54" s="149">
        <f>IFERROR('Tablas turistas zona y tip.'!K54/'Tablas turistas zona y tip.'!K67-1,"-")</f>
        <v>-0.22555962311708577</v>
      </c>
      <c r="H54" s="149">
        <f>IFERROR('Tablas turistas zona y tip.'!M54/'Tablas turistas zona y tip.'!M67-1,"-")</f>
        <v>-0.26600675230237525</v>
      </c>
      <c r="I54" s="148">
        <f>IFERROR('Tablas turistas zona y tip.'!O54/'Tablas turistas zona y tip.'!O67-1,"-")</f>
        <v>-0.2193959581295325</v>
      </c>
      <c r="J54" s="148">
        <f>IFERROR('Tablas turistas zona y tip.'!Q54/'Tablas turistas zona y tip.'!Q67-1,"-")</f>
        <v>-0.15892605113729608</v>
      </c>
      <c r="K54" s="148">
        <f>IFERROR('Tablas turistas zona y tip.'!S54/'Tablas turistas zona y tip.'!S67-1,"-")</f>
        <v>-0.19401357652194617</v>
      </c>
    </row>
    <row r="55" spans="2:11" ht="15" hidden="1" customHeight="1" outlineLevel="1">
      <c r="B55" s="68" t="s">
        <v>96</v>
      </c>
      <c r="C55" s="148">
        <f>IFERROR('Tablas turistas zona y tip.'!C55/'Tablas turistas zona y tip.'!C68-1,"-")</f>
        <v>-0.15639482458531673</v>
      </c>
      <c r="D55" s="148">
        <f>IFERROR('Tablas turistas zona y tip.'!E55/'Tablas turistas zona y tip.'!E68-1,"-")</f>
        <v>-9.7903433783848359E-2</v>
      </c>
      <c r="E55" s="148">
        <f>IFERROR('Tablas turistas zona y tip.'!G55/'Tablas turistas zona y tip.'!G68-1,"-")</f>
        <v>-0.13854807215923992</v>
      </c>
      <c r="F55" s="149">
        <f>IFERROR('Tablas turistas zona y tip.'!I55/'Tablas turistas zona y tip.'!I68-1,"-")</f>
        <v>-0.15157953075928321</v>
      </c>
      <c r="G55" s="149">
        <f>IFERROR('Tablas turistas zona y tip.'!K55/'Tablas turistas zona y tip.'!K68-1,"-")</f>
        <v>-0.1143461701227253</v>
      </c>
      <c r="H55" s="149">
        <f>IFERROR('Tablas turistas zona y tip.'!M55/'Tablas turistas zona y tip.'!M68-1,"-")</f>
        <v>-0.14026491769547322</v>
      </c>
      <c r="I55" s="148">
        <f>IFERROR('Tablas turistas zona y tip.'!O55/'Tablas turistas zona y tip.'!O68-1,"-")</f>
        <v>-0.14176892967908394</v>
      </c>
      <c r="J55" s="148">
        <f>IFERROR('Tablas turistas zona y tip.'!Q55/'Tablas turistas zona y tip.'!Q68-1,"-")</f>
        <v>-0.1876516418765164</v>
      </c>
      <c r="K55" s="148">
        <f>IFERROR('Tablas turistas zona y tip.'!S55/'Tablas turistas zona y tip.'!S68-1,"-")</f>
        <v>-0.16162881209259039</v>
      </c>
    </row>
    <row r="56" spans="2:11" ht="15" hidden="1" customHeight="1" outlineLevel="1">
      <c r="B56" s="68" t="s">
        <v>97</v>
      </c>
      <c r="C56" s="148">
        <f>IFERROR('Tablas turistas zona y tip.'!C56/'Tablas turistas zona y tip.'!C69-1,"-")</f>
        <v>-0.13401109057301297</v>
      </c>
      <c r="D56" s="148">
        <f>IFERROR('Tablas turistas zona y tip.'!E56/'Tablas turistas zona y tip.'!E69-1,"-")</f>
        <v>-0.10557962684587496</v>
      </c>
      <c r="E56" s="148">
        <f>IFERROR('Tablas turistas zona y tip.'!G56/'Tablas turistas zona y tip.'!G69-1,"-")</f>
        <v>-0.12425263285683941</v>
      </c>
      <c r="F56" s="149">
        <f>IFERROR('Tablas turistas zona y tip.'!I56/'Tablas turistas zona y tip.'!I69-1,"-")</f>
        <v>-0.12190052883922875</v>
      </c>
      <c r="G56" s="149">
        <f>IFERROR('Tablas turistas zona y tip.'!K56/'Tablas turistas zona y tip.'!K69-1,"-")</f>
        <v>-0.12056318031235214</v>
      </c>
      <c r="H56" s="149">
        <f>IFERROR('Tablas turistas zona y tip.'!M56/'Tablas turistas zona y tip.'!M69-1,"-")</f>
        <v>-0.12144199694400493</v>
      </c>
      <c r="I56" s="148">
        <f>IFERROR('Tablas turistas zona y tip.'!O56/'Tablas turistas zona y tip.'!O69-1,"-")</f>
        <v>-0.10720047050915815</v>
      </c>
      <c r="J56" s="148">
        <f>IFERROR('Tablas turistas zona y tip.'!Q56/'Tablas turistas zona y tip.'!Q69-1,"-")</f>
        <v>-2.0377736492979359E-2</v>
      </c>
      <c r="K56" s="148">
        <f>IFERROR('Tablas turistas zona y tip.'!S56/'Tablas turistas zona y tip.'!S69-1,"-")</f>
        <v>-7.081686992217151E-2</v>
      </c>
    </row>
    <row r="57" spans="2:11" collapsed="1">
      <c r="B57" s="139">
        <v>2009</v>
      </c>
      <c r="C57" s="152">
        <f>IFERROR('Tablas turistas zona y tip.'!C57/'Tablas turistas zona y tip.'!C70-1,"-")</f>
        <v>-0.15062205900371217</v>
      </c>
      <c r="D57" s="152">
        <f>IFERROR('Tablas turistas zona y tip.'!E57/'Tablas turistas zona y tip.'!E70-1,"-")</f>
        <v>-0.18061525441524107</v>
      </c>
      <c r="E57" s="152">
        <f>IFERROR('Tablas turistas zona y tip.'!G57/'Tablas turistas zona y tip.'!G70-1,"-")</f>
        <v>-0.16088823451900369</v>
      </c>
      <c r="F57" s="152">
        <f>IFERROR('Tablas turistas zona y tip.'!I57/'Tablas turistas zona y tip.'!I70-1,"-")</f>
        <v>-0.1552400352231611</v>
      </c>
      <c r="G57" s="152">
        <f>IFERROR('Tablas turistas zona y tip.'!K57/'Tablas turistas zona y tip.'!K70-1,"-")</f>
        <v>-0.19575584776657162</v>
      </c>
      <c r="H57" s="152">
        <f>IFERROR('Tablas turistas zona y tip.'!M57/'Tablas turistas zona y tip.'!M70-1,"-")</f>
        <v>-0.16909926556216326</v>
      </c>
      <c r="I57" s="152">
        <f>IFERROR('Tablas turistas zona y tip.'!O57/'Tablas turistas zona y tip.'!O70-1,"-")</f>
        <v>-0.10789822844942742</v>
      </c>
      <c r="J57" s="152">
        <f>IFERROR('Tablas turistas zona y tip.'!Q57/'Tablas turistas zona y tip.'!Q70-1,"-")</f>
        <v>-0.11411270813365437</v>
      </c>
      <c r="K57" s="152">
        <f>IFERROR('Tablas turistas zona y tip.'!S57/'Tablas turistas zona y tip.'!S70-1,"-")</f>
        <v>-0.11045141390545221</v>
      </c>
    </row>
    <row r="58" spans="2:11" ht="15" hidden="1" customHeight="1" outlineLevel="1">
      <c r="B58" s="68" t="s">
        <v>86</v>
      </c>
      <c r="C58" s="148">
        <f>IFERROR('Tablas turistas zona y tip.'!C58/'Tablas turistas zona y tip.'!C71-1,"-")</f>
        <v>-0.10145616641901933</v>
      </c>
      <c r="D58" s="148">
        <f>IFERROR('Tablas turistas zona y tip.'!E58/'Tablas turistas zona y tip.'!E71-1,"-")</f>
        <v>-0.14558725009696416</v>
      </c>
      <c r="E58" s="148">
        <f>IFERROR('Tablas turistas zona y tip.'!G58/'Tablas turistas zona y tip.'!G71-1,"-")</f>
        <v>-0.11733218326652795</v>
      </c>
      <c r="F58" s="149">
        <f>IFERROR('Tablas turistas zona y tip.'!I58/'Tablas turistas zona y tip.'!I71-1,"-")</f>
        <v>-0.11311222989221636</v>
      </c>
      <c r="G58" s="149">
        <f>IFERROR('Tablas turistas zona y tip.'!K58/'Tablas turistas zona y tip.'!K71-1,"-")</f>
        <v>-0.1298751200768492</v>
      </c>
      <c r="H58" s="149">
        <f>IFERROR('Tablas turistas zona y tip.'!M58/'Tablas turistas zona y tip.'!M71-1,"-")</f>
        <v>-0.11899226112253036</v>
      </c>
      <c r="I58" s="148">
        <f>IFERROR('Tablas turistas zona y tip.'!O58/'Tablas turistas zona y tip.'!O71-1,"-")</f>
        <v>-6.0835358371628567E-2</v>
      </c>
      <c r="J58" s="148">
        <f>IFERROR('Tablas turistas zona y tip.'!Q58/'Tablas turistas zona y tip.'!Q71-1,"-")</f>
        <v>-6.8597254416325359E-2</v>
      </c>
      <c r="K58" s="148">
        <f>IFERROR('Tablas turistas zona y tip.'!S58/'Tablas turistas zona y tip.'!S71-1,"-")</f>
        <v>-6.4181358592495297E-2</v>
      </c>
    </row>
    <row r="59" spans="2:11" ht="15" hidden="1" customHeight="1" outlineLevel="1">
      <c r="B59" s="68" t="s">
        <v>87</v>
      </c>
      <c r="C59" s="148">
        <f>IFERROR('Tablas turistas zona y tip.'!C59/'Tablas turistas zona y tip.'!C72-1,"-")</f>
        <v>-0.11717253786779647</v>
      </c>
      <c r="D59" s="148">
        <f>IFERROR('Tablas turistas zona y tip.'!E59/'Tablas turistas zona y tip.'!E72-1,"-")</f>
        <v>-6.0903331289597351E-2</v>
      </c>
      <c r="E59" s="148">
        <f>IFERROR('Tablas turistas zona y tip.'!G59/'Tablas turistas zona y tip.'!G72-1,"-")</f>
        <v>-9.9096614932114857E-2</v>
      </c>
      <c r="F59" s="149">
        <f>IFERROR('Tablas turistas zona y tip.'!I59/'Tablas turistas zona y tip.'!I72-1,"-")</f>
        <v>-9.0634122322653221E-2</v>
      </c>
      <c r="G59" s="149">
        <f>IFERROR('Tablas turistas zona y tip.'!K59/'Tablas turistas zona y tip.'!K72-1,"-")</f>
        <v>-4.7980171648416725E-2</v>
      </c>
      <c r="H59" s="149">
        <f>IFERROR('Tablas turistas zona y tip.'!M59/'Tablas turistas zona y tip.'!M72-1,"-")</f>
        <v>-7.6890986674294948E-2</v>
      </c>
      <c r="I59" s="148">
        <f>IFERROR('Tablas turistas zona y tip.'!O59/'Tablas turistas zona y tip.'!O72-1,"-")</f>
        <v>-6.4904758290961539E-2</v>
      </c>
      <c r="J59" s="148">
        <f>IFERROR('Tablas turistas zona y tip.'!Q59/'Tablas turistas zona y tip.'!Q72-1,"-")</f>
        <v>-4.4770348987061226E-2</v>
      </c>
      <c r="K59" s="148">
        <f>IFERROR('Tablas turistas zona y tip.'!S59/'Tablas turistas zona y tip.'!S72-1,"-")</f>
        <v>-5.6367888444473602E-2</v>
      </c>
    </row>
    <row r="60" spans="2:11" ht="15" hidden="1" customHeight="1" outlineLevel="1">
      <c r="B60" s="68" t="s">
        <v>88</v>
      </c>
      <c r="C60" s="148">
        <f>IFERROR('Tablas turistas zona y tip.'!C60/'Tablas turistas zona y tip.'!C73-1,"-")</f>
        <v>-0.156856569156266</v>
      </c>
      <c r="D60" s="148">
        <f>IFERROR('Tablas turistas zona y tip.'!E60/'Tablas turistas zona y tip.'!E73-1,"-")</f>
        <v>-0.16007751937984493</v>
      </c>
      <c r="E60" s="148">
        <f>IFERROR('Tablas turistas zona y tip.'!G60/'Tablas turistas zona y tip.'!G73-1,"-")</f>
        <v>-0.15801106367930484</v>
      </c>
      <c r="F60" s="149">
        <f>IFERROR('Tablas turistas zona y tip.'!I60/'Tablas turistas zona y tip.'!I73-1,"-")</f>
        <v>-0.13918474222426669</v>
      </c>
      <c r="G60" s="149">
        <f>IFERROR('Tablas turistas zona y tip.'!K60/'Tablas turistas zona y tip.'!K73-1,"-")</f>
        <v>-0.14782748116081446</v>
      </c>
      <c r="H60" s="149">
        <f>IFERROR('Tablas turistas zona y tip.'!M60/'Tablas turistas zona y tip.'!M73-1,"-")</f>
        <v>-0.14225774453578388</v>
      </c>
      <c r="I60" s="148">
        <f>IFERROR('Tablas turistas zona y tip.'!O60/'Tablas turistas zona y tip.'!O73-1,"-")</f>
        <v>-6.3063586755120915E-2</v>
      </c>
      <c r="J60" s="148">
        <f>IFERROR('Tablas turistas zona y tip.'!Q60/'Tablas turistas zona y tip.'!Q73-1,"-")</f>
        <v>-4.1318825626113886E-2</v>
      </c>
      <c r="K60" s="148">
        <f>IFERROR('Tablas turistas zona y tip.'!S60/'Tablas turistas zona y tip.'!S73-1,"-")</f>
        <v>-5.4131060229822059E-2</v>
      </c>
    </row>
    <row r="61" spans="2:11" ht="15" hidden="1" customHeight="1" outlineLevel="1">
      <c r="B61" s="68" t="s">
        <v>89</v>
      </c>
      <c r="C61" s="148">
        <f>IFERROR('Tablas turistas zona y tip.'!C61/'Tablas turistas zona y tip.'!C74-1,"-")</f>
        <v>-0.15353657667925069</v>
      </c>
      <c r="D61" s="148">
        <f>IFERROR('Tablas turistas zona y tip.'!E61/'Tablas turistas zona y tip.'!E74-1,"-")</f>
        <v>-0.10908092848180673</v>
      </c>
      <c r="E61" s="148">
        <f>IFERROR('Tablas turistas zona y tip.'!G61/'Tablas turistas zona y tip.'!G74-1,"-")</f>
        <v>-0.13965221650746995</v>
      </c>
      <c r="F61" s="149">
        <f>IFERROR('Tablas turistas zona y tip.'!I61/'Tablas turistas zona y tip.'!I74-1,"-")</f>
        <v>-0.13158585825427571</v>
      </c>
      <c r="G61" s="149">
        <f>IFERROR('Tablas turistas zona y tip.'!K61/'Tablas turistas zona y tip.'!K74-1,"-")</f>
        <v>-9.4599303135888491E-2</v>
      </c>
      <c r="H61" s="149">
        <f>IFERROR('Tablas turistas zona y tip.'!M61/'Tablas turistas zona y tip.'!M74-1,"-")</f>
        <v>-0.11974203914042802</v>
      </c>
      <c r="I61" s="148">
        <f>IFERROR('Tablas turistas zona y tip.'!O61/'Tablas turistas zona y tip.'!O74-1,"-")</f>
        <v>-5.2044990985233186E-2</v>
      </c>
      <c r="J61" s="148">
        <f>IFERROR('Tablas turistas zona y tip.'!Q61/'Tablas turistas zona y tip.'!Q74-1,"-")</f>
        <v>-3.2890356941670529E-2</v>
      </c>
      <c r="K61" s="148">
        <f>IFERROR('Tablas turistas zona y tip.'!S61/'Tablas turistas zona y tip.'!S74-1,"-")</f>
        <v>-4.4741254951926934E-2</v>
      </c>
    </row>
    <row r="62" spans="2:11" ht="15" hidden="1" customHeight="1" outlineLevel="1">
      <c r="B62" s="68" t="s">
        <v>90</v>
      </c>
      <c r="C62" s="148">
        <f>IFERROR('Tablas turistas zona y tip.'!C62/'Tablas turistas zona y tip.'!C75-1,"-")</f>
        <v>-7.1548878259112048E-2</v>
      </c>
      <c r="D62" s="148">
        <f>IFERROR('Tablas turistas zona y tip.'!E62/'Tablas turistas zona y tip.'!E75-1,"-")</f>
        <v>-4.7205926220542871E-2</v>
      </c>
      <c r="E62" s="148">
        <f>IFERROR('Tablas turistas zona y tip.'!G62/'Tablas turistas zona y tip.'!G75-1,"-")</f>
        <v>-6.2992057181304184E-2</v>
      </c>
      <c r="F62" s="149">
        <f>IFERROR('Tablas turistas zona y tip.'!I62/'Tablas turistas zona y tip.'!I75-1,"-")</f>
        <v>-6.2774939038586441E-2</v>
      </c>
      <c r="G62" s="149">
        <f>IFERROR('Tablas turistas zona y tip.'!K62/'Tablas turistas zona y tip.'!K75-1,"-")</f>
        <v>-5.1240477089487646E-2</v>
      </c>
      <c r="H62" s="149">
        <f>IFERROR('Tablas turistas zona y tip.'!M62/'Tablas turistas zona y tip.'!M75-1,"-")</f>
        <v>-5.8673952871312163E-2</v>
      </c>
      <c r="I62" s="148">
        <f>IFERROR('Tablas turistas zona y tip.'!O62/'Tablas turistas zona y tip.'!O75-1,"-")</f>
        <v>1.5521279443254876E-2</v>
      </c>
      <c r="J62" s="148">
        <f>IFERROR('Tablas turistas zona y tip.'!Q62/'Tablas turistas zona y tip.'!Q75-1,"-")</f>
        <v>-6.381904297555252E-3</v>
      </c>
      <c r="K62" s="148">
        <f>IFERROR('Tablas turistas zona y tip.'!S62/'Tablas turistas zona y tip.'!S75-1,"-")</f>
        <v>6.0027393528467865E-3</v>
      </c>
    </row>
    <row r="63" spans="2:11" ht="15" hidden="1" customHeight="1" outlineLevel="1">
      <c r="B63" s="68" t="s">
        <v>91</v>
      </c>
      <c r="C63" s="148">
        <f>IFERROR('Tablas turistas zona y tip.'!C63/'Tablas turistas zona y tip.'!C76-1,"-")</f>
        <v>-0.11099232800905545</v>
      </c>
      <c r="D63" s="148">
        <f>IFERROR('Tablas turistas zona y tip.'!E63/'Tablas turistas zona y tip.'!E76-1,"-")</f>
        <v>-0.12169079200836586</v>
      </c>
      <c r="E63" s="148">
        <f>IFERROR('Tablas turistas zona y tip.'!G63/'Tablas turistas zona y tip.'!G76-1,"-")</f>
        <v>-0.11488203629960181</v>
      </c>
      <c r="F63" s="149">
        <f>IFERROR('Tablas turistas zona y tip.'!I63/'Tablas turistas zona y tip.'!I76-1,"-")</f>
        <v>-0.10885136495699455</v>
      </c>
      <c r="G63" s="149">
        <f>IFERROR('Tablas turistas zona y tip.'!K63/'Tablas turistas zona y tip.'!K76-1,"-")</f>
        <v>-0.11496654478521506</v>
      </c>
      <c r="H63" s="149">
        <f>IFERROR('Tablas turistas zona y tip.'!M63/'Tablas turistas zona y tip.'!M76-1,"-")</f>
        <v>-0.1110918717932361</v>
      </c>
      <c r="I63" s="148">
        <f>IFERROR('Tablas turistas zona y tip.'!O63/'Tablas turistas zona y tip.'!O76-1,"-")</f>
        <v>3.6489605716583107E-3</v>
      </c>
      <c r="J63" s="148">
        <f>IFERROR('Tablas turistas zona y tip.'!Q63/'Tablas turistas zona y tip.'!Q76-1,"-")</f>
        <v>1.7822406813521319E-3</v>
      </c>
      <c r="K63" s="148">
        <f>IFERROR('Tablas turistas zona y tip.'!S63/'Tablas turistas zona y tip.'!S76-1,"-")</f>
        <v>2.8873029458640342E-3</v>
      </c>
    </row>
    <row r="64" spans="2:11" ht="15" hidden="1" customHeight="1" outlineLevel="1">
      <c r="B64" s="68" t="s">
        <v>92</v>
      </c>
      <c r="C64" s="148">
        <f>IFERROR('Tablas turistas zona y tip.'!C64/'Tablas turistas zona y tip.'!C77-1,"-")</f>
        <v>-9.0808690519260438E-2</v>
      </c>
      <c r="D64" s="148">
        <f>IFERROR('Tablas turistas zona y tip.'!E64/'Tablas turistas zona y tip.'!E77-1,"-")</f>
        <v>-0.15165607226497158</v>
      </c>
      <c r="E64" s="148">
        <f>IFERROR('Tablas turistas zona y tip.'!G64/'Tablas turistas zona y tip.'!G77-1,"-")</f>
        <v>-0.11287876029948907</v>
      </c>
      <c r="F64" s="149">
        <f>IFERROR('Tablas turistas zona y tip.'!I64/'Tablas turistas zona y tip.'!I77-1,"-")</f>
        <v>-8.5566832960605521E-2</v>
      </c>
      <c r="G64" s="149">
        <f>IFERROR('Tablas turistas zona y tip.'!K64/'Tablas turistas zona y tip.'!K77-1,"-")</f>
        <v>-0.13634844941226498</v>
      </c>
      <c r="H64" s="149">
        <f>IFERROR('Tablas turistas zona y tip.'!M64/'Tablas turistas zona y tip.'!M77-1,"-")</f>
        <v>-0.10392848121423781</v>
      </c>
      <c r="I64" s="148">
        <f>IFERROR('Tablas turistas zona y tip.'!O64/'Tablas turistas zona y tip.'!O77-1,"-")</f>
        <v>-6.823381724675559E-3</v>
      </c>
      <c r="J64" s="148">
        <f>IFERROR('Tablas turistas zona y tip.'!Q64/'Tablas turistas zona y tip.'!Q77-1,"-")</f>
        <v>-4.477385163305736E-2</v>
      </c>
      <c r="K64" s="148">
        <f>IFERROR('Tablas turistas zona y tip.'!S64/'Tablas turistas zona y tip.'!S77-1,"-")</f>
        <v>-2.1998478673481037E-2</v>
      </c>
    </row>
    <row r="65" spans="2:11" ht="15" hidden="1" customHeight="1" outlineLevel="1">
      <c r="B65" s="68" t="s">
        <v>93</v>
      </c>
      <c r="C65" s="148">
        <f>IFERROR('Tablas turistas zona y tip.'!C65/'Tablas turistas zona y tip.'!C78-1,"-")</f>
        <v>0.17834379229728059</v>
      </c>
      <c r="D65" s="148">
        <f>IFERROR('Tablas turistas zona y tip.'!E65/'Tablas turistas zona y tip.'!E78-1,"-")</f>
        <v>0.2495290128108516</v>
      </c>
      <c r="E65" s="148">
        <f>IFERROR('Tablas turistas zona y tip.'!G65/'Tablas turistas zona y tip.'!G78-1,"-")</f>
        <v>0.20277369195209083</v>
      </c>
      <c r="F65" s="149">
        <f>IFERROR('Tablas turistas zona y tip.'!I65/'Tablas turistas zona y tip.'!I78-1,"-")</f>
        <v>0.17813389698904314</v>
      </c>
      <c r="G65" s="149">
        <f>IFERROR('Tablas turistas zona y tip.'!K65/'Tablas turistas zona y tip.'!K78-1,"-")</f>
        <v>0.25540961522269923</v>
      </c>
      <c r="H65" s="149">
        <f>IFERROR('Tablas turistas zona y tip.'!M65/'Tablas turistas zona y tip.'!M78-1,"-")</f>
        <v>0.20431272996948002</v>
      </c>
      <c r="I65" s="148">
        <f>IFERROR('Tablas turistas zona y tip.'!O65/'Tablas turistas zona y tip.'!O78-1,"-")</f>
        <v>0.22747525222777454</v>
      </c>
      <c r="J65" s="148">
        <f>IFERROR('Tablas turistas zona y tip.'!Q65/'Tablas turistas zona y tip.'!Q78-1,"-")</f>
        <v>0.18120416091094338</v>
      </c>
      <c r="K65" s="148">
        <f>IFERROR('Tablas turistas zona y tip.'!S65/'Tablas turistas zona y tip.'!S78-1,"-")</f>
        <v>0.20972440587551566</v>
      </c>
    </row>
    <row r="66" spans="2:11" ht="15" hidden="1" customHeight="1" outlineLevel="1">
      <c r="B66" s="68" t="s">
        <v>94</v>
      </c>
      <c r="C66" s="148">
        <f>IFERROR('Tablas turistas zona y tip.'!C66/'Tablas turistas zona y tip.'!C79-1,"-")</f>
        <v>-4.380818419055732E-2</v>
      </c>
      <c r="D66" s="148">
        <f>IFERROR('Tablas turistas zona y tip.'!E66/'Tablas turistas zona y tip.'!E79-1,"-")</f>
        <v>-4.7349128972527632E-2</v>
      </c>
      <c r="E66" s="148">
        <f>IFERROR('Tablas turistas zona y tip.'!G66/'Tablas turistas zona y tip.'!G79-1,"-")</f>
        <v>-4.4972296071756901E-2</v>
      </c>
      <c r="F66" s="149">
        <f>IFERROR('Tablas turistas zona y tip.'!I66/'Tablas turistas zona y tip.'!I79-1,"-")</f>
        <v>-6.4343989749079511E-2</v>
      </c>
      <c r="G66" s="149">
        <f>IFERROR('Tablas turistas zona y tip.'!K66/'Tablas turistas zona y tip.'!K79-1,"-")</f>
        <v>-4.3327556325823191E-2</v>
      </c>
      <c r="H66" s="149">
        <f>IFERROR('Tablas turistas zona y tip.'!M66/'Tablas turistas zona y tip.'!M79-1,"-")</f>
        <v>-5.755379885814671E-2</v>
      </c>
      <c r="I66" s="148">
        <f>IFERROR('Tablas turistas zona y tip.'!O66/'Tablas turistas zona y tip.'!O79-1,"-")</f>
        <v>-1.6913764629315486E-2</v>
      </c>
      <c r="J66" s="148">
        <f>IFERROR('Tablas turistas zona y tip.'!Q66/'Tablas turistas zona y tip.'!Q79-1,"-")</f>
        <v>-5.3515294226820886E-2</v>
      </c>
      <c r="K66" s="148">
        <f>IFERROR('Tablas turistas zona y tip.'!S66/'Tablas turistas zona y tip.'!S79-1,"-")</f>
        <v>-3.1314106294082933E-2</v>
      </c>
    </row>
    <row r="67" spans="2:11" ht="15" hidden="1" customHeight="1" outlineLevel="1">
      <c r="B67" s="68" t="s">
        <v>95</v>
      </c>
      <c r="C67" s="148">
        <f>IFERROR('Tablas turistas zona y tip.'!C67/'Tablas turistas zona y tip.'!C80-1,"-")</f>
        <v>0.12129924033280659</v>
      </c>
      <c r="D67" s="148">
        <f>IFERROR('Tablas turistas zona y tip.'!E67/'Tablas turistas zona y tip.'!E80-1,"-")</f>
        <v>8.5264506681310692E-2</v>
      </c>
      <c r="E67" s="148">
        <f>IFERROR('Tablas turistas zona y tip.'!G67/'Tablas turistas zona y tip.'!G80-1,"-")</f>
        <v>0.10897066559783553</v>
      </c>
      <c r="F67" s="149">
        <f>IFERROR('Tablas turistas zona y tip.'!I67/'Tablas turistas zona y tip.'!I80-1,"-")</f>
        <v>0.10468251211564872</v>
      </c>
      <c r="G67" s="149">
        <f>IFERROR('Tablas turistas zona y tip.'!K67/'Tablas turistas zona y tip.'!K80-1,"-")</f>
        <v>9.7875144127820723E-2</v>
      </c>
      <c r="H67" s="149">
        <f>IFERROR('Tablas turistas zona y tip.'!M67/'Tablas turistas zona y tip.'!M80-1,"-")</f>
        <v>0.10240711784526613</v>
      </c>
      <c r="I67" s="148">
        <f>IFERROR('Tablas turistas zona y tip.'!O67/'Tablas turistas zona y tip.'!O80-1,"-")</f>
        <v>6.0363772385093828E-2</v>
      </c>
      <c r="J67" s="148">
        <f>IFERROR('Tablas turistas zona y tip.'!Q67/'Tablas turistas zona y tip.'!Q80-1,"-")</f>
        <v>1.0763135195594353E-2</v>
      </c>
      <c r="K67" s="148">
        <f>IFERROR('Tablas turistas zona y tip.'!S67/'Tablas turistas zona y tip.'!S80-1,"-")</f>
        <v>3.8962924489140738E-2</v>
      </c>
    </row>
    <row r="68" spans="2:11" ht="15" hidden="1" customHeight="1" outlineLevel="1">
      <c r="B68" s="68" t="s">
        <v>96</v>
      </c>
      <c r="C68" s="148">
        <f>IFERROR('Tablas turistas zona y tip.'!C68/'Tablas turistas zona y tip.'!C81-1,"-")</f>
        <v>1.0082396051767528E-2</v>
      </c>
      <c r="D68" s="148">
        <f>IFERROR('Tablas turistas zona y tip.'!E68/'Tablas turistas zona y tip.'!E81-1,"-")</f>
        <v>-2.5247713414634498E-3</v>
      </c>
      <c r="E68" s="148">
        <f>IFERROR('Tablas turistas zona y tip.'!G68/'Tablas turistas zona y tip.'!G81-1,"-")</f>
        <v>6.2020732225855912E-3</v>
      </c>
      <c r="F68" s="149">
        <f>IFERROR('Tablas turistas zona y tip.'!I68/'Tablas turistas zona y tip.'!I81-1,"-")</f>
        <v>1.0095355390098648E-2</v>
      </c>
      <c r="G68" s="149">
        <f>IFERROR('Tablas turistas zona y tip.'!K68/'Tablas turistas zona y tip.'!K81-1,"-")</f>
        <v>4.0792045551116818E-3</v>
      </c>
      <c r="H68" s="149">
        <f>IFERROR('Tablas turistas zona y tip.'!M68/'Tablas turistas zona y tip.'!M81-1,"-")</f>
        <v>8.2595334725048541E-3</v>
      </c>
      <c r="I68" s="148">
        <f>IFERROR('Tablas turistas zona y tip.'!O68/'Tablas turistas zona y tip.'!O81-1,"-")</f>
        <v>7.5054814619429866E-2</v>
      </c>
      <c r="J68" s="148">
        <f>IFERROR('Tablas turistas zona y tip.'!Q68/'Tablas turistas zona y tip.'!Q81-1,"-")</f>
        <v>9.8322758620689621E-2</v>
      </c>
      <c r="K68" s="148">
        <f>IFERROR('Tablas turistas zona y tip.'!S68/'Tablas turistas zona y tip.'!S81-1,"-")</f>
        <v>8.5003986921011743E-2</v>
      </c>
    </row>
    <row r="69" spans="2:11" ht="15" hidden="1" customHeight="1" outlineLevel="1">
      <c r="B69" s="68" t="s">
        <v>97</v>
      </c>
      <c r="C69" s="148">
        <f>IFERROR('Tablas turistas zona y tip.'!C69/'Tablas turistas zona y tip.'!C82-1,"-")</f>
        <v>-1.1194882339501944E-2</v>
      </c>
      <c r="D69" s="148">
        <f>IFERROR('Tablas turistas zona y tip.'!E69/'Tablas turistas zona y tip.'!E82-1,"-")</f>
        <v>3.0600026608718078E-3</v>
      </c>
      <c r="E69" s="148">
        <f>IFERROR('Tablas turistas zona y tip.'!G69/'Tablas turistas zona y tip.'!G82-1,"-")</f>
        <v>-6.3481053695019218E-3</v>
      </c>
      <c r="F69" s="149">
        <f>IFERROR('Tablas turistas zona y tip.'!I69/'Tablas turistas zona y tip.'!I82-1,"-")</f>
        <v>-4.3102429803489106E-2</v>
      </c>
      <c r="G69" s="149">
        <f>IFERROR('Tablas turistas zona y tip.'!K69/'Tablas turistas zona y tip.'!K82-1,"-")</f>
        <v>8.0706078797758707E-3</v>
      </c>
      <c r="H69" s="149">
        <f>IFERROR('Tablas turistas zona y tip.'!M69/'Tablas turistas zona y tip.'!M82-1,"-")</f>
        <v>-2.615256982578118E-2</v>
      </c>
      <c r="I69" s="148">
        <f>IFERROR('Tablas turistas zona y tip.'!O69/'Tablas turistas zona y tip.'!O82-1,"-")</f>
        <v>8.4389615671389695E-3</v>
      </c>
      <c r="J69" s="148">
        <f>IFERROR('Tablas turistas zona y tip.'!Q69/'Tablas turistas zona y tip.'!Q82-1,"-")</f>
        <v>3.6766854884906497E-3</v>
      </c>
      <c r="K69" s="148">
        <f>IFERROR('Tablas turistas zona y tip.'!S69/'Tablas turistas zona y tip.'!S82-1,"-")</f>
        <v>6.4378104075888398E-3</v>
      </c>
    </row>
    <row r="70" spans="2:11" collapsed="1">
      <c r="B70" s="139">
        <v>2008</v>
      </c>
      <c r="C70" s="152">
        <f>IFERROR('Tablas turistas zona y tip.'!C70/'Tablas turistas zona y tip.'!C83-1,"-")</f>
        <v>-5.2804752584562853E-2</v>
      </c>
      <c r="D70" s="152">
        <f>IFERROR('Tablas turistas zona y tip.'!E70/'Tablas turistas zona y tip.'!E83-1,"-")</f>
        <v>-5.2478468091777031E-2</v>
      </c>
      <c r="E70" s="152">
        <f>IFERROR('Tablas turistas zona y tip.'!G70/'Tablas turistas zona y tip.'!G83-1,"-")</f>
        <v>-5.2693096088199387E-2</v>
      </c>
      <c r="F70" s="152">
        <f>IFERROR('Tablas turistas zona y tip.'!I70/'Tablas turistas zona y tip.'!I83-1,"-")</f>
        <v>-5.0779089678269385E-2</v>
      </c>
      <c r="G70" s="152">
        <f>IFERROR('Tablas turistas zona y tip.'!K70/'Tablas turistas zona y tip.'!K83-1,"-")</f>
        <v>-4.3509289887359914E-2</v>
      </c>
      <c r="H70" s="152">
        <f>IFERROR('Tablas turistas zona y tip.'!M70/'Tablas turistas zona y tip.'!M83-1,"-")</f>
        <v>-4.8304779496652017E-2</v>
      </c>
      <c r="I70" s="152">
        <f>IFERROR('Tablas turistas zona y tip.'!O70/'Tablas turistas zona y tip.'!O83-1,"-")</f>
        <v>6.9478690219793027E-3</v>
      </c>
      <c r="J70" s="152">
        <f>IFERROR('Tablas turistas zona y tip.'!Q70/'Tablas turistas zona y tip.'!Q83-1,"-")</f>
        <v>-3.6525767597872516E-3</v>
      </c>
      <c r="K70" s="152">
        <f>IFERROR('Tablas turistas zona y tip.'!S70/'Tablas turistas zona y tip.'!S83-1,"-")</f>
        <v>2.5655529758368267E-3</v>
      </c>
    </row>
    <row r="71" spans="2:11" ht="15" hidden="1" customHeight="1" outlineLevel="1">
      <c r="B71" s="68" t="s">
        <v>86</v>
      </c>
      <c r="C71" s="148">
        <f>IFERROR('Tablas turistas zona y tip.'!C71/'Tablas turistas zona y tip.'!C84-1,"-")</f>
        <v>3.3053622595169863E-2</v>
      </c>
      <c r="D71" s="148">
        <f>IFERROR('Tablas turistas zona y tip.'!E71/'Tablas turistas zona y tip.'!E84-1,"-")</f>
        <v>3.6699930547940296E-2</v>
      </c>
      <c r="E71" s="148">
        <f>IFERROR('Tablas turistas zona y tip.'!G71/'Tablas turistas zona y tip.'!G84-1,"-")</f>
        <v>3.436241258511874E-2</v>
      </c>
      <c r="F71" s="149">
        <f>IFERROR('Tablas turistas zona y tip.'!I71/'Tablas turistas zona y tip.'!I84-1,"-")</f>
        <v>2.4440820956364462E-2</v>
      </c>
      <c r="G71" s="149">
        <f>IFERROR('Tablas turistas zona y tip.'!K71/'Tablas turistas zona y tip.'!K84-1,"-")</f>
        <v>2.7032359905288184E-2</v>
      </c>
      <c r="H71" s="149">
        <f>IFERROR('Tablas turistas zona y tip.'!M71/'Tablas turistas zona y tip.'!M84-1,"-")</f>
        <v>2.5348381895658134E-2</v>
      </c>
      <c r="I71" s="148">
        <f>IFERROR('Tablas turistas zona y tip.'!O71/'Tablas turistas zona y tip.'!O84-1,"-")</f>
        <v>-3.0314106402668961E-2</v>
      </c>
      <c r="J71" s="148">
        <f>IFERROR('Tablas turistas zona y tip.'!Q71/'Tablas turistas zona y tip.'!Q84-1,"-")</f>
        <v>-5.16965356646375E-2</v>
      </c>
      <c r="K71" s="148">
        <f>IFERROR('Tablas turistas zona y tip.'!S71/'Tablas turistas zona y tip.'!S84-1,"-")</f>
        <v>-3.96487545817239E-2</v>
      </c>
    </row>
    <row r="72" spans="2:11" ht="15" hidden="1" customHeight="1" outlineLevel="1">
      <c r="B72" s="68" t="s">
        <v>87</v>
      </c>
      <c r="C72" s="148">
        <f>IFERROR('Tablas turistas zona y tip.'!C72/'Tablas turistas zona y tip.'!C85-1,"-")</f>
        <v>4.7222559863862923E-2</v>
      </c>
      <c r="D72" s="148">
        <f>IFERROR('Tablas turistas zona y tip.'!E72/'Tablas turistas zona y tip.'!E85-1,"-")</f>
        <v>1.2749927557229812E-2</v>
      </c>
      <c r="E72" s="148">
        <f>IFERROR('Tablas turistas zona y tip.'!G72/'Tablas turistas zona y tip.'!G85-1,"-")</f>
        <v>3.5895482800364586E-2</v>
      </c>
      <c r="F72" s="149">
        <f>IFERROR('Tablas turistas zona y tip.'!I72/'Tablas turistas zona y tip.'!I85-1,"-")</f>
        <v>-1.0268727373990538E-2</v>
      </c>
      <c r="G72" s="149">
        <f>IFERROR('Tablas turistas zona y tip.'!K72/'Tablas turistas zona y tip.'!K85-1,"-")</f>
        <v>-5.8475230774889253E-3</v>
      </c>
      <c r="H72" s="149">
        <f>IFERROR('Tablas turistas zona y tip.'!M72/'Tablas turistas zona y tip.'!M85-1,"-")</f>
        <v>-8.848512055950053E-3</v>
      </c>
      <c r="I72" s="148">
        <f>IFERROR('Tablas turistas zona y tip.'!O72/'Tablas turistas zona y tip.'!O85-1,"-")</f>
        <v>2.4311561109275681E-2</v>
      </c>
      <c r="J72" s="148">
        <f>IFERROR('Tablas turistas zona y tip.'!Q72/'Tablas turistas zona y tip.'!Q85-1,"-")</f>
        <v>0.10692032045283373</v>
      </c>
      <c r="K72" s="148">
        <f>IFERROR('Tablas turistas zona y tip.'!S72/'Tablas turistas zona y tip.'!S85-1,"-")</f>
        <v>5.778234000790694E-2</v>
      </c>
    </row>
    <row r="73" spans="2:11" ht="15" hidden="1" customHeight="1" outlineLevel="1">
      <c r="B73" s="68" t="s">
        <v>88</v>
      </c>
      <c r="C73" s="148">
        <f>IFERROR('Tablas turistas zona y tip.'!C73/'Tablas turistas zona y tip.'!C86-1,"-")</f>
        <v>-2.5177509115332897E-2</v>
      </c>
      <c r="D73" s="148">
        <f>IFERROR('Tablas turistas zona y tip.'!E73/'Tablas turistas zona y tip.'!E86-1,"-")</f>
        <v>5.3608553608553544E-2</v>
      </c>
      <c r="E73" s="148">
        <f>IFERROR('Tablas turistas zona y tip.'!G73/'Tablas turistas zona y tip.'!G86-1,"-")</f>
        <v>1.6699137211244608E-3</v>
      </c>
      <c r="F73" s="149">
        <f>IFERROR('Tablas turistas zona y tip.'!I73/'Tablas turistas zona y tip.'!I86-1,"-")</f>
        <v>-2.8380863974696191E-2</v>
      </c>
      <c r="G73" s="149">
        <f>IFERROR('Tablas turistas zona y tip.'!K73/'Tablas turistas zona y tip.'!K86-1,"-")</f>
        <v>4.8587760591795481E-2</v>
      </c>
      <c r="H73" s="149">
        <f>IFERROR('Tablas turistas zona y tip.'!M73/'Tablas turistas zona y tip.'!M86-1,"-")</f>
        <v>-2.3432256890334457E-3</v>
      </c>
      <c r="I73" s="148">
        <f>IFERROR('Tablas turistas zona y tip.'!O73/'Tablas turistas zona y tip.'!O86-1,"-")</f>
        <v>-3.0137526911652279E-2</v>
      </c>
      <c r="J73" s="148">
        <f>IFERROR('Tablas turistas zona y tip.'!Q73/'Tablas turistas zona y tip.'!Q86-1,"-")</f>
        <v>-5.9397302172378597E-2</v>
      </c>
      <c r="K73" s="148">
        <f>IFERROR('Tablas turistas zona y tip.'!S73/'Tablas turistas zona y tip.'!S86-1,"-")</f>
        <v>-4.2374670725582431E-2</v>
      </c>
    </row>
    <row r="74" spans="2:11" ht="15" hidden="1" customHeight="1" outlineLevel="1">
      <c r="B74" s="68" t="s">
        <v>89</v>
      </c>
      <c r="C74" s="148">
        <f>IFERROR('Tablas turistas zona y tip.'!C74/'Tablas turistas zona y tip.'!C87-1,"-")</f>
        <v>-8.3720854341051143E-2</v>
      </c>
      <c r="D74" s="148">
        <f>IFERROR('Tablas turistas zona y tip.'!E74/'Tablas turistas zona y tip.'!E87-1,"-")</f>
        <v>-0.14710898572049624</v>
      </c>
      <c r="E74" s="148">
        <f>IFERROR('Tablas turistas zona y tip.'!G74/'Tablas turistas zona y tip.'!G87-1,"-")</f>
        <v>-0.10450707314398511</v>
      </c>
      <c r="F74" s="149">
        <f>IFERROR('Tablas turistas zona y tip.'!I74/'Tablas turistas zona y tip.'!I87-1,"-")</f>
        <v>-0.1050296727187261</v>
      </c>
      <c r="G74" s="149">
        <f>IFERROR('Tablas turistas zona y tip.'!K74/'Tablas turistas zona y tip.'!K87-1,"-")</f>
        <v>-0.13899138991389914</v>
      </c>
      <c r="H74" s="149">
        <f>IFERROR('Tablas turistas zona y tip.'!M74/'Tablas turistas zona y tip.'!M87-1,"-")</f>
        <v>-0.11619284284432352</v>
      </c>
      <c r="I74" s="148">
        <f>IFERROR('Tablas turistas zona y tip.'!O74/'Tablas turistas zona y tip.'!O87-1,"-")</f>
        <v>-6.611917367612441E-2</v>
      </c>
      <c r="J74" s="148">
        <f>IFERROR('Tablas turistas zona y tip.'!Q74/'Tablas turistas zona y tip.'!Q87-1,"-")</f>
        <v>-0.18851782013121599</v>
      </c>
      <c r="K74" s="148">
        <f>IFERROR('Tablas turistas zona y tip.'!S74/'Tablas turistas zona y tip.'!S87-1,"-")</f>
        <v>-0.11690873113384459</v>
      </c>
    </row>
    <row r="75" spans="2:11" ht="15" hidden="1" customHeight="1" outlineLevel="1">
      <c r="B75" s="68" t="s">
        <v>90</v>
      </c>
      <c r="C75" s="148">
        <f>IFERROR('Tablas turistas zona y tip.'!C75/'Tablas turistas zona y tip.'!C88-1,"-")</f>
        <v>2.3528113751396296E-2</v>
      </c>
      <c r="D75" s="148">
        <f>IFERROR('Tablas turistas zona y tip.'!E75/'Tablas turistas zona y tip.'!E88-1,"-")</f>
        <v>-4.7501237011380315E-3</v>
      </c>
      <c r="E75" s="148">
        <f>IFERROR('Tablas turistas zona y tip.'!G75/'Tablas turistas zona y tip.'!G88-1,"-")</f>
        <v>1.3406653738189389E-2</v>
      </c>
      <c r="F75" s="149">
        <f>IFERROR('Tablas turistas zona y tip.'!I75/'Tablas turistas zona y tip.'!I88-1,"-")</f>
        <v>5.1235943985319388E-3</v>
      </c>
      <c r="G75" s="149">
        <f>IFERROR('Tablas turistas zona y tip.'!K75/'Tablas turistas zona y tip.'!K88-1,"-")</f>
        <v>7.9926566068149185E-3</v>
      </c>
      <c r="H75" s="149">
        <f>IFERROR('Tablas turistas zona y tip.'!M75/'Tablas turistas zona y tip.'!M88-1,"-")</f>
        <v>6.1417935944192426E-3</v>
      </c>
      <c r="I75" s="148">
        <f>IFERROR('Tablas turistas zona y tip.'!O75/'Tablas turistas zona y tip.'!O88-1,"-")</f>
        <v>-8.9988527623228176E-3</v>
      </c>
      <c r="J75" s="148">
        <f>IFERROR('Tablas turistas zona y tip.'!Q75/'Tablas turistas zona y tip.'!Q88-1,"-")</f>
        <v>-7.3161772649683599E-3</v>
      </c>
      <c r="K75" s="148">
        <f>IFERROR('Tablas turistas zona y tip.'!S75/'Tablas turistas zona y tip.'!S88-1,"-")</f>
        <v>-8.2683081957001248E-3</v>
      </c>
    </row>
    <row r="76" spans="2:11" ht="15" hidden="1" customHeight="1" outlineLevel="1">
      <c r="B76" s="68" t="s">
        <v>91</v>
      </c>
      <c r="C76" s="148">
        <f>IFERROR('Tablas turistas zona y tip.'!C76/'Tablas turistas zona y tip.'!C89-1,"-")</f>
        <v>-4.0921564488405004E-2</v>
      </c>
      <c r="D76" s="148">
        <f>IFERROR('Tablas turistas zona y tip.'!E76/'Tablas turistas zona y tip.'!E89-1,"-")</f>
        <v>-1.4108199034130964E-2</v>
      </c>
      <c r="E76" s="148">
        <f>IFERROR('Tablas turistas zona y tip.'!G76/'Tablas turistas zona y tip.'!G89-1,"-")</f>
        <v>-3.1343283582089598E-2</v>
      </c>
      <c r="F76" s="149">
        <f>IFERROR('Tablas turistas zona y tip.'!I76/'Tablas turistas zona y tip.'!I89-1,"-")</f>
        <v>-4.9581015132667106E-2</v>
      </c>
      <c r="G76" s="149">
        <f>IFERROR('Tablas turistas zona y tip.'!K76/'Tablas turistas zona y tip.'!K89-1,"-")</f>
        <v>-1.3979839599735144E-2</v>
      </c>
      <c r="H76" s="149">
        <f>IFERROR('Tablas turistas zona y tip.'!M76/'Tablas turistas zona y tip.'!M89-1,"-")</f>
        <v>-3.6839702965082544E-2</v>
      </c>
      <c r="I76" s="148">
        <f>IFERROR('Tablas turistas zona y tip.'!O76/'Tablas turistas zona y tip.'!O89-1,"-")</f>
        <v>-1.1529865180451848E-2</v>
      </c>
      <c r="J76" s="148">
        <f>IFERROR('Tablas turistas zona y tip.'!Q76/'Tablas turistas zona y tip.'!Q89-1,"-")</f>
        <v>-8.0924632050947576E-2</v>
      </c>
      <c r="K76" s="148">
        <f>IFERROR('Tablas turistas zona y tip.'!S76/'Tablas turistas zona y tip.'!S89-1,"-")</f>
        <v>-4.1072023630761123E-2</v>
      </c>
    </row>
    <row r="77" spans="2:11" ht="15" hidden="1" customHeight="1" outlineLevel="1">
      <c r="B77" s="68" t="s">
        <v>92</v>
      </c>
      <c r="C77" s="148">
        <f>IFERROR('Tablas turistas zona y tip.'!C77/'Tablas turistas zona y tip.'!C90-1,"-")</f>
        <v>1.8165955796820565E-2</v>
      </c>
      <c r="D77" s="148">
        <f>IFERROR('Tablas turistas zona y tip.'!E77/'Tablas turistas zona y tip.'!E90-1,"-")</f>
        <v>4.7852760736196265E-2</v>
      </c>
      <c r="E77" s="148">
        <f>IFERROR('Tablas turistas zona y tip.'!G77/'Tablas turistas zona y tip.'!G90-1,"-")</f>
        <v>2.8737282316958934E-2</v>
      </c>
      <c r="F77" s="149">
        <f>IFERROR('Tablas turistas zona y tip.'!I77/'Tablas turistas zona y tip.'!I90-1,"-")</f>
        <v>4.5622645422183083E-3</v>
      </c>
      <c r="G77" s="149">
        <f>IFERROR('Tablas turistas zona y tip.'!K77/'Tablas turistas zona y tip.'!K90-1,"-")</f>
        <v>5.5122904848892817E-2</v>
      </c>
      <c r="H77" s="149">
        <f>IFERROR('Tablas turistas zona y tip.'!M77/'Tablas turistas zona y tip.'!M90-1,"-")</f>
        <v>2.2274865553671974E-2</v>
      </c>
      <c r="I77" s="148">
        <f>IFERROR('Tablas turistas zona y tip.'!O77/'Tablas turistas zona y tip.'!O90-1,"-")</f>
        <v>-3.1043865102496904E-3</v>
      </c>
      <c r="J77" s="148">
        <f>IFERROR('Tablas turistas zona y tip.'!Q77/'Tablas turistas zona y tip.'!Q90-1,"-")</f>
        <v>-7.2528959161241247E-2</v>
      </c>
      <c r="K77" s="148">
        <f>IFERROR('Tablas turistas zona y tip.'!S77/'Tablas turistas zona y tip.'!S90-1,"-")</f>
        <v>-3.2075724679442752E-2</v>
      </c>
    </row>
    <row r="78" spans="2:11" ht="15" hidden="1" customHeight="1" outlineLevel="1">
      <c r="B78" s="68" t="s">
        <v>93</v>
      </c>
      <c r="C78" s="148">
        <f>IFERROR('Tablas turistas zona y tip.'!C78/'Tablas turistas zona y tip.'!C91-1,"-")</f>
        <v>-0.14813106643466589</v>
      </c>
      <c r="D78" s="148">
        <f>IFERROR('Tablas turistas zona y tip.'!E78/'Tablas turistas zona y tip.'!E91-1,"-")</f>
        <v>-2.609972019632123E-2</v>
      </c>
      <c r="E78" s="148">
        <f>IFERROR('Tablas turistas zona y tip.'!G78/'Tablas turistas zona y tip.'!G91-1,"-")</f>
        <v>-0.10985295387183103</v>
      </c>
      <c r="F78" s="149">
        <f>IFERROR('Tablas turistas zona y tip.'!I78/'Tablas turistas zona y tip.'!I91-1,"-")</f>
        <v>-0.12854538277916661</v>
      </c>
      <c r="G78" s="149">
        <f>IFERROR('Tablas turistas zona y tip.'!K78/'Tablas turistas zona y tip.'!K91-1,"-")</f>
        <v>-2.3031998025828782E-2</v>
      </c>
      <c r="H78" s="149">
        <f>IFERROR('Tablas turistas zona y tip.'!M78/'Tablas turistas zona y tip.'!M91-1,"-")</f>
        <v>-9.545003031593069E-2</v>
      </c>
      <c r="I78" s="148">
        <f>IFERROR('Tablas turistas zona y tip.'!O78/'Tablas turistas zona y tip.'!O91-1,"-")</f>
        <v>-9.2565054159716165E-2</v>
      </c>
      <c r="J78" s="148">
        <f>IFERROR('Tablas turistas zona y tip.'!Q78/'Tablas turistas zona y tip.'!Q91-1,"-")</f>
        <v>-9.2590668910449536E-2</v>
      </c>
      <c r="K78" s="148">
        <f>IFERROR('Tablas turistas zona y tip.'!S78/'Tablas turistas zona y tip.'!S91-1,"-")</f>
        <v>-9.2574880844212726E-2</v>
      </c>
    </row>
    <row r="79" spans="2:11" ht="15" hidden="1" customHeight="1" outlineLevel="1">
      <c r="B79" s="68" t="s">
        <v>94</v>
      </c>
      <c r="C79" s="148">
        <f>IFERROR('Tablas turistas zona y tip.'!C79/'Tablas turistas zona y tip.'!C92-1,"-")</f>
        <v>-1.2807863772564487E-2</v>
      </c>
      <c r="D79" s="148">
        <f>IFERROR('Tablas turistas zona y tip.'!E79/'Tablas turistas zona y tip.'!E92-1,"-")</f>
        <v>-0.12993588689791224</v>
      </c>
      <c r="E79" s="148">
        <f>IFERROR('Tablas turistas zona y tip.'!G79/'Tablas turistas zona y tip.'!G92-1,"-")</f>
        <v>-5.4646669876801335E-2</v>
      </c>
      <c r="F79" s="149">
        <f>IFERROR('Tablas turistas zona y tip.'!I79/'Tablas turistas zona y tip.'!I92-1,"-")</f>
        <v>1.2830090622666379E-3</v>
      </c>
      <c r="G79" s="149">
        <f>IFERROR('Tablas turistas zona y tip.'!K79/'Tablas turistas zona y tip.'!K92-1,"-")</f>
        <v>-0.12759775873825263</v>
      </c>
      <c r="H79" s="149">
        <f>IFERROR('Tablas turistas zona y tip.'!M79/'Tablas turistas zona y tip.'!M92-1,"-")</f>
        <v>-4.4331357221551904E-2</v>
      </c>
      <c r="I79" s="148">
        <f>IFERROR('Tablas turistas zona y tip.'!O79/'Tablas turistas zona y tip.'!O92-1,"-")</f>
        <v>-5.3758885950142554E-2</v>
      </c>
      <c r="J79" s="148">
        <f>IFERROR('Tablas turistas zona y tip.'!Q79/'Tablas turistas zona y tip.'!Q92-1,"-")</f>
        <v>-0.11880570774388743</v>
      </c>
      <c r="K79" s="148">
        <f>IFERROR('Tablas turistas zona y tip.'!S79/'Tablas turistas zona y tip.'!S92-1,"-")</f>
        <v>-8.0464135463768294E-2</v>
      </c>
    </row>
    <row r="80" spans="2:11" ht="15" hidden="1" customHeight="1" outlineLevel="1">
      <c r="B80" s="68" t="s">
        <v>95</v>
      </c>
      <c r="C80" s="148">
        <f>IFERROR('Tablas turistas zona y tip.'!C80/'Tablas turistas zona y tip.'!C93-1,"-")</f>
        <v>3.1703628042192955E-2</v>
      </c>
      <c r="D80" s="148">
        <f>IFERROR('Tablas turistas zona y tip.'!E80/'Tablas turistas zona y tip.'!E93-1,"-")</f>
        <v>-8.8896952104499105E-3</v>
      </c>
      <c r="E80" s="148">
        <f>IFERROR('Tablas turistas zona y tip.'!G80/'Tablas turistas zona y tip.'!G93-1,"-")</f>
        <v>1.7446380099147341E-2</v>
      </c>
      <c r="F80" s="149">
        <f>IFERROR('Tablas turistas zona y tip.'!I80/'Tablas turistas zona y tip.'!I93-1,"-")</f>
        <v>5.3531287573840736E-2</v>
      </c>
      <c r="G80" s="149">
        <f>IFERROR('Tablas turistas zona y tip.'!K80/'Tablas turistas zona y tip.'!K93-1,"-")</f>
        <v>-1.1237785016286694E-2</v>
      </c>
      <c r="H80" s="149">
        <f>IFERROR('Tablas turistas zona y tip.'!M80/'Tablas turistas zona y tip.'!M93-1,"-")</f>
        <v>3.0958030129303982E-2</v>
      </c>
      <c r="I80" s="148">
        <f>IFERROR('Tablas turistas zona y tip.'!O80/'Tablas turistas zona y tip.'!O93-1,"-")</f>
        <v>5.3518853232388697E-2</v>
      </c>
      <c r="J80" s="148">
        <f>IFERROR('Tablas turistas zona y tip.'!Q80/'Tablas turistas zona y tip.'!Q93-1,"-")</f>
        <v>2.5113079303693775E-2</v>
      </c>
      <c r="K80" s="148">
        <f>IFERROR('Tablas turistas zona y tip.'!S80/'Tablas turistas zona y tip.'!S93-1,"-")</f>
        <v>4.1072006403596983E-2</v>
      </c>
    </row>
    <row r="81" spans="2:11" ht="15" hidden="1" customHeight="1" outlineLevel="1">
      <c r="B81" s="68" t="s">
        <v>96</v>
      </c>
      <c r="C81" s="148">
        <f>IFERROR('Tablas turistas zona y tip.'!C81/'Tablas turistas zona y tip.'!C94-1,"-")</f>
        <v>-6.857816016997309E-3</v>
      </c>
      <c r="D81" s="148">
        <f>IFERROR('Tablas turistas zona y tip.'!E81/'Tablas turistas zona y tip.'!E94-1,"-")</f>
        <v>-9.7584042644656477E-2</v>
      </c>
      <c r="E81" s="148">
        <f>IFERROR('Tablas turistas zona y tip.'!G81/'Tablas turistas zona y tip.'!G94-1,"-")</f>
        <v>-3.6667184564753708E-2</v>
      </c>
      <c r="F81" s="149">
        <f>IFERROR('Tablas turistas zona y tip.'!I81/'Tablas turistas zona y tip.'!I94-1,"-")</f>
        <v>7.6150722021661732E-3</v>
      </c>
      <c r="G81" s="149">
        <f>IFERROR('Tablas turistas zona y tip.'!K81/'Tablas turistas zona y tip.'!K94-1,"-")</f>
        <v>-8.4849898895629217E-2</v>
      </c>
      <c r="H81" s="149">
        <f>IFERROR('Tablas turistas zona y tip.'!M81/'Tablas turistas zona y tip.'!M94-1,"-")</f>
        <v>-2.2522179974651446E-2</v>
      </c>
      <c r="I81" s="148">
        <f>IFERROR('Tablas turistas zona y tip.'!O81/'Tablas turistas zona y tip.'!O94-1,"-")</f>
        <v>2.6830754646714361E-2</v>
      </c>
      <c r="J81" s="148">
        <f>IFERROR('Tablas turistas zona y tip.'!Q81/'Tablas turistas zona y tip.'!Q94-1,"-")</f>
        <v>-2.1946178709994268E-2</v>
      </c>
      <c r="K81" s="148">
        <f>IFERROR('Tablas turistas zona y tip.'!S81/'Tablas turistas zona y tip.'!S94-1,"-")</f>
        <v>5.3911999867177762E-3</v>
      </c>
    </row>
    <row r="82" spans="2:11" ht="15" hidden="1" customHeight="1" outlineLevel="1">
      <c r="B82" s="68" t="s">
        <v>97</v>
      </c>
      <c r="C82" s="148">
        <f>IFERROR('Tablas turistas zona y tip.'!C82/'Tablas turistas zona y tip.'!C95-1,"-")</f>
        <v>3.8877812589005911E-2</v>
      </c>
      <c r="D82" s="148">
        <f>IFERROR('Tablas turistas zona y tip.'!E82/'Tablas turistas zona y tip.'!E95-1,"-")</f>
        <v>-6.9415211918616659E-2</v>
      </c>
      <c r="E82" s="148">
        <f>IFERROR('Tablas turistas zona y tip.'!G82/'Tablas turistas zona y tip.'!G95-1,"-")</f>
        <v>-6.6302005635665573E-4</v>
      </c>
      <c r="F82" s="149">
        <f>IFERROR('Tablas turistas zona y tip.'!I82/'Tablas turistas zona y tip.'!I95-1,"-")</f>
        <v>8.1703940362087391E-2</v>
      </c>
      <c r="G82" s="149">
        <f>IFERROR('Tablas turistas zona y tip.'!K82/'Tablas turistas zona y tip.'!K95-1,"-")</f>
        <v>-6.0613982671048672E-2</v>
      </c>
      <c r="H82" s="149">
        <f>IFERROR('Tablas turistas zona y tip.'!M82/'Tablas turistas zona y tip.'!M95-1,"-")</f>
        <v>3.0016547757914402E-2</v>
      </c>
      <c r="I82" s="148">
        <f>IFERROR('Tablas turistas zona y tip.'!O82/'Tablas turistas zona y tip.'!O95-1,"-")</f>
        <v>1.0847268912061336E-2</v>
      </c>
      <c r="J82" s="148">
        <f>IFERROR('Tablas turistas zona y tip.'!Q82/'Tablas turistas zona y tip.'!Q95-1,"-")</f>
        <v>-9.0934210456398046E-2</v>
      </c>
      <c r="K82" s="148">
        <f>IFERROR('Tablas turistas zona y tip.'!S82/'Tablas turistas zona y tip.'!S95-1,"-")</f>
        <v>-3.4573850028218667E-2</v>
      </c>
    </row>
    <row r="83" spans="2:11" collapsed="1">
      <c r="B83" s="139">
        <v>2007</v>
      </c>
      <c r="C83" s="152">
        <f>IFERROR('Tablas turistas zona y tip.'!C83/'Tablas turistas zona y tip.'!C96-1,"-")</f>
        <v>-1.1486091581775382E-2</v>
      </c>
      <c r="D83" s="152">
        <f>IFERROR('Tablas turistas zona y tip.'!E83/'Tablas turistas zona y tip.'!E96-1,"-")</f>
        <v>-2.8433770227722088E-2</v>
      </c>
      <c r="E83" s="152">
        <f>IFERROR('Tablas turistas zona y tip.'!G83/'Tablas turistas zona y tip.'!G96-1,"-")</f>
        <v>-1.7351839799851221E-2</v>
      </c>
      <c r="F83" s="152">
        <f>IFERROR('Tablas turistas zona y tip.'!I83/'Tablas turistas zona y tip.'!I96-1,"-")</f>
        <v>-1.4360293498675847E-2</v>
      </c>
      <c r="G83" s="152">
        <f>IFERROR('Tablas turistas zona y tip.'!K83/'Tablas turistas zona y tip.'!K96-1,"-")</f>
        <v>-2.6501052698315375E-2</v>
      </c>
      <c r="H83" s="152">
        <f>IFERROR('Tablas turistas zona y tip.'!M83/'Tablas turistas zona y tip.'!M96-1,"-")</f>
        <v>-1.8526307392756292E-2</v>
      </c>
      <c r="I83" s="152">
        <f>IFERROR('Tablas turistas zona y tip.'!O83/'Tablas turistas zona y tip.'!O96-1,"-")</f>
        <v>-1.5365629285829852E-2</v>
      </c>
      <c r="J83" s="152">
        <f>IFERROR('Tablas turistas zona y tip.'!Q83/'Tablas turistas zona y tip.'!Q96-1,"-")</f>
        <v>-5.3727730701820575E-2</v>
      </c>
      <c r="K83" s="152">
        <f>IFERROR('Tablas turistas zona y tip.'!S83/'Tablas turistas zona y tip.'!S96-1,"-")</f>
        <v>-3.1595778619496917E-2</v>
      </c>
    </row>
    <row r="84" spans="2:11" ht="15" customHeight="1">
      <c r="B84" s="142" t="s">
        <v>128</v>
      </c>
      <c r="C84" s="142"/>
      <c r="D84" s="142"/>
      <c r="E84" s="142"/>
      <c r="F84" s="142"/>
      <c r="G84" s="142"/>
      <c r="H84" s="142"/>
      <c r="I84" s="142"/>
      <c r="J84" s="142"/>
      <c r="K84" s="142"/>
    </row>
    <row r="86" spans="2:11">
      <c r="F86" s="153"/>
      <c r="G86" s="153"/>
      <c r="H86" s="153"/>
    </row>
  </sheetData>
  <mergeCells count="6">
    <mergeCell ref="B5:K5"/>
    <mergeCell ref="B6:B7"/>
    <mergeCell ref="C6:E6"/>
    <mergeCell ref="F6:H6"/>
    <mergeCell ref="I6:K6"/>
    <mergeCell ref="B84:K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21" t="s">
        <v>146</v>
      </c>
      <c r="C5" s="121"/>
      <c r="D5" s="121"/>
      <c r="E5" s="121"/>
      <c r="F5" s="121"/>
      <c r="G5" s="121"/>
      <c r="H5" s="121"/>
      <c r="I5" s="121"/>
      <c r="K5" s="85" t="s">
        <v>98</v>
      </c>
    </row>
    <row r="6" spans="2:11" ht="15" customHeight="1">
      <c r="B6" s="154"/>
      <c r="C6" s="155">
        <v>2009</v>
      </c>
      <c r="D6" s="156">
        <v>2010</v>
      </c>
      <c r="E6" s="156">
        <v>2011</v>
      </c>
      <c r="F6" s="156">
        <v>2012</v>
      </c>
      <c r="G6" s="147" t="s">
        <v>147</v>
      </c>
      <c r="H6" s="147" t="s">
        <v>148</v>
      </c>
      <c r="I6" s="147" t="s">
        <v>149</v>
      </c>
    </row>
    <row r="7" spans="2:11" ht="15" customHeight="1">
      <c r="B7" s="157" t="s">
        <v>105</v>
      </c>
      <c r="C7" s="129">
        <v>57710</v>
      </c>
      <c r="D7" s="129">
        <v>57760</v>
      </c>
      <c r="E7" s="129">
        <v>55722</v>
      </c>
      <c r="F7" s="129">
        <v>56917</v>
      </c>
      <c r="G7" s="149">
        <v>8.664009703691633E-4</v>
      </c>
      <c r="H7" s="149">
        <v>-3.5283933518005517E-2</v>
      </c>
      <c r="I7" s="149">
        <v>2.1445748537382014E-2</v>
      </c>
    </row>
    <row r="8" spans="2:11" ht="15" customHeight="1">
      <c r="B8" s="157" t="s">
        <v>106</v>
      </c>
      <c r="C8" s="129">
        <v>59118</v>
      </c>
      <c r="D8" s="129">
        <v>54889</v>
      </c>
      <c r="E8" s="129">
        <v>56682</v>
      </c>
      <c r="F8" s="129">
        <v>55519</v>
      </c>
      <c r="G8" s="149">
        <v>-7.1534896309076723E-2</v>
      </c>
      <c r="H8" s="149">
        <v>3.2665925777478177E-2</v>
      </c>
      <c r="I8" s="149">
        <v>-2.0517977488444306E-2</v>
      </c>
    </row>
    <row r="9" spans="2:11" ht="15" customHeight="1">
      <c r="B9" s="157" t="s">
        <v>107</v>
      </c>
      <c r="C9" s="129">
        <v>65189</v>
      </c>
      <c r="D9" s="129">
        <v>59240</v>
      </c>
      <c r="E9" s="129">
        <v>66608</v>
      </c>
      <c r="F9" s="129">
        <v>62122</v>
      </c>
      <c r="G9" s="149">
        <v>-9.1257727530718369E-2</v>
      </c>
      <c r="H9" s="149">
        <v>0.12437542201215401</v>
      </c>
      <c r="I9" s="149">
        <v>-6.7349267355272691E-2</v>
      </c>
    </row>
    <row r="10" spans="2:11" ht="15" customHeight="1">
      <c r="B10" s="157" t="s">
        <v>94</v>
      </c>
      <c r="C10" s="129">
        <v>70420</v>
      </c>
      <c r="D10" s="129">
        <v>59800</v>
      </c>
      <c r="E10" s="129">
        <v>62145</v>
      </c>
      <c r="F10" s="129">
        <v>56267</v>
      </c>
      <c r="G10" s="149">
        <v>-0.15080942913944906</v>
      </c>
      <c r="H10" s="149">
        <v>3.9214046822742432E-2</v>
      </c>
      <c r="I10" s="149">
        <v>-9.4585244186982109E-2</v>
      </c>
    </row>
    <row r="11" spans="2:11" ht="15" customHeight="1">
      <c r="B11" s="157" t="s">
        <v>109</v>
      </c>
      <c r="C11" s="129">
        <v>56119</v>
      </c>
      <c r="D11" s="129">
        <v>56604</v>
      </c>
      <c r="E11" s="129">
        <v>51400</v>
      </c>
      <c r="F11" s="129">
        <v>50701</v>
      </c>
      <c r="G11" s="149">
        <v>8.6423492934657453E-3</v>
      </c>
      <c r="H11" s="149">
        <v>-9.1936965585471042E-2</v>
      </c>
      <c r="I11" s="149">
        <v>-1.3599221789883265E-2</v>
      </c>
    </row>
    <row r="12" spans="2:11" ht="15" customHeight="1">
      <c r="B12" s="157" t="s">
        <v>110</v>
      </c>
      <c r="C12" s="129">
        <v>62044</v>
      </c>
      <c r="D12" s="129">
        <v>64679</v>
      </c>
      <c r="E12" s="129">
        <v>56759</v>
      </c>
      <c r="F12" s="129">
        <v>56527</v>
      </c>
      <c r="G12" s="149">
        <v>4.2469860099284329E-2</v>
      </c>
      <c r="H12" s="149">
        <v>-0.12245087277168787</v>
      </c>
      <c r="I12" s="149">
        <v>-4.0874574957275867E-3</v>
      </c>
    </row>
    <row r="13" spans="2:11" ht="15" customHeight="1">
      <c r="B13" s="157" t="s">
        <v>111</v>
      </c>
      <c r="C13" s="129">
        <v>72974</v>
      </c>
      <c r="D13" s="129">
        <v>62047</v>
      </c>
      <c r="E13" s="129">
        <v>69370</v>
      </c>
      <c r="F13" s="129">
        <v>51624</v>
      </c>
      <c r="G13" s="149">
        <v>-0.14973826294296599</v>
      </c>
      <c r="H13" s="149">
        <v>0.1180234338485342</v>
      </c>
      <c r="I13" s="149">
        <v>-0.25581663543318434</v>
      </c>
    </row>
    <row r="14" spans="2:11" ht="15" customHeight="1">
      <c r="B14" s="157" t="s">
        <v>112</v>
      </c>
      <c r="C14" s="129">
        <v>87195</v>
      </c>
      <c r="D14" s="129">
        <v>72114</v>
      </c>
      <c r="E14" s="129">
        <v>75240</v>
      </c>
      <c r="F14" s="129">
        <v>67636</v>
      </c>
      <c r="G14" s="149">
        <v>-0.17295716497505587</v>
      </c>
      <c r="H14" s="149">
        <v>4.3348032282219728E-2</v>
      </c>
      <c r="I14" s="149">
        <v>-0.10106326422115897</v>
      </c>
    </row>
    <row r="15" spans="2:11" ht="15" customHeight="1">
      <c r="B15" s="157" t="s">
        <v>113</v>
      </c>
      <c r="C15" s="129">
        <v>57084</v>
      </c>
      <c r="D15" s="129">
        <v>55919</v>
      </c>
      <c r="E15" s="129">
        <v>57088</v>
      </c>
      <c r="F15" s="129">
        <v>60270</v>
      </c>
      <c r="G15" s="149">
        <v>-2.0408520776399652E-2</v>
      </c>
      <c r="H15" s="149">
        <v>2.0905237933439347E-2</v>
      </c>
      <c r="I15" s="149">
        <v>5.5738508968609768E-2</v>
      </c>
    </row>
    <row r="16" spans="2:11" ht="15" customHeight="1">
      <c r="B16" s="157" t="s">
        <v>114</v>
      </c>
      <c r="C16" s="129">
        <v>58560</v>
      </c>
      <c r="D16" s="129">
        <v>54807</v>
      </c>
      <c r="E16" s="129">
        <v>59640</v>
      </c>
      <c r="F16" s="129">
        <v>56241</v>
      </c>
      <c r="G16" s="149">
        <v>-6.4088114754098369E-2</v>
      </c>
      <c r="H16" s="149">
        <v>8.8182166511576954E-2</v>
      </c>
      <c r="I16" s="149">
        <v>-5.6991951710261612E-2</v>
      </c>
    </row>
    <row r="17" spans="2:11" ht="15" customHeight="1">
      <c r="B17" s="157" t="s">
        <v>115</v>
      </c>
      <c r="C17" s="129">
        <v>61078</v>
      </c>
      <c r="D17" s="129">
        <v>56062</v>
      </c>
      <c r="E17" s="129">
        <v>57998</v>
      </c>
      <c r="F17" s="129"/>
      <c r="G17" s="149">
        <v>-8.2124496545400993E-2</v>
      </c>
      <c r="H17" s="149">
        <v>3.4533195390817228E-2</v>
      </c>
      <c r="I17" s="149"/>
    </row>
    <row r="18" spans="2:11" ht="15" customHeight="1">
      <c r="B18" s="157" t="s">
        <v>116</v>
      </c>
      <c r="C18" s="129">
        <v>63041</v>
      </c>
      <c r="D18" s="129">
        <v>57727</v>
      </c>
      <c r="E18" s="129">
        <v>59100</v>
      </c>
      <c r="F18" s="129"/>
      <c r="G18" s="149">
        <v>-8.4294348122650353E-2</v>
      </c>
      <c r="H18" s="149">
        <v>2.3784364335579511E-2</v>
      </c>
      <c r="I18" s="149"/>
    </row>
    <row r="19" spans="2:11" ht="15" customHeight="1">
      <c r="B19" s="158" t="s">
        <v>150</v>
      </c>
      <c r="C19" s="133">
        <v>770532</v>
      </c>
      <c r="D19" s="133">
        <v>711648</v>
      </c>
      <c r="E19" s="133">
        <v>727752</v>
      </c>
      <c r="F19" s="133">
        <v>573824</v>
      </c>
      <c r="G19" s="159">
        <v>-7.6419928049711094E-2</v>
      </c>
      <c r="H19" s="159">
        <v>2.2629164980439764E-2</v>
      </c>
      <c r="I19" s="159"/>
    </row>
    <row r="20" spans="2:11" ht="15" customHeight="1">
      <c r="B20" s="142" t="s">
        <v>128</v>
      </c>
      <c r="C20" s="142"/>
      <c r="D20" s="142"/>
      <c r="E20" s="142"/>
      <c r="F20" s="142"/>
      <c r="G20" s="142"/>
      <c r="H20" s="142"/>
      <c r="I20" s="142"/>
    </row>
    <row r="21" spans="2:11">
      <c r="B21" s="120"/>
      <c r="C21" s="120"/>
      <c r="D21" s="120"/>
      <c r="E21" s="120"/>
      <c r="F21" s="120"/>
      <c r="G21" s="120"/>
      <c r="H21" s="120"/>
    </row>
    <row r="22" spans="2:11">
      <c r="B22" s="120"/>
      <c r="C22" s="120"/>
      <c r="D22" s="120"/>
      <c r="E22" s="120"/>
      <c r="F22" s="120"/>
      <c r="G22" s="120"/>
      <c r="H22" s="120"/>
    </row>
    <row r="23" spans="2:11" ht="18" customHeight="1" thickBot="1">
      <c r="B23" s="121" t="s">
        <v>151</v>
      </c>
      <c r="C23" s="121"/>
      <c r="D23" s="121"/>
      <c r="E23" s="121"/>
      <c r="F23" s="121"/>
      <c r="G23" s="121"/>
      <c r="H23" s="121"/>
      <c r="I23" s="121"/>
    </row>
    <row r="24" spans="2:11" ht="15" customHeight="1" thickBot="1">
      <c r="B24" s="154"/>
      <c r="C24" s="155">
        <v>2009</v>
      </c>
      <c r="D24" s="156">
        <v>2010</v>
      </c>
      <c r="E24" s="156">
        <v>2011</v>
      </c>
      <c r="F24" s="156">
        <v>2012</v>
      </c>
      <c r="G24" s="147" t="s">
        <v>147</v>
      </c>
      <c r="H24" s="147" t="s">
        <v>148</v>
      </c>
      <c r="I24" s="147" t="s">
        <v>149</v>
      </c>
      <c r="K24" s="85" t="s">
        <v>98</v>
      </c>
    </row>
    <row r="25" spans="2:11" ht="15" customHeight="1">
      <c r="B25" s="157" t="s">
        <v>105</v>
      </c>
      <c r="C25" s="129">
        <v>64972</v>
      </c>
      <c r="D25" s="129">
        <v>64849</v>
      </c>
      <c r="E25" s="129">
        <v>62962</v>
      </c>
      <c r="F25" s="129">
        <v>64618</v>
      </c>
      <c r="G25" s="149">
        <v>-1.8931231915286784E-3</v>
      </c>
      <c r="H25" s="149">
        <v>-2.9098366975589429E-2</v>
      </c>
      <c r="I25" s="149">
        <v>2.6301578730027586E-2</v>
      </c>
    </row>
    <row r="26" spans="2:11" ht="15" customHeight="1">
      <c r="B26" s="157" t="s">
        <v>106</v>
      </c>
      <c r="C26" s="129">
        <v>66853</v>
      </c>
      <c r="D26" s="129">
        <v>61547</v>
      </c>
      <c r="E26" s="129">
        <v>66130</v>
      </c>
      <c r="F26" s="129">
        <v>63892</v>
      </c>
      <c r="G26" s="149">
        <v>-7.9368165976096861E-2</v>
      </c>
      <c r="H26" s="149">
        <v>7.4463418200724663E-2</v>
      </c>
      <c r="I26" s="149">
        <v>-3.3842431574172105E-2</v>
      </c>
    </row>
    <row r="27" spans="2:11" ht="15" customHeight="1">
      <c r="B27" s="157" t="s">
        <v>107</v>
      </c>
      <c r="C27" s="129">
        <v>73483</v>
      </c>
      <c r="D27" s="129">
        <v>66854</v>
      </c>
      <c r="E27" s="129">
        <v>74164</v>
      </c>
      <c r="F27" s="129">
        <v>71152</v>
      </c>
      <c r="G27" s="149">
        <v>-9.0211341398690803E-2</v>
      </c>
      <c r="H27" s="149">
        <v>0.10934274688126355</v>
      </c>
      <c r="I27" s="149">
        <v>-4.0612696186829167E-2</v>
      </c>
    </row>
    <row r="28" spans="2:11" ht="15" customHeight="1">
      <c r="B28" s="157" t="s">
        <v>94</v>
      </c>
      <c r="C28" s="129">
        <v>78413</v>
      </c>
      <c r="D28" s="129">
        <v>66137</v>
      </c>
      <c r="E28" s="129">
        <v>70359</v>
      </c>
      <c r="F28" s="129">
        <v>63325</v>
      </c>
      <c r="G28" s="149">
        <v>-0.15655567316643926</v>
      </c>
      <c r="H28" s="149">
        <v>6.3837186446316085E-2</v>
      </c>
      <c r="I28" s="149">
        <v>-9.9972995636663398E-2</v>
      </c>
    </row>
    <row r="29" spans="2:11" ht="15" customHeight="1">
      <c r="B29" s="157" t="s">
        <v>109</v>
      </c>
      <c r="C29" s="129">
        <v>63313</v>
      </c>
      <c r="D29" s="129">
        <v>62798</v>
      </c>
      <c r="E29" s="129">
        <v>58191</v>
      </c>
      <c r="F29" s="129">
        <v>57411</v>
      </c>
      <c r="G29" s="149">
        <v>-8.1341904506183615E-3</v>
      </c>
      <c r="H29" s="149">
        <v>-7.3362208987547417E-2</v>
      </c>
      <c r="I29" s="149">
        <v>-1.3404134659999012E-2</v>
      </c>
    </row>
    <row r="30" spans="2:11" ht="15" customHeight="1">
      <c r="B30" s="157" t="s">
        <v>110</v>
      </c>
      <c r="C30" s="129">
        <v>68297</v>
      </c>
      <c r="D30" s="129">
        <v>71026</v>
      </c>
      <c r="E30" s="129">
        <v>63019</v>
      </c>
      <c r="F30" s="129">
        <v>61413</v>
      </c>
      <c r="G30" s="149">
        <v>3.995783123709673E-2</v>
      </c>
      <c r="H30" s="149">
        <v>-0.11273336524652944</v>
      </c>
      <c r="I30" s="149">
        <v>-2.5484377727352014E-2</v>
      </c>
    </row>
    <row r="31" spans="2:11" ht="15" customHeight="1">
      <c r="B31" s="157" t="s">
        <v>111</v>
      </c>
      <c r="C31" s="129">
        <v>79875</v>
      </c>
      <c r="D31" s="129">
        <v>68085</v>
      </c>
      <c r="E31" s="129">
        <v>77444</v>
      </c>
      <c r="F31" s="129">
        <v>69805</v>
      </c>
      <c r="G31" s="149">
        <v>-0.14760563380281688</v>
      </c>
      <c r="H31" s="149">
        <v>0.13746052728207392</v>
      </c>
      <c r="I31" s="149">
        <v>-9.8639016579722072E-2</v>
      </c>
    </row>
    <row r="32" spans="2:11" ht="15" customHeight="1">
      <c r="B32" s="157" t="s">
        <v>112</v>
      </c>
      <c r="C32" s="129">
        <v>95117</v>
      </c>
      <c r="D32" s="129">
        <v>78868</v>
      </c>
      <c r="E32" s="129">
        <v>86394</v>
      </c>
      <c r="F32" s="129">
        <v>74619</v>
      </c>
      <c r="G32" s="149">
        <v>-0.17083171252247231</v>
      </c>
      <c r="H32" s="149">
        <v>9.5425267535629077E-2</v>
      </c>
      <c r="I32" s="149">
        <v>-0.13629418709632612</v>
      </c>
    </row>
    <row r="33" spans="2:11" ht="15" customHeight="1">
      <c r="B33" s="157" t="s">
        <v>113</v>
      </c>
      <c r="C33" s="129">
        <v>62059</v>
      </c>
      <c r="D33" s="129">
        <v>60791</v>
      </c>
      <c r="E33" s="129">
        <v>64584</v>
      </c>
      <c r="F33" s="129">
        <v>65350</v>
      </c>
      <c r="G33" s="149">
        <v>-2.0432169387196053E-2</v>
      </c>
      <c r="H33" s="149">
        <v>6.2394104390452565E-2</v>
      </c>
      <c r="I33" s="149">
        <v>1.1860522730087864E-2</v>
      </c>
    </row>
    <row r="34" spans="2:11" ht="15" customHeight="1">
      <c r="B34" s="157" t="s">
        <v>114</v>
      </c>
      <c r="C34" s="129">
        <v>65272</v>
      </c>
      <c r="D34" s="129">
        <v>61548</v>
      </c>
      <c r="E34" s="129">
        <v>65430</v>
      </c>
      <c r="F34" s="129">
        <v>62518</v>
      </c>
      <c r="G34" s="149">
        <v>-5.7053560485353594E-2</v>
      </c>
      <c r="H34" s="149">
        <v>6.3072723727822133E-2</v>
      </c>
      <c r="I34" s="149">
        <v>-4.4505578480819152E-2</v>
      </c>
    </row>
    <row r="35" spans="2:11" ht="15" customHeight="1">
      <c r="B35" s="157" t="s">
        <v>115</v>
      </c>
      <c r="C35" s="129">
        <v>67749</v>
      </c>
      <c r="D35" s="129">
        <v>64531</v>
      </c>
      <c r="E35" s="129">
        <v>65624</v>
      </c>
      <c r="F35" s="129"/>
      <c r="G35" s="149">
        <v>-4.7498856071676365E-2</v>
      </c>
      <c r="H35" s="149">
        <v>1.6937595884148671E-2</v>
      </c>
      <c r="I35" s="149"/>
    </row>
    <row r="36" spans="2:11" ht="15" customHeight="1">
      <c r="B36" s="157" t="s">
        <v>116</v>
      </c>
      <c r="C36" s="129">
        <v>70797</v>
      </c>
      <c r="D36" s="129">
        <v>67548</v>
      </c>
      <c r="E36" s="129">
        <v>65499</v>
      </c>
      <c r="F36" s="129"/>
      <c r="G36" s="149">
        <v>-4.5891775075215024E-2</v>
      </c>
      <c r="H36" s="149">
        <v>-3.033398472197546E-2</v>
      </c>
      <c r="I36" s="149"/>
    </row>
    <row r="37" spans="2:11" ht="15" customHeight="1">
      <c r="B37" s="158" t="s">
        <v>150</v>
      </c>
      <c r="C37" s="160">
        <v>856200</v>
      </c>
      <c r="D37" s="160">
        <v>794582</v>
      </c>
      <c r="E37" s="160">
        <v>819800</v>
      </c>
      <c r="F37" s="160">
        <v>654103</v>
      </c>
      <c r="G37" s="159">
        <v>-7.1966830179864494E-2</v>
      </c>
      <c r="H37" s="159">
        <v>3.1737441824758239E-2</v>
      </c>
      <c r="I37" s="159"/>
    </row>
    <row r="38" spans="2:11" ht="15" customHeight="1">
      <c r="B38" s="142" t="s">
        <v>128</v>
      </c>
      <c r="C38" s="142"/>
      <c r="D38" s="142"/>
      <c r="E38" s="142"/>
      <c r="F38" s="142"/>
      <c r="G38" s="142"/>
      <c r="H38" s="142"/>
      <c r="I38" s="142"/>
    </row>
    <row r="39" spans="2:11">
      <c r="B39" s="120"/>
      <c r="C39" s="120"/>
      <c r="D39" s="120"/>
      <c r="E39" s="120"/>
      <c r="F39" s="120"/>
      <c r="G39" s="120"/>
      <c r="H39" s="120"/>
    </row>
    <row r="40" spans="2:11">
      <c r="B40" s="120"/>
      <c r="C40" s="120"/>
      <c r="D40" s="120"/>
      <c r="E40" s="120"/>
      <c r="F40" s="120"/>
      <c r="G40" s="120"/>
      <c r="H40" s="120"/>
    </row>
    <row r="41" spans="2:11">
      <c r="B41" s="120"/>
      <c r="C41" s="120"/>
      <c r="D41" s="120"/>
      <c r="E41" s="120"/>
      <c r="F41" s="120"/>
      <c r="G41" s="120"/>
      <c r="H41" s="120"/>
    </row>
    <row r="42" spans="2:11" ht="18" customHeight="1">
      <c r="B42" s="121" t="s">
        <v>152</v>
      </c>
      <c r="C42" s="121"/>
      <c r="D42" s="121"/>
      <c r="E42" s="121"/>
      <c r="F42" s="121"/>
      <c r="G42" s="121"/>
      <c r="H42" s="121"/>
      <c r="I42" s="121"/>
    </row>
    <row r="43" spans="2:11" ht="15" customHeight="1">
      <c r="B43" s="154"/>
      <c r="C43" s="155">
        <v>2009</v>
      </c>
      <c r="D43" s="156">
        <v>2010</v>
      </c>
      <c r="E43" s="156">
        <v>2011</v>
      </c>
      <c r="F43" s="156">
        <v>2012</v>
      </c>
      <c r="G43" s="147" t="s">
        <v>147</v>
      </c>
      <c r="H43" s="147" t="s">
        <v>148</v>
      </c>
      <c r="I43" s="147" t="s">
        <v>149</v>
      </c>
    </row>
    <row r="44" spans="2:11" ht="15" customHeight="1" thickBot="1">
      <c r="B44" s="157" t="s">
        <v>105</v>
      </c>
      <c r="C44" s="129">
        <v>380730</v>
      </c>
      <c r="D44" s="129">
        <v>382237</v>
      </c>
      <c r="E44" s="129">
        <v>385560</v>
      </c>
      <c r="F44" s="129">
        <v>401065</v>
      </c>
      <c r="G44" s="149">
        <v>3.9581855908386032E-3</v>
      </c>
      <c r="H44" s="149">
        <v>8.69355923157622E-3</v>
      </c>
      <c r="I44" s="149">
        <v>4.0214233841684877E-2</v>
      </c>
    </row>
    <row r="45" spans="2:11" ht="15" customHeight="1" thickBot="1">
      <c r="B45" s="157" t="s">
        <v>106</v>
      </c>
      <c r="C45" s="129">
        <v>385582</v>
      </c>
      <c r="D45" s="129">
        <v>369547</v>
      </c>
      <c r="E45" s="129">
        <v>417629</v>
      </c>
      <c r="F45" s="129">
        <v>400833</v>
      </c>
      <c r="G45" s="149">
        <v>-4.1586484846284355E-2</v>
      </c>
      <c r="H45" s="149">
        <v>0.13011064898375579</v>
      </c>
      <c r="I45" s="149">
        <v>-4.0217513630518953E-2</v>
      </c>
      <c r="K45" s="85" t="s">
        <v>98</v>
      </c>
    </row>
    <row r="46" spans="2:11" ht="15" customHeight="1">
      <c r="B46" s="157" t="s">
        <v>107</v>
      </c>
      <c r="C46" s="129">
        <v>409508</v>
      </c>
      <c r="D46" s="129">
        <v>404361</v>
      </c>
      <c r="E46" s="129">
        <v>454248</v>
      </c>
      <c r="F46" s="129">
        <v>437023</v>
      </c>
      <c r="G46" s="149">
        <v>-1.2568741025816399E-2</v>
      </c>
      <c r="H46" s="149">
        <v>0.12337243205947157</v>
      </c>
      <c r="I46" s="149">
        <v>-3.7919814726757206E-2</v>
      </c>
    </row>
    <row r="47" spans="2:11" ht="15" customHeight="1">
      <c r="B47" s="157" t="s">
        <v>94</v>
      </c>
      <c r="C47" s="129">
        <v>418430</v>
      </c>
      <c r="D47" s="129">
        <v>422549</v>
      </c>
      <c r="E47" s="129">
        <v>474599</v>
      </c>
      <c r="F47" s="129">
        <v>411544</v>
      </c>
      <c r="G47" s="149">
        <v>9.8439404440409106E-3</v>
      </c>
      <c r="H47" s="149">
        <v>0.12318098019401291</v>
      </c>
      <c r="I47" s="149">
        <v>-0.13285952983466043</v>
      </c>
    </row>
    <row r="48" spans="2:11" ht="15" customHeight="1">
      <c r="B48" s="157" t="s">
        <v>109</v>
      </c>
      <c r="C48" s="129">
        <v>350293</v>
      </c>
      <c r="D48" s="129">
        <v>361297</v>
      </c>
      <c r="E48" s="129">
        <v>358180</v>
      </c>
      <c r="F48" s="129">
        <v>353326</v>
      </c>
      <c r="G48" s="149">
        <v>3.1413702243550334E-2</v>
      </c>
      <c r="H48" s="149">
        <v>-8.6272512641953902E-3</v>
      </c>
      <c r="I48" s="149">
        <v>-1.355184544083976E-2</v>
      </c>
    </row>
    <row r="49" spans="2:9">
      <c r="B49" s="157" t="s">
        <v>110</v>
      </c>
      <c r="C49" s="129">
        <v>349858</v>
      </c>
      <c r="D49" s="129">
        <v>374943</v>
      </c>
      <c r="E49" s="129">
        <v>384083</v>
      </c>
      <c r="F49" s="129">
        <v>396036</v>
      </c>
      <c r="G49" s="149">
        <v>7.1700518496075505E-2</v>
      </c>
      <c r="H49" s="149">
        <v>2.4377038643207172E-2</v>
      </c>
      <c r="I49" s="149">
        <v>3.1120877518661327E-2</v>
      </c>
    </row>
    <row r="50" spans="2:9">
      <c r="B50" s="157" t="s">
        <v>111</v>
      </c>
      <c r="C50" s="129">
        <v>434195</v>
      </c>
      <c r="D50" s="129">
        <v>451259</v>
      </c>
      <c r="E50" s="129">
        <v>490305</v>
      </c>
      <c r="F50" s="129">
        <v>436853</v>
      </c>
      <c r="G50" s="149">
        <v>3.9300314374877576E-2</v>
      </c>
      <c r="H50" s="149">
        <v>8.6526806113562227E-2</v>
      </c>
      <c r="I50" s="149">
        <v>-0.10901785623234517</v>
      </c>
    </row>
    <row r="51" spans="2:9">
      <c r="B51" s="157" t="s">
        <v>112</v>
      </c>
      <c r="C51" s="129">
        <v>467782</v>
      </c>
      <c r="D51" s="129">
        <v>465198</v>
      </c>
      <c r="E51" s="129">
        <v>486850</v>
      </c>
      <c r="F51" s="129">
        <v>462551</v>
      </c>
      <c r="G51" s="149">
        <v>-5.5239406390156232E-3</v>
      </c>
      <c r="H51" s="149">
        <v>4.6543622285564412E-2</v>
      </c>
      <c r="I51" s="149">
        <v>-4.9910650097566012E-2</v>
      </c>
    </row>
    <row r="52" spans="2:9">
      <c r="B52" s="157" t="s">
        <v>113</v>
      </c>
      <c r="C52" s="129">
        <v>354214</v>
      </c>
      <c r="D52" s="129">
        <v>363673</v>
      </c>
      <c r="E52" s="129">
        <v>421231</v>
      </c>
      <c r="F52" s="129">
        <v>387625</v>
      </c>
      <c r="G52" s="149">
        <v>2.6704195768659567E-2</v>
      </c>
      <c r="H52" s="149">
        <v>0.15826855444313992</v>
      </c>
      <c r="I52" s="149">
        <v>-7.9780453005595553E-2</v>
      </c>
    </row>
    <row r="53" spans="2:9">
      <c r="B53" s="157" t="s">
        <v>114</v>
      </c>
      <c r="C53" s="129">
        <v>404871</v>
      </c>
      <c r="D53" s="129">
        <v>433607</v>
      </c>
      <c r="E53" s="129">
        <v>458855</v>
      </c>
      <c r="F53" s="129">
        <v>425063</v>
      </c>
      <c r="G53" s="149">
        <v>7.0975693492495218E-2</v>
      </c>
      <c r="H53" s="149">
        <v>5.8227842262694063E-2</v>
      </c>
      <c r="I53" s="149">
        <v>-7.3644179533839615E-2</v>
      </c>
    </row>
    <row r="54" spans="2:9">
      <c r="B54" s="157" t="s">
        <v>115</v>
      </c>
      <c r="C54" s="129">
        <v>371802</v>
      </c>
      <c r="D54" s="129">
        <v>396639</v>
      </c>
      <c r="E54" s="129">
        <v>412330</v>
      </c>
      <c r="F54" s="129"/>
      <c r="G54" s="149">
        <v>6.6801684767698877E-2</v>
      </c>
      <c r="H54" s="149">
        <v>3.9559902077203724E-2</v>
      </c>
      <c r="I54" s="149"/>
    </row>
    <row r="55" spans="2:9">
      <c r="B55" s="157" t="s">
        <v>116</v>
      </c>
      <c r="C55" s="129">
        <v>380517</v>
      </c>
      <c r="D55" s="129">
        <v>406015</v>
      </c>
      <c r="E55" s="129">
        <v>416333</v>
      </c>
      <c r="F55" s="129"/>
      <c r="G55" s="149">
        <v>6.7008832719694489E-2</v>
      </c>
      <c r="H55" s="149">
        <v>2.541285420489392E-2</v>
      </c>
      <c r="I55" s="149"/>
    </row>
    <row r="56" spans="2:9">
      <c r="B56" s="158" t="s">
        <v>150</v>
      </c>
      <c r="C56" s="160">
        <v>4707782</v>
      </c>
      <c r="D56" s="160">
        <v>4831325</v>
      </c>
      <c r="E56" s="160">
        <v>5160203</v>
      </c>
      <c r="F56" s="160">
        <v>4111919</v>
      </c>
      <c r="G56" s="159">
        <v>2.6242294141912259E-2</v>
      </c>
      <c r="H56" s="159">
        <v>6.8072009231421982E-2</v>
      </c>
      <c r="I56" s="159"/>
    </row>
    <row r="57" spans="2:9" ht="15" customHeight="1">
      <c r="B57" s="142" t="s">
        <v>128</v>
      </c>
      <c r="C57" s="142"/>
      <c r="D57" s="142"/>
      <c r="E57" s="142"/>
      <c r="F57" s="142"/>
      <c r="G57" s="142"/>
      <c r="H57" s="142"/>
      <c r="I57" s="142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5" t="s">
        <v>100</v>
      </c>
    </row>
    <row r="42" spans="10:10" ht="15.75" thickBot="1"/>
    <row r="43" spans="10:10" ht="16.5" thickBot="1">
      <c r="J43" s="85" t="s">
        <v>100</v>
      </c>
    </row>
    <row r="62" spans="10:10" ht="15.75" thickBot="1"/>
    <row r="63" spans="10:10" ht="16.5" thickBot="1">
      <c r="J63" s="85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21" t="s">
        <v>146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2:17">
      <c r="B6" s="161"/>
      <c r="C6" s="162">
        <v>2010</v>
      </c>
      <c r="D6" s="163"/>
      <c r="E6" s="163"/>
      <c r="F6" s="164">
        <v>2011</v>
      </c>
      <c r="G6" s="165"/>
      <c r="H6" s="165"/>
      <c r="I6" s="162">
        <v>2012</v>
      </c>
      <c r="J6" s="163"/>
      <c r="K6" s="163"/>
      <c r="L6" s="165" t="s">
        <v>153</v>
      </c>
      <c r="M6" s="165"/>
      <c r="N6" s="165"/>
      <c r="O6" s="166" t="s">
        <v>154</v>
      </c>
      <c r="P6" s="166"/>
      <c r="Q6" s="166"/>
    </row>
    <row r="7" spans="2:17" ht="30" customHeight="1">
      <c r="B7" s="161"/>
      <c r="C7" s="146" t="s">
        <v>81</v>
      </c>
      <c r="D7" s="146" t="s">
        <v>144</v>
      </c>
      <c r="E7" s="146" t="s">
        <v>83</v>
      </c>
      <c r="F7" s="147" t="s">
        <v>81</v>
      </c>
      <c r="G7" s="147" t="s">
        <v>144</v>
      </c>
      <c r="H7" s="147" t="s">
        <v>83</v>
      </c>
      <c r="I7" s="146" t="s">
        <v>81</v>
      </c>
      <c r="J7" s="146" t="s">
        <v>144</v>
      </c>
      <c r="K7" s="146" t="s">
        <v>83</v>
      </c>
      <c r="L7" s="147" t="s">
        <v>155</v>
      </c>
      <c r="M7" s="147" t="s">
        <v>156</v>
      </c>
      <c r="N7" s="147" t="s">
        <v>157</v>
      </c>
      <c r="O7" s="167" t="s">
        <v>155</v>
      </c>
      <c r="P7" s="167" t="s">
        <v>156</v>
      </c>
      <c r="Q7" s="167" t="s">
        <v>157</v>
      </c>
    </row>
    <row r="8" spans="2:17">
      <c r="B8" s="157" t="s">
        <v>105</v>
      </c>
      <c r="C8" s="129">
        <v>38947</v>
      </c>
      <c r="D8" s="129">
        <v>18813</v>
      </c>
      <c r="E8" s="129">
        <v>57760</v>
      </c>
      <c r="F8" s="141">
        <v>40997</v>
      </c>
      <c r="G8" s="141">
        <v>14725</v>
      </c>
      <c r="H8" s="141">
        <v>55722</v>
      </c>
      <c r="I8" s="129">
        <v>43787</v>
      </c>
      <c r="J8" s="129">
        <v>13130</v>
      </c>
      <c r="K8" s="129">
        <v>56917</v>
      </c>
      <c r="L8" s="152">
        <v>5.2635633039771923E-2</v>
      </c>
      <c r="M8" s="152">
        <v>-0.21729655025780048</v>
      </c>
      <c r="N8" s="152">
        <v>-3.5283933518005517E-2</v>
      </c>
      <c r="O8" s="149">
        <v>6.8053760031221877E-2</v>
      </c>
      <c r="P8" s="149">
        <v>-0.10831918505942273</v>
      </c>
      <c r="Q8" s="149">
        <v>2.1445748537382014E-2</v>
      </c>
    </row>
    <row r="9" spans="2:17">
      <c r="B9" s="157" t="s">
        <v>106</v>
      </c>
      <c r="C9" s="129">
        <v>38426</v>
      </c>
      <c r="D9" s="129">
        <v>16463</v>
      </c>
      <c r="E9" s="129">
        <v>54889</v>
      </c>
      <c r="F9" s="141">
        <v>43159</v>
      </c>
      <c r="G9" s="141">
        <v>13523</v>
      </c>
      <c r="H9" s="141">
        <v>56682</v>
      </c>
      <c r="I9" s="129">
        <v>42349</v>
      </c>
      <c r="J9" s="129">
        <v>13170</v>
      </c>
      <c r="K9" s="129">
        <v>55519</v>
      </c>
      <c r="L9" s="152">
        <v>0.12317181075313588</v>
      </c>
      <c r="M9" s="152">
        <v>-0.17858227540545468</v>
      </c>
      <c r="N9" s="152">
        <v>3.2665925777478177E-2</v>
      </c>
      <c r="O9" s="149">
        <v>-1.8767812043837928E-2</v>
      </c>
      <c r="P9" s="149">
        <v>-2.610367521999557E-2</v>
      </c>
      <c r="Q9" s="149">
        <v>-2.0517977488444306E-2</v>
      </c>
    </row>
    <row r="10" spans="2:17">
      <c r="B10" s="157" t="s">
        <v>107</v>
      </c>
      <c r="C10" s="129">
        <v>40275</v>
      </c>
      <c r="D10" s="129">
        <v>18965</v>
      </c>
      <c r="E10" s="129">
        <v>59240</v>
      </c>
      <c r="F10" s="141">
        <v>47785</v>
      </c>
      <c r="G10" s="141">
        <v>18823</v>
      </c>
      <c r="H10" s="141">
        <v>66608</v>
      </c>
      <c r="I10" s="129">
        <v>45573</v>
      </c>
      <c r="J10" s="129">
        <v>16549</v>
      </c>
      <c r="K10" s="129">
        <v>62122</v>
      </c>
      <c r="L10" s="152">
        <v>0.18646803227808806</v>
      </c>
      <c r="M10" s="152">
        <v>-7.4874769311890077E-3</v>
      </c>
      <c r="N10" s="152">
        <v>0.12437542201215401</v>
      </c>
      <c r="O10" s="149">
        <v>-4.6290676990687452E-2</v>
      </c>
      <c r="P10" s="149">
        <v>-0.12080964777134362</v>
      </c>
      <c r="Q10" s="149">
        <v>-6.7349267355272691E-2</v>
      </c>
    </row>
    <row r="11" spans="2:17">
      <c r="B11" s="157" t="s">
        <v>94</v>
      </c>
      <c r="C11" s="129">
        <v>41480</v>
      </c>
      <c r="D11" s="129">
        <v>18320</v>
      </c>
      <c r="E11" s="129">
        <v>59800</v>
      </c>
      <c r="F11" s="141">
        <v>44783</v>
      </c>
      <c r="G11" s="141">
        <v>17362</v>
      </c>
      <c r="H11" s="141">
        <v>62145</v>
      </c>
      <c r="I11" s="129">
        <v>41426</v>
      </c>
      <c r="J11" s="129">
        <v>14841</v>
      </c>
      <c r="K11" s="129">
        <v>56267</v>
      </c>
      <c r="L11" s="152">
        <v>7.9628736740597894E-2</v>
      </c>
      <c r="M11" s="152">
        <v>-5.2292576419213921E-2</v>
      </c>
      <c r="N11" s="152">
        <v>3.9214046822742432E-2</v>
      </c>
      <c r="O11" s="149">
        <v>-7.4961480919098711E-2</v>
      </c>
      <c r="P11" s="149">
        <v>-0.14520216564911881</v>
      </c>
      <c r="Q11" s="149">
        <v>-9.4585244186982109E-2</v>
      </c>
    </row>
    <row r="12" spans="2:17">
      <c r="B12" s="157" t="s">
        <v>109</v>
      </c>
      <c r="C12" s="129">
        <v>39991</v>
      </c>
      <c r="D12" s="129">
        <v>16613</v>
      </c>
      <c r="E12" s="129">
        <v>56604</v>
      </c>
      <c r="F12" s="141">
        <v>38239</v>
      </c>
      <c r="G12" s="141">
        <v>13161</v>
      </c>
      <c r="H12" s="141">
        <v>51400</v>
      </c>
      <c r="I12" s="129">
        <v>38637</v>
      </c>
      <c r="J12" s="129">
        <v>12064</v>
      </c>
      <c r="K12" s="129">
        <v>50701</v>
      </c>
      <c r="L12" s="152">
        <v>-4.3809857217874004E-2</v>
      </c>
      <c r="M12" s="152">
        <v>-0.20778908084030578</v>
      </c>
      <c r="N12" s="152">
        <v>-9.1936965585471042E-2</v>
      </c>
      <c r="O12" s="149">
        <v>1.0408221972331821E-2</v>
      </c>
      <c r="P12" s="149">
        <v>-8.3352328850391344E-2</v>
      </c>
      <c r="Q12" s="149">
        <v>-1.3599221789883265E-2</v>
      </c>
    </row>
    <row r="13" spans="2:17">
      <c r="B13" s="157" t="s">
        <v>110</v>
      </c>
      <c r="C13" s="129">
        <v>42691</v>
      </c>
      <c r="D13" s="129">
        <v>21988</v>
      </c>
      <c r="E13" s="129">
        <v>64679</v>
      </c>
      <c r="F13" s="141">
        <v>42140</v>
      </c>
      <c r="G13" s="141">
        <v>14619</v>
      </c>
      <c r="H13" s="141">
        <v>56759</v>
      </c>
      <c r="I13" s="129">
        <v>42458</v>
      </c>
      <c r="J13" s="129">
        <v>14069</v>
      </c>
      <c r="K13" s="129">
        <v>56527</v>
      </c>
      <c r="L13" s="152">
        <v>-1.2906701646717145E-2</v>
      </c>
      <c r="M13" s="152">
        <v>-0.33513734764416958</v>
      </c>
      <c r="N13" s="152">
        <v>-0.12245087277168787</v>
      </c>
      <c r="O13" s="149">
        <v>7.5462743236829333E-3</v>
      </c>
      <c r="P13" s="149">
        <v>-3.7622272385252065E-2</v>
      </c>
      <c r="Q13" s="149">
        <v>-4.0874574957275867E-3</v>
      </c>
    </row>
    <row r="14" spans="2:17">
      <c r="B14" s="157" t="s">
        <v>111</v>
      </c>
      <c r="C14" s="129">
        <v>42500</v>
      </c>
      <c r="D14" s="129">
        <v>19547</v>
      </c>
      <c r="E14" s="129">
        <v>62047</v>
      </c>
      <c r="F14" s="141">
        <v>50199</v>
      </c>
      <c r="G14" s="141">
        <v>19171</v>
      </c>
      <c r="H14" s="141">
        <v>69370</v>
      </c>
      <c r="I14" s="129">
        <v>42175</v>
      </c>
      <c r="J14" s="129">
        <v>9449</v>
      </c>
      <c r="K14" s="129">
        <v>51624</v>
      </c>
      <c r="L14" s="152">
        <v>0.18115294117647052</v>
      </c>
      <c r="M14" s="152">
        <v>-1.923568834092193E-2</v>
      </c>
      <c r="N14" s="152">
        <v>0.1180234338485342</v>
      </c>
      <c r="O14" s="149">
        <v>-0.15984382159007149</v>
      </c>
      <c r="P14" s="149">
        <v>-0.5071201293620573</v>
      </c>
      <c r="Q14" s="149">
        <v>-0.25581663543318434</v>
      </c>
    </row>
    <row r="15" spans="2:17">
      <c r="B15" s="157" t="s">
        <v>112</v>
      </c>
      <c r="C15" s="129">
        <v>51335</v>
      </c>
      <c r="D15" s="129">
        <v>20779</v>
      </c>
      <c r="E15" s="129">
        <v>72114</v>
      </c>
      <c r="F15" s="141">
        <v>55692</v>
      </c>
      <c r="G15" s="141">
        <v>19548</v>
      </c>
      <c r="H15" s="141">
        <v>75240</v>
      </c>
      <c r="I15" s="129">
        <v>50397</v>
      </c>
      <c r="J15" s="129">
        <v>17239</v>
      </c>
      <c r="K15" s="129">
        <v>67636</v>
      </c>
      <c r="L15" s="152">
        <v>8.4873867731567243E-2</v>
      </c>
      <c r="M15" s="152">
        <v>-5.9242504451609834E-2</v>
      </c>
      <c r="N15" s="152">
        <v>4.3348032282219728E-2</v>
      </c>
      <c r="O15" s="149">
        <v>-9.507649213531566E-2</v>
      </c>
      <c r="P15" s="149">
        <v>-0.11811950071618582</v>
      </c>
      <c r="Q15" s="149">
        <v>-0.10106326422115897</v>
      </c>
    </row>
    <row r="16" spans="2:17">
      <c r="B16" s="157" t="s">
        <v>113</v>
      </c>
      <c r="C16" s="129">
        <v>40104</v>
      </c>
      <c r="D16" s="129">
        <v>15815</v>
      </c>
      <c r="E16" s="129">
        <v>55919</v>
      </c>
      <c r="F16" s="141">
        <v>43838</v>
      </c>
      <c r="G16" s="141">
        <v>13250</v>
      </c>
      <c r="H16" s="141">
        <v>57088</v>
      </c>
      <c r="I16" s="129">
        <v>46385</v>
      </c>
      <c r="J16" s="129">
        <v>13885</v>
      </c>
      <c r="K16" s="129">
        <v>60270</v>
      </c>
      <c r="L16" s="152">
        <v>9.3107919409535222E-2</v>
      </c>
      <c r="M16" s="152">
        <v>-0.1621877963958267</v>
      </c>
      <c r="N16" s="152">
        <v>2.0905237933439347E-2</v>
      </c>
      <c r="O16" s="149">
        <v>5.8100278297367636E-2</v>
      </c>
      <c r="P16" s="149">
        <v>4.792452830188676E-2</v>
      </c>
      <c r="Q16" s="149">
        <v>5.5738508968609768E-2</v>
      </c>
    </row>
    <row r="17" spans="2:17">
      <c r="B17" s="157" t="s">
        <v>114</v>
      </c>
      <c r="C17" s="129">
        <v>37483</v>
      </c>
      <c r="D17" s="129">
        <v>17324</v>
      </c>
      <c r="E17" s="129">
        <v>54807</v>
      </c>
      <c r="F17" s="141">
        <v>42668</v>
      </c>
      <c r="G17" s="141">
        <v>16972</v>
      </c>
      <c r="H17" s="141">
        <v>59640</v>
      </c>
      <c r="I17" s="129">
        <v>41471</v>
      </c>
      <c r="J17" s="129">
        <v>14770</v>
      </c>
      <c r="K17" s="129">
        <v>56241</v>
      </c>
      <c r="L17" s="152">
        <v>0.13832937598377937</v>
      </c>
      <c r="M17" s="152">
        <v>-2.0318633110136264E-2</v>
      </c>
      <c r="N17" s="152">
        <v>8.8182166511576954E-2</v>
      </c>
      <c r="O17" s="149">
        <v>-2.8053810818411962E-2</v>
      </c>
      <c r="P17" s="149">
        <v>-0.12974310629271746</v>
      </c>
      <c r="Q17" s="149">
        <v>-5.6991951710261612E-2</v>
      </c>
    </row>
    <row r="18" spans="2:17">
      <c r="B18" s="157" t="s">
        <v>115</v>
      </c>
      <c r="C18" s="129">
        <v>39386</v>
      </c>
      <c r="D18" s="129">
        <v>16676</v>
      </c>
      <c r="E18" s="129">
        <v>56062</v>
      </c>
      <c r="F18" s="141">
        <v>43958</v>
      </c>
      <c r="G18" s="141">
        <v>14040</v>
      </c>
      <c r="H18" s="141">
        <v>57998</v>
      </c>
      <c r="I18" s="129"/>
      <c r="J18" s="129"/>
      <c r="K18" s="129"/>
      <c r="L18" s="152">
        <v>0.11608185649723257</v>
      </c>
      <c r="M18" s="152">
        <v>-0.15807147997121607</v>
      </c>
      <c r="N18" s="152">
        <v>3.4533195390817228E-2</v>
      </c>
      <c r="O18" s="149"/>
      <c r="P18" s="149"/>
      <c r="Q18" s="149"/>
    </row>
    <row r="19" spans="2:17">
      <c r="B19" s="157" t="s">
        <v>116</v>
      </c>
      <c r="C19" s="129">
        <v>39657</v>
      </c>
      <c r="D19" s="129">
        <v>18070</v>
      </c>
      <c r="E19" s="129">
        <v>57727</v>
      </c>
      <c r="F19" s="141">
        <v>43775</v>
      </c>
      <c r="G19" s="141">
        <v>15325</v>
      </c>
      <c r="H19" s="141">
        <v>59100</v>
      </c>
      <c r="I19" s="129"/>
      <c r="J19" s="129"/>
      <c r="K19" s="129"/>
      <c r="L19" s="152">
        <v>0.10384043170184332</v>
      </c>
      <c r="M19" s="152">
        <v>-0.15190924183729937</v>
      </c>
      <c r="N19" s="152">
        <v>2.3784364335579511E-2</v>
      </c>
      <c r="O19" s="149"/>
      <c r="P19" s="149"/>
      <c r="Q19" s="149"/>
    </row>
    <row r="20" spans="2:17">
      <c r="B20" s="158" t="s">
        <v>150</v>
      </c>
      <c r="C20" s="160">
        <v>492275</v>
      </c>
      <c r="D20" s="160">
        <v>219373</v>
      </c>
      <c r="E20" s="160">
        <v>711648</v>
      </c>
      <c r="F20" s="160">
        <v>537233</v>
      </c>
      <c r="G20" s="160">
        <v>190519</v>
      </c>
      <c r="H20" s="160">
        <v>727752</v>
      </c>
      <c r="I20" s="160">
        <v>434658</v>
      </c>
      <c r="J20" s="160">
        <v>139166</v>
      </c>
      <c r="K20" s="160">
        <v>573824</v>
      </c>
      <c r="L20" s="159">
        <v>9.1327002183738681E-2</v>
      </c>
      <c r="M20" s="159">
        <v>-0.13152940425667703</v>
      </c>
      <c r="N20" s="159">
        <v>2.2629164980439764E-2</v>
      </c>
      <c r="O20" s="159"/>
      <c r="P20" s="159"/>
      <c r="Q20" s="159"/>
    </row>
    <row r="21" spans="2:17" ht="15" customHeight="1">
      <c r="B21" s="142" t="s">
        <v>128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2:17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</row>
    <row r="23" spans="2:17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2:17" ht="18" customHeight="1">
      <c r="B24" s="121" t="s">
        <v>151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2:17">
      <c r="B25" s="161"/>
      <c r="C25" s="162">
        <v>2010</v>
      </c>
      <c r="D25" s="163"/>
      <c r="E25" s="163"/>
      <c r="F25" s="164">
        <v>2011</v>
      </c>
      <c r="G25" s="165"/>
      <c r="H25" s="165"/>
      <c r="I25" s="162">
        <v>2012</v>
      </c>
      <c r="J25" s="163"/>
      <c r="K25" s="163"/>
      <c r="L25" s="165" t="s">
        <v>153</v>
      </c>
      <c r="M25" s="165"/>
      <c r="N25" s="165"/>
      <c r="O25" s="166" t="s">
        <v>154</v>
      </c>
      <c r="P25" s="166"/>
      <c r="Q25" s="166"/>
    </row>
    <row r="26" spans="2:17" ht="30" customHeight="1">
      <c r="B26" s="161"/>
      <c r="C26" s="146" t="s">
        <v>81</v>
      </c>
      <c r="D26" s="146" t="s">
        <v>144</v>
      </c>
      <c r="E26" s="146" t="s">
        <v>83</v>
      </c>
      <c r="F26" s="147" t="s">
        <v>81</v>
      </c>
      <c r="G26" s="147" t="s">
        <v>144</v>
      </c>
      <c r="H26" s="147" t="s">
        <v>83</v>
      </c>
      <c r="I26" s="146" t="s">
        <v>81</v>
      </c>
      <c r="J26" s="146" t="s">
        <v>144</v>
      </c>
      <c r="K26" s="146" t="s">
        <v>83</v>
      </c>
      <c r="L26" s="147" t="s">
        <v>155</v>
      </c>
      <c r="M26" s="147" t="s">
        <v>156</v>
      </c>
      <c r="N26" s="147" t="s">
        <v>157</v>
      </c>
      <c r="O26" s="167" t="s">
        <v>155</v>
      </c>
      <c r="P26" s="167" t="s">
        <v>156</v>
      </c>
      <c r="Q26" s="167" t="s">
        <v>157</v>
      </c>
    </row>
    <row r="27" spans="2:17">
      <c r="B27" s="157" t="s">
        <v>105</v>
      </c>
      <c r="C27" s="129">
        <v>44252</v>
      </c>
      <c r="D27" s="129">
        <v>20597</v>
      </c>
      <c r="E27" s="129">
        <v>64849</v>
      </c>
      <c r="F27" s="141">
        <v>46378</v>
      </c>
      <c r="G27" s="141">
        <v>16584</v>
      </c>
      <c r="H27" s="141">
        <v>62962</v>
      </c>
      <c r="I27" s="129">
        <v>49780</v>
      </c>
      <c r="J27" s="129">
        <v>14838</v>
      </c>
      <c r="K27" s="129">
        <v>64618</v>
      </c>
      <c r="L27" s="152">
        <v>4.8043026303895786E-2</v>
      </c>
      <c r="M27" s="152">
        <v>-0.19483419915521683</v>
      </c>
      <c r="N27" s="152">
        <v>-2.9098366975589429E-2</v>
      </c>
      <c r="O27" s="149">
        <v>7.3353745310276386E-2</v>
      </c>
      <c r="P27" s="149">
        <v>-0.10528219971056441</v>
      </c>
      <c r="Q27" s="149">
        <v>2.6301578730027586E-2</v>
      </c>
    </row>
    <row r="28" spans="2:17">
      <c r="B28" s="157" t="s">
        <v>106</v>
      </c>
      <c r="C28" s="129">
        <v>43456</v>
      </c>
      <c r="D28" s="129">
        <v>18091</v>
      </c>
      <c r="E28" s="129">
        <v>61547</v>
      </c>
      <c r="F28" s="141">
        <v>48882</v>
      </c>
      <c r="G28" s="141">
        <v>17248</v>
      </c>
      <c r="H28" s="141">
        <v>66130</v>
      </c>
      <c r="I28" s="129">
        <v>49122</v>
      </c>
      <c r="J28" s="129">
        <v>14770</v>
      </c>
      <c r="K28" s="129">
        <v>63892</v>
      </c>
      <c r="L28" s="152">
        <v>0.12486192930780549</v>
      </c>
      <c r="M28" s="152">
        <v>-4.6597755790171891E-2</v>
      </c>
      <c r="N28" s="152">
        <v>7.4463418200724663E-2</v>
      </c>
      <c r="O28" s="149">
        <v>4.909782742113622E-3</v>
      </c>
      <c r="P28" s="149">
        <v>-0.14366883116883122</v>
      </c>
      <c r="Q28" s="149">
        <v>-3.3842431574172105E-2</v>
      </c>
    </row>
    <row r="29" spans="2:17">
      <c r="B29" s="157" t="s">
        <v>107</v>
      </c>
      <c r="C29" s="129">
        <v>45809</v>
      </c>
      <c r="D29" s="129">
        <v>21045</v>
      </c>
      <c r="E29" s="129">
        <v>66854</v>
      </c>
      <c r="F29" s="141">
        <v>52939</v>
      </c>
      <c r="G29" s="141">
        <v>21225</v>
      </c>
      <c r="H29" s="141">
        <v>74164</v>
      </c>
      <c r="I29" s="129">
        <v>52566</v>
      </c>
      <c r="J29" s="129">
        <v>18586</v>
      </c>
      <c r="K29" s="129">
        <v>71152</v>
      </c>
      <c r="L29" s="152">
        <v>0.15564627038354906</v>
      </c>
      <c r="M29" s="152">
        <v>8.5531004989307657E-3</v>
      </c>
      <c r="N29" s="152">
        <v>0.10934274688126355</v>
      </c>
      <c r="O29" s="149">
        <v>-7.0458452180811593E-3</v>
      </c>
      <c r="P29" s="149">
        <v>-0.1243345111896349</v>
      </c>
      <c r="Q29" s="149">
        <v>-4.0612696186829167E-2</v>
      </c>
    </row>
    <row r="30" spans="2:17">
      <c r="B30" s="157" t="s">
        <v>94</v>
      </c>
      <c r="C30" s="129">
        <v>46056</v>
      </c>
      <c r="D30" s="129">
        <v>20081</v>
      </c>
      <c r="E30" s="129">
        <v>66137</v>
      </c>
      <c r="F30" s="141">
        <v>50714</v>
      </c>
      <c r="G30" s="141">
        <v>19645</v>
      </c>
      <c r="H30" s="141">
        <v>70359</v>
      </c>
      <c r="I30" s="129">
        <v>46636</v>
      </c>
      <c r="J30" s="129">
        <v>16689</v>
      </c>
      <c r="K30" s="129">
        <v>63325</v>
      </c>
      <c r="L30" s="152">
        <v>0.10113774535348274</v>
      </c>
      <c r="M30" s="152">
        <v>-2.1712066132164698E-2</v>
      </c>
      <c r="N30" s="152">
        <v>6.3837186446316085E-2</v>
      </c>
      <c r="O30" s="149">
        <v>-8.0411720629412042E-2</v>
      </c>
      <c r="P30" s="149">
        <v>-0.15047085772461188</v>
      </c>
      <c r="Q30" s="149">
        <v>-9.9972995636663398E-2</v>
      </c>
    </row>
    <row r="31" spans="2:17">
      <c r="B31" s="157" t="s">
        <v>109</v>
      </c>
      <c r="C31" s="129">
        <v>44126</v>
      </c>
      <c r="D31" s="129">
        <v>18672</v>
      </c>
      <c r="E31" s="129">
        <v>62798</v>
      </c>
      <c r="F31" s="141">
        <v>43381</v>
      </c>
      <c r="G31" s="141">
        <v>14810</v>
      </c>
      <c r="H31" s="141">
        <v>58191</v>
      </c>
      <c r="I31" s="129">
        <v>44123</v>
      </c>
      <c r="J31" s="129">
        <v>13288</v>
      </c>
      <c r="K31" s="129">
        <v>57411</v>
      </c>
      <c r="L31" s="152">
        <v>-1.6883470063001393E-2</v>
      </c>
      <c r="M31" s="152">
        <v>-0.20683376178234791</v>
      </c>
      <c r="N31" s="152">
        <v>-7.3362208987547417E-2</v>
      </c>
      <c r="O31" s="149">
        <v>1.7104262234618917E-2</v>
      </c>
      <c r="P31" s="149">
        <v>-0.10276839972991225</v>
      </c>
      <c r="Q31" s="149">
        <v>-1.3404134659999012E-2</v>
      </c>
    </row>
    <row r="32" spans="2:17">
      <c r="B32" s="157" t="s">
        <v>110</v>
      </c>
      <c r="C32" s="129">
        <v>47221</v>
      </c>
      <c r="D32" s="129">
        <v>23805</v>
      </c>
      <c r="E32" s="129">
        <v>71026</v>
      </c>
      <c r="F32" s="141">
        <v>46677</v>
      </c>
      <c r="G32" s="141">
        <v>16342</v>
      </c>
      <c r="H32" s="141">
        <v>63019</v>
      </c>
      <c r="I32" s="129">
        <v>46029</v>
      </c>
      <c r="J32" s="129">
        <v>15384</v>
      </c>
      <c r="K32" s="129">
        <v>61413</v>
      </c>
      <c r="L32" s="152">
        <v>-1.1520298172423282E-2</v>
      </c>
      <c r="M32" s="152">
        <v>-0.31350556605755098</v>
      </c>
      <c r="N32" s="152">
        <v>-0.11273336524652944</v>
      </c>
      <c r="O32" s="149">
        <v>-1.3882640272511071E-2</v>
      </c>
      <c r="P32" s="149">
        <v>-5.8621955696977146E-2</v>
      </c>
      <c r="Q32" s="149">
        <v>-2.5484377727352014E-2</v>
      </c>
    </row>
    <row r="33" spans="2:17">
      <c r="B33" s="157" t="s">
        <v>111</v>
      </c>
      <c r="C33" s="129">
        <v>46589</v>
      </c>
      <c r="D33" s="129">
        <v>21496</v>
      </c>
      <c r="E33" s="129">
        <v>68085</v>
      </c>
      <c r="F33" s="141">
        <v>55644</v>
      </c>
      <c r="G33" s="141">
        <v>21800</v>
      </c>
      <c r="H33" s="141">
        <v>77444</v>
      </c>
      <c r="I33" s="129">
        <v>50753</v>
      </c>
      <c r="J33" s="129">
        <v>19052</v>
      </c>
      <c r="K33" s="129">
        <v>69805</v>
      </c>
      <c r="L33" s="152">
        <v>0.19435918349825076</v>
      </c>
      <c r="M33" s="152">
        <v>1.4142165984369237E-2</v>
      </c>
      <c r="N33" s="152">
        <v>0.13746052728207392</v>
      </c>
      <c r="O33" s="149">
        <v>-8.7898066278484621E-2</v>
      </c>
      <c r="P33" s="149">
        <v>-0.12605504587155958</v>
      </c>
      <c r="Q33" s="149">
        <v>-9.8639016579722072E-2</v>
      </c>
    </row>
    <row r="34" spans="2:17">
      <c r="B34" s="157" t="s">
        <v>112</v>
      </c>
      <c r="C34" s="129">
        <v>55855</v>
      </c>
      <c r="D34" s="129">
        <v>23013</v>
      </c>
      <c r="E34" s="129">
        <v>78868</v>
      </c>
      <c r="F34" s="141">
        <v>64158</v>
      </c>
      <c r="G34" s="141">
        <v>22236</v>
      </c>
      <c r="H34" s="141">
        <v>86394</v>
      </c>
      <c r="I34" s="129">
        <v>55799</v>
      </c>
      <c r="J34" s="129">
        <v>18820</v>
      </c>
      <c r="K34" s="129">
        <v>74619</v>
      </c>
      <c r="L34" s="152">
        <v>0.14865276161489582</v>
      </c>
      <c r="M34" s="152">
        <v>-3.3763524964150693E-2</v>
      </c>
      <c r="N34" s="152">
        <v>9.5425267535629077E-2</v>
      </c>
      <c r="O34" s="149">
        <v>-0.13028772717354031</v>
      </c>
      <c r="P34" s="149">
        <v>-0.15362475265335496</v>
      </c>
      <c r="Q34" s="149">
        <v>-0.13629418709632612</v>
      </c>
    </row>
    <row r="35" spans="2:17">
      <c r="B35" s="157" t="s">
        <v>113</v>
      </c>
      <c r="C35" s="129">
        <v>43262</v>
      </c>
      <c r="D35" s="129">
        <v>17529</v>
      </c>
      <c r="E35" s="129">
        <v>60791</v>
      </c>
      <c r="F35" s="141">
        <v>49449</v>
      </c>
      <c r="G35" s="141">
        <v>15135</v>
      </c>
      <c r="H35" s="141">
        <v>64584</v>
      </c>
      <c r="I35" s="129">
        <v>50061</v>
      </c>
      <c r="J35" s="129">
        <v>15289</v>
      </c>
      <c r="K35" s="129">
        <v>65350</v>
      </c>
      <c r="L35" s="152">
        <v>0.14301234339605196</v>
      </c>
      <c r="M35" s="152">
        <v>-0.13657367790518571</v>
      </c>
      <c r="N35" s="152">
        <v>6.2394104390452565E-2</v>
      </c>
      <c r="O35" s="149">
        <v>1.2376387793484156E-2</v>
      </c>
      <c r="P35" s="149">
        <v>1.0175090849025459E-2</v>
      </c>
      <c r="Q35" s="149">
        <v>1.1860522730087864E-2</v>
      </c>
    </row>
    <row r="36" spans="2:17">
      <c r="B36" s="157" t="s">
        <v>114</v>
      </c>
      <c r="C36" s="129">
        <v>42283</v>
      </c>
      <c r="D36" s="129">
        <v>19265</v>
      </c>
      <c r="E36" s="129">
        <v>61548</v>
      </c>
      <c r="F36" s="141">
        <v>46070</v>
      </c>
      <c r="G36" s="141">
        <v>19360</v>
      </c>
      <c r="H36" s="141">
        <v>65430</v>
      </c>
      <c r="I36" s="129">
        <v>46280</v>
      </c>
      <c r="J36" s="129">
        <v>16238</v>
      </c>
      <c r="K36" s="129">
        <v>62518</v>
      </c>
      <c r="L36" s="152">
        <v>8.9563181420428961E-2</v>
      </c>
      <c r="M36" s="152">
        <v>4.9312224240851688E-3</v>
      </c>
      <c r="N36" s="152">
        <v>6.3072723727822133E-2</v>
      </c>
      <c r="O36" s="149">
        <v>4.558280876926446E-3</v>
      </c>
      <c r="P36" s="149">
        <v>-0.16126033057851241</v>
      </c>
      <c r="Q36" s="149">
        <v>-4.4505578480819152E-2</v>
      </c>
    </row>
    <row r="37" spans="2:17">
      <c r="B37" s="157" t="s">
        <v>115</v>
      </c>
      <c r="C37" s="129">
        <v>44137</v>
      </c>
      <c r="D37" s="129">
        <v>20394</v>
      </c>
      <c r="E37" s="129">
        <v>64531</v>
      </c>
      <c r="F37" s="141">
        <v>49634</v>
      </c>
      <c r="G37" s="141">
        <v>15990</v>
      </c>
      <c r="H37" s="141">
        <v>65624</v>
      </c>
      <c r="I37" s="129"/>
      <c r="J37" s="129"/>
      <c r="K37" s="129"/>
      <c r="L37" s="152">
        <v>0.12454403335070352</v>
      </c>
      <c r="M37" s="152">
        <v>-0.21594586643130331</v>
      </c>
      <c r="N37" s="152">
        <v>1.6937595884148671E-2</v>
      </c>
      <c r="O37" s="149"/>
      <c r="P37" s="149"/>
      <c r="Q37" s="149"/>
    </row>
    <row r="38" spans="2:17">
      <c r="B38" s="157" t="s">
        <v>116</v>
      </c>
      <c r="C38" s="129">
        <v>45650</v>
      </c>
      <c r="D38" s="129">
        <v>21898</v>
      </c>
      <c r="E38" s="129">
        <v>67548</v>
      </c>
      <c r="F38" s="141">
        <v>47967</v>
      </c>
      <c r="G38" s="141">
        <v>17532</v>
      </c>
      <c r="H38" s="141">
        <v>65499</v>
      </c>
      <c r="I38" s="129"/>
      <c r="J38" s="129"/>
      <c r="K38" s="129"/>
      <c r="L38" s="152">
        <v>5.0755750273822509E-2</v>
      </c>
      <c r="M38" s="152">
        <v>-0.19937893871586443</v>
      </c>
      <c r="N38" s="152">
        <v>-3.033398472197546E-2</v>
      </c>
      <c r="O38" s="149"/>
      <c r="P38" s="149"/>
      <c r="Q38" s="149"/>
    </row>
    <row r="39" spans="2:17">
      <c r="B39" s="158" t="s">
        <v>150</v>
      </c>
      <c r="C39" s="160">
        <v>548696</v>
      </c>
      <c r="D39" s="160">
        <v>245886</v>
      </c>
      <c r="E39" s="160">
        <v>794582</v>
      </c>
      <c r="F39" s="160">
        <v>601893</v>
      </c>
      <c r="G39" s="160">
        <v>217907</v>
      </c>
      <c r="H39" s="160">
        <v>819800</v>
      </c>
      <c r="I39" s="160">
        <v>491149</v>
      </c>
      <c r="J39" s="160">
        <v>162954</v>
      </c>
      <c r="K39" s="160">
        <v>654103</v>
      </c>
      <c r="L39" s="159">
        <v>9.6951681805589995E-2</v>
      </c>
      <c r="M39" s="159">
        <v>-0.11378850361549664</v>
      </c>
      <c r="N39" s="159">
        <v>3.1737441824758239E-2</v>
      </c>
      <c r="O39" s="159"/>
      <c r="P39" s="159"/>
      <c r="Q39" s="159"/>
    </row>
    <row r="40" spans="2:17" ht="15" customHeight="1">
      <c r="B40" s="142" t="s">
        <v>128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</row>
    <row r="41" spans="2:17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</row>
    <row r="42" spans="2:17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</row>
    <row r="43" spans="2:17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</row>
    <row r="44" spans="2:17" ht="18" customHeight="1">
      <c r="B44" s="121" t="s">
        <v>152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</row>
    <row r="45" spans="2:17">
      <c r="B45" s="161"/>
      <c r="C45" s="162">
        <v>2010</v>
      </c>
      <c r="D45" s="163"/>
      <c r="E45" s="163"/>
      <c r="F45" s="164">
        <v>2011</v>
      </c>
      <c r="G45" s="165"/>
      <c r="H45" s="165"/>
      <c r="I45" s="162">
        <v>2012</v>
      </c>
      <c r="J45" s="163"/>
      <c r="K45" s="163"/>
      <c r="L45" s="165" t="s">
        <v>153</v>
      </c>
      <c r="M45" s="165"/>
      <c r="N45" s="165"/>
      <c r="O45" s="166" t="s">
        <v>154</v>
      </c>
      <c r="P45" s="166"/>
      <c r="Q45" s="166"/>
    </row>
    <row r="46" spans="2:17" ht="30" customHeight="1">
      <c r="B46" s="161"/>
      <c r="C46" s="146" t="s">
        <v>81</v>
      </c>
      <c r="D46" s="146" t="s">
        <v>144</v>
      </c>
      <c r="E46" s="146" t="s">
        <v>83</v>
      </c>
      <c r="F46" s="147" t="s">
        <v>81</v>
      </c>
      <c r="G46" s="147" t="s">
        <v>144</v>
      </c>
      <c r="H46" s="147" t="s">
        <v>83</v>
      </c>
      <c r="I46" s="146" t="s">
        <v>81</v>
      </c>
      <c r="J46" s="146" t="s">
        <v>144</v>
      </c>
      <c r="K46" s="146" t="s">
        <v>83</v>
      </c>
      <c r="L46" s="147" t="s">
        <v>155</v>
      </c>
      <c r="M46" s="147" t="s">
        <v>156</v>
      </c>
      <c r="N46" s="147" t="s">
        <v>157</v>
      </c>
      <c r="O46" s="167" t="s">
        <v>155</v>
      </c>
      <c r="P46" s="167" t="s">
        <v>156</v>
      </c>
      <c r="Q46" s="167" t="s">
        <v>157</v>
      </c>
    </row>
    <row r="47" spans="2:17">
      <c r="B47" s="157" t="s">
        <v>105</v>
      </c>
      <c r="C47" s="129">
        <v>226497</v>
      </c>
      <c r="D47" s="129">
        <v>155740</v>
      </c>
      <c r="E47" s="129">
        <v>382237</v>
      </c>
      <c r="F47" s="141">
        <v>240856</v>
      </c>
      <c r="G47" s="141">
        <v>144704</v>
      </c>
      <c r="H47" s="141">
        <v>385560</v>
      </c>
      <c r="I47" s="129">
        <v>261955</v>
      </c>
      <c r="J47" s="129">
        <v>139110</v>
      </c>
      <c r="K47" s="129">
        <v>401065</v>
      </c>
      <c r="L47" s="152">
        <v>6.3395983169755032E-2</v>
      </c>
      <c r="M47" s="152">
        <v>-7.0861692564530676E-2</v>
      </c>
      <c r="N47" s="152">
        <v>8.69355923157622E-3</v>
      </c>
      <c r="O47" s="149">
        <v>8.7600059786760553E-2</v>
      </c>
      <c r="P47" s="149">
        <v>-3.8658226448474164E-2</v>
      </c>
      <c r="Q47" s="149">
        <v>4.0214233841684877E-2</v>
      </c>
    </row>
    <row r="48" spans="2:17">
      <c r="B48" s="157" t="s">
        <v>106</v>
      </c>
      <c r="C48" s="129">
        <v>223216</v>
      </c>
      <c r="D48" s="129">
        <v>146331</v>
      </c>
      <c r="E48" s="129">
        <v>369547</v>
      </c>
      <c r="F48" s="141">
        <v>254981</v>
      </c>
      <c r="G48" s="141">
        <v>162648</v>
      </c>
      <c r="H48" s="141">
        <v>417629</v>
      </c>
      <c r="I48" s="129">
        <v>259976</v>
      </c>
      <c r="J48" s="129">
        <v>140857</v>
      </c>
      <c r="K48" s="129">
        <v>400833</v>
      </c>
      <c r="L48" s="152">
        <v>0.14230610708909763</v>
      </c>
      <c r="M48" s="152">
        <v>0.11150747278430417</v>
      </c>
      <c r="N48" s="152">
        <v>0.13011064898375579</v>
      </c>
      <c r="O48" s="149">
        <v>1.9589694918444867E-2</v>
      </c>
      <c r="P48" s="149">
        <v>-0.13397643991933506</v>
      </c>
      <c r="Q48" s="149">
        <v>-4.0217513630518953E-2</v>
      </c>
    </row>
    <row r="49" spans="2:17">
      <c r="B49" s="157" t="s">
        <v>107</v>
      </c>
      <c r="C49" s="129">
        <v>239927</v>
      </c>
      <c r="D49" s="129">
        <v>164434</v>
      </c>
      <c r="E49" s="129">
        <v>404361</v>
      </c>
      <c r="F49" s="141">
        <v>277841</v>
      </c>
      <c r="G49" s="141">
        <v>176407</v>
      </c>
      <c r="H49" s="141">
        <v>454248</v>
      </c>
      <c r="I49" s="129">
        <v>274529</v>
      </c>
      <c r="J49" s="129">
        <v>162494</v>
      </c>
      <c r="K49" s="129">
        <v>437023</v>
      </c>
      <c r="L49" s="152">
        <v>0.15802306534904376</v>
      </c>
      <c r="M49" s="152">
        <v>7.2813408419183379E-2</v>
      </c>
      <c r="N49" s="152">
        <v>0.12337243205947157</v>
      </c>
      <c r="O49" s="149">
        <v>-1.192048689718217E-2</v>
      </c>
      <c r="P49" s="149">
        <v>-7.8868752373772E-2</v>
      </c>
      <c r="Q49" s="149">
        <v>-3.7919814726757206E-2</v>
      </c>
    </row>
    <row r="50" spans="2:17">
      <c r="B50" s="157" t="s">
        <v>94</v>
      </c>
      <c r="C50" s="129">
        <v>258952</v>
      </c>
      <c r="D50" s="129">
        <v>163597</v>
      </c>
      <c r="E50" s="129">
        <v>422549</v>
      </c>
      <c r="F50" s="141">
        <v>290800</v>
      </c>
      <c r="G50" s="141">
        <v>183799</v>
      </c>
      <c r="H50" s="141">
        <v>474599</v>
      </c>
      <c r="I50" s="129">
        <v>269100</v>
      </c>
      <c r="J50" s="129">
        <v>142444</v>
      </c>
      <c r="K50" s="129">
        <v>411544</v>
      </c>
      <c r="L50" s="152">
        <v>0.12298804411628406</v>
      </c>
      <c r="M50" s="152">
        <v>0.12348637199948653</v>
      </c>
      <c r="N50" s="152">
        <v>0.12318098019401291</v>
      </c>
      <c r="O50" s="149">
        <v>-7.4621733149931258E-2</v>
      </c>
      <c r="P50" s="149">
        <v>-0.22500122416335233</v>
      </c>
      <c r="Q50" s="149">
        <v>-0.13285952983466043</v>
      </c>
    </row>
    <row r="51" spans="2:17">
      <c r="B51" s="157" t="s">
        <v>109</v>
      </c>
      <c r="C51" s="129">
        <v>233329</v>
      </c>
      <c r="D51" s="129">
        <v>127968</v>
      </c>
      <c r="E51" s="129">
        <v>361297</v>
      </c>
      <c r="F51" s="141">
        <v>233683</v>
      </c>
      <c r="G51" s="141">
        <v>124497</v>
      </c>
      <c r="H51" s="141">
        <v>358180</v>
      </c>
      <c r="I51" s="129">
        <v>239344</v>
      </c>
      <c r="J51" s="129">
        <v>113982</v>
      </c>
      <c r="K51" s="129">
        <v>353326</v>
      </c>
      <c r="L51" s="152">
        <v>1.5171710331762789E-3</v>
      </c>
      <c r="M51" s="152">
        <v>-2.7123968492123063E-2</v>
      </c>
      <c r="N51" s="152">
        <v>-8.6272512641953902E-3</v>
      </c>
      <c r="O51" s="149">
        <v>2.4225125490515032E-2</v>
      </c>
      <c r="P51" s="149">
        <v>-8.4459866502807346E-2</v>
      </c>
      <c r="Q51" s="149">
        <v>-1.355184544083976E-2</v>
      </c>
    </row>
    <row r="52" spans="2:17">
      <c r="B52" s="157" t="s">
        <v>110</v>
      </c>
      <c r="C52" s="129">
        <v>230853</v>
      </c>
      <c r="D52" s="129">
        <v>144090</v>
      </c>
      <c r="E52" s="129">
        <v>374943</v>
      </c>
      <c r="F52" s="141">
        <v>238850</v>
      </c>
      <c r="G52" s="141">
        <v>145233</v>
      </c>
      <c r="H52" s="141">
        <v>384083</v>
      </c>
      <c r="I52" s="129">
        <v>257836</v>
      </c>
      <c r="J52" s="129">
        <v>138200</v>
      </c>
      <c r="K52" s="129">
        <v>396036</v>
      </c>
      <c r="L52" s="152">
        <v>3.4641091950288638E-2</v>
      </c>
      <c r="M52" s="152">
        <v>7.9325421611493585E-3</v>
      </c>
      <c r="N52" s="152">
        <v>2.4377038643207172E-2</v>
      </c>
      <c r="O52" s="149">
        <v>7.9489219175214565E-2</v>
      </c>
      <c r="P52" s="149">
        <v>-4.8425633292708992E-2</v>
      </c>
      <c r="Q52" s="149">
        <v>3.1120877518661327E-2</v>
      </c>
    </row>
    <row r="53" spans="2:17">
      <c r="B53" s="157" t="s">
        <v>111</v>
      </c>
      <c r="C53" s="129">
        <v>265054</v>
      </c>
      <c r="D53" s="129">
        <v>186205</v>
      </c>
      <c r="E53" s="129">
        <v>451259</v>
      </c>
      <c r="F53" s="141">
        <v>297675</v>
      </c>
      <c r="G53" s="141">
        <v>192630</v>
      </c>
      <c r="H53" s="141">
        <v>490305</v>
      </c>
      <c r="I53" s="129">
        <v>278569</v>
      </c>
      <c r="J53" s="129">
        <v>158284</v>
      </c>
      <c r="K53" s="129">
        <v>436853</v>
      </c>
      <c r="L53" s="152">
        <v>0.12307303417416837</v>
      </c>
      <c r="M53" s="152">
        <v>3.4504981069251706E-2</v>
      </c>
      <c r="N53" s="152">
        <v>8.6526806113562227E-2</v>
      </c>
      <c r="O53" s="149">
        <v>-6.418409339044262E-2</v>
      </c>
      <c r="P53" s="149">
        <v>-0.17830036858225617</v>
      </c>
      <c r="Q53" s="149">
        <v>-0.10901785623234517</v>
      </c>
    </row>
    <row r="54" spans="2:17">
      <c r="B54" s="157" t="s">
        <v>112</v>
      </c>
      <c r="C54" s="129">
        <v>283306</v>
      </c>
      <c r="D54" s="129">
        <v>181892</v>
      </c>
      <c r="E54" s="129">
        <v>465198</v>
      </c>
      <c r="F54" s="141">
        <v>298679</v>
      </c>
      <c r="G54" s="141">
        <v>188171</v>
      </c>
      <c r="H54" s="141">
        <v>486850</v>
      </c>
      <c r="I54" s="129">
        <v>294394</v>
      </c>
      <c r="J54" s="129">
        <v>168157</v>
      </c>
      <c r="K54" s="129">
        <v>462551</v>
      </c>
      <c r="L54" s="152">
        <v>5.426288183095318E-2</v>
      </c>
      <c r="M54" s="152">
        <v>3.4520484683218555E-2</v>
      </c>
      <c r="N54" s="152">
        <v>4.6543622285564412E-2</v>
      </c>
      <c r="O54" s="149">
        <v>-1.4346505780453267E-2</v>
      </c>
      <c r="P54" s="149">
        <v>-0.10636070382790119</v>
      </c>
      <c r="Q54" s="149">
        <v>-4.9910650097566012E-2</v>
      </c>
    </row>
    <row r="55" spans="2:17">
      <c r="B55" s="157" t="s">
        <v>113</v>
      </c>
      <c r="C55" s="129">
        <v>230546</v>
      </c>
      <c r="D55" s="129">
        <v>133127</v>
      </c>
      <c r="E55" s="129">
        <v>363673</v>
      </c>
      <c r="F55" s="141">
        <v>267730</v>
      </c>
      <c r="G55" s="141">
        <v>153501</v>
      </c>
      <c r="H55" s="141">
        <v>421231</v>
      </c>
      <c r="I55" s="129">
        <v>257425</v>
      </c>
      <c r="J55" s="129">
        <v>130200</v>
      </c>
      <c r="K55" s="129">
        <v>387625</v>
      </c>
      <c r="L55" s="152">
        <v>0.16128668465295437</v>
      </c>
      <c r="M55" s="152">
        <v>0.15304183223538437</v>
      </c>
      <c r="N55" s="152">
        <v>0.15826855444313992</v>
      </c>
      <c r="O55" s="149">
        <v>-3.849027004818284E-2</v>
      </c>
      <c r="P55" s="149">
        <v>-0.15179705669669907</v>
      </c>
      <c r="Q55" s="149">
        <v>-7.9780453005595553E-2</v>
      </c>
    </row>
    <row r="56" spans="2:17">
      <c r="B56" s="157" t="s">
        <v>114</v>
      </c>
      <c r="C56" s="129">
        <v>269266</v>
      </c>
      <c r="D56" s="129">
        <v>164341</v>
      </c>
      <c r="E56" s="129">
        <v>433607</v>
      </c>
      <c r="F56" s="141">
        <v>282737</v>
      </c>
      <c r="G56" s="141">
        <v>176118</v>
      </c>
      <c r="H56" s="141">
        <v>458855</v>
      </c>
      <c r="I56" s="129">
        <v>278937</v>
      </c>
      <c r="J56" s="129">
        <v>146126</v>
      </c>
      <c r="K56" s="129">
        <v>425063</v>
      </c>
      <c r="L56" s="152">
        <v>5.00285962579754E-2</v>
      </c>
      <c r="M56" s="152">
        <v>7.1661971145362324E-2</v>
      </c>
      <c r="N56" s="152">
        <v>5.8227842262694063E-2</v>
      </c>
      <c r="O56" s="149">
        <v>-1.3440052062517416E-2</v>
      </c>
      <c r="P56" s="149">
        <v>-0.1702949159086522</v>
      </c>
      <c r="Q56" s="149">
        <v>-7.3644179533839615E-2</v>
      </c>
    </row>
    <row r="57" spans="2:17">
      <c r="B57" s="157" t="s">
        <v>115</v>
      </c>
      <c r="C57" s="129">
        <v>236808</v>
      </c>
      <c r="D57" s="129">
        <v>159831</v>
      </c>
      <c r="E57" s="129">
        <v>396639</v>
      </c>
      <c r="F57" s="141">
        <v>257912</v>
      </c>
      <c r="G57" s="141">
        <v>154418</v>
      </c>
      <c r="H57" s="141">
        <v>412330</v>
      </c>
      <c r="I57" s="129"/>
      <c r="J57" s="129"/>
      <c r="K57" s="129"/>
      <c r="L57" s="152">
        <v>8.9118610857741309E-2</v>
      </c>
      <c r="M57" s="152">
        <v>-3.3867022042031847E-2</v>
      </c>
      <c r="N57" s="152">
        <v>3.9559902077203724E-2</v>
      </c>
      <c r="O57" s="149"/>
      <c r="P57" s="149"/>
      <c r="Q57" s="149"/>
    </row>
    <row r="58" spans="2:17">
      <c r="B58" s="157" t="s">
        <v>116</v>
      </c>
      <c r="C58" s="129">
        <v>240455</v>
      </c>
      <c r="D58" s="129">
        <v>165560</v>
      </c>
      <c r="E58" s="129">
        <v>406015</v>
      </c>
      <c r="F58" s="141">
        <v>248209</v>
      </c>
      <c r="G58" s="141">
        <v>168124</v>
      </c>
      <c r="H58" s="141">
        <v>416333</v>
      </c>
      <c r="I58" s="129"/>
      <c r="J58" s="129"/>
      <c r="K58" s="129"/>
      <c r="L58" s="152">
        <v>3.2247198020419532E-2</v>
      </c>
      <c r="M58" s="152">
        <v>1.5486832568253117E-2</v>
      </c>
      <c r="N58" s="152">
        <v>2.541285420489392E-2</v>
      </c>
      <c r="O58" s="149"/>
      <c r="P58" s="149"/>
      <c r="Q58" s="149"/>
    </row>
    <row r="59" spans="2:17">
      <c r="B59" s="158" t="s">
        <v>150</v>
      </c>
      <c r="C59" s="160">
        <v>2938209</v>
      </c>
      <c r="D59" s="160">
        <v>1893116</v>
      </c>
      <c r="E59" s="160">
        <v>4831325</v>
      </c>
      <c r="F59" s="160">
        <v>3189953</v>
      </c>
      <c r="G59" s="160">
        <v>1970250</v>
      </c>
      <c r="H59" s="160">
        <v>5160203</v>
      </c>
      <c r="I59" s="160">
        <v>2672065</v>
      </c>
      <c r="J59" s="160">
        <v>1439854</v>
      </c>
      <c r="K59" s="160">
        <v>4111919</v>
      </c>
      <c r="L59" s="159">
        <v>8.5679405379263329E-2</v>
      </c>
      <c r="M59" s="159">
        <v>4.0744465737968527E-2</v>
      </c>
      <c r="N59" s="159">
        <v>6.8072009231421982E-2</v>
      </c>
      <c r="O59" s="159"/>
      <c r="P59" s="159"/>
      <c r="Q59" s="159"/>
    </row>
    <row r="60" spans="2:17" ht="15" customHeight="1">
      <c r="B60" s="142" t="s">
        <v>128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8" t="s">
        <v>158</v>
      </c>
      <c r="C5" s="168"/>
      <c r="D5" s="168"/>
      <c r="E5" s="168"/>
      <c r="F5" s="168"/>
      <c r="G5" s="168"/>
    </row>
    <row r="6" spans="2:7" ht="42" customHeight="1">
      <c r="B6" s="48" t="s">
        <v>159</v>
      </c>
      <c r="C6" s="49" t="str">
        <f>actualizaciones!A3</f>
        <v>acum. octubre 2011</v>
      </c>
      <c r="D6" s="49" t="s">
        <v>74</v>
      </c>
      <c r="E6" s="49" t="str">
        <f>actualizaciones!A2</f>
        <v xml:space="preserve">acum. octubre 2012 </v>
      </c>
      <c r="F6" s="49" t="s">
        <v>74</v>
      </c>
      <c r="G6" s="50" t="s">
        <v>75</v>
      </c>
    </row>
    <row r="7" spans="2:7" ht="15" customHeight="1">
      <c r="B7" s="111" t="s">
        <v>160</v>
      </c>
      <c r="C7" s="112"/>
      <c r="D7" s="112"/>
      <c r="E7" s="112"/>
      <c r="F7" s="112"/>
      <c r="G7" s="112"/>
    </row>
    <row r="8" spans="2:7" ht="15" customHeight="1">
      <c r="B8" s="113" t="s">
        <v>161</v>
      </c>
      <c r="C8" s="133">
        <v>610654</v>
      </c>
      <c r="D8" s="53">
        <f>C8/$C$8</f>
        <v>1</v>
      </c>
      <c r="E8" s="133">
        <v>573824</v>
      </c>
      <c r="F8" s="53">
        <f>E8/$E$8</f>
        <v>1</v>
      </c>
      <c r="G8" s="53">
        <f>(E8-C8)/C8</f>
        <v>-6.0312386392294165E-2</v>
      </c>
    </row>
    <row r="9" spans="2:7" ht="15" customHeight="1">
      <c r="B9" s="111" t="s">
        <v>162</v>
      </c>
      <c r="C9" s="112"/>
      <c r="D9" s="112"/>
      <c r="E9" s="112"/>
      <c r="F9" s="112"/>
      <c r="G9" s="114"/>
    </row>
    <row r="10" spans="2:7" ht="15" customHeight="1">
      <c r="B10" s="169" t="s">
        <v>163</v>
      </c>
      <c r="C10" s="170">
        <v>449500</v>
      </c>
      <c r="D10" s="171">
        <f>C10/$C$8</f>
        <v>0.73609605439414139</v>
      </c>
      <c r="E10" s="170">
        <v>434658</v>
      </c>
      <c r="F10" s="171">
        <f>E10/$E$8</f>
        <v>0.7574761599375418</v>
      </c>
      <c r="G10" s="171">
        <f>(E10-C10)/C10</f>
        <v>-3.3018909899888767E-2</v>
      </c>
    </row>
    <row r="11" spans="2:7" ht="15" customHeight="1">
      <c r="B11" s="115" t="s">
        <v>164</v>
      </c>
      <c r="C11" s="55">
        <v>377579</v>
      </c>
      <c r="D11" s="56">
        <f>C11/$C$8</f>
        <v>0.61831904810252614</v>
      </c>
      <c r="E11" s="55">
        <v>367894</v>
      </c>
      <c r="F11" s="56">
        <f>E11/$E$8</f>
        <v>0.64112689605175111</v>
      </c>
      <c r="G11" s="57">
        <f>(E11-C11)/C11</f>
        <v>-2.5650261269826977E-2</v>
      </c>
    </row>
    <row r="12" spans="2:7" ht="15" customHeight="1">
      <c r="B12" s="115" t="s">
        <v>165</v>
      </c>
      <c r="C12" s="55">
        <v>60893</v>
      </c>
      <c r="D12" s="56">
        <f>C12/$C$8</f>
        <v>9.9717679733531586E-2</v>
      </c>
      <c r="E12" s="55">
        <v>55617</v>
      </c>
      <c r="F12" s="56">
        <f>E12/$E$8</f>
        <v>9.6923446910550964E-2</v>
      </c>
      <c r="G12" s="57">
        <f>(E12-C12)/C12</f>
        <v>-8.6643784999917886E-2</v>
      </c>
    </row>
    <row r="13" spans="2:7" ht="15" customHeight="1">
      <c r="B13" s="115" t="s">
        <v>166</v>
      </c>
      <c r="C13" s="55">
        <v>11028</v>
      </c>
      <c r="D13" s="56">
        <f>C13/$C$8</f>
        <v>1.8059326558083628E-2</v>
      </c>
      <c r="E13" s="55">
        <v>11147</v>
      </c>
      <c r="F13" s="56">
        <f>E13/$E$8</f>
        <v>1.9425816975239794E-2</v>
      </c>
      <c r="G13" s="57">
        <f>(E13-C13)/C13</f>
        <v>1.0790714544795067E-2</v>
      </c>
    </row>
    <row r="14" spans="2:7" ht="15" customHeight="1">
      <c r="B14" s="111" t="s">
        <v>167</v>
      </c>
      <c r="C14" s="112"/>
      <c r="D14" s="112"/>
      <c r="E14" s="112"/>
      <c r="F14" s="112"/>
      <c r="G14" s="114"/>
    </row>
    <row r="15" spans="2:7" ht="15" customHeight="1">
      <c r="B15" s="169" t="s">
        <v>168</v>
      </c>
      <c r="C15" s="170">
        <v>161154</v>
      </c>
      <c r="D15" s="171">
        <f>C15/$C$8</f>
        <v>0.26390394560585861</v>
      </c>
      <c r="E15" s="170">
        <v>139166</v>
      </c>
      <c r="F15" s="171">
        <f>E15/$E$8</f>
        <v>0.24252384006245817</v>
      </c>
      <c r="G15" s="171">
        <f>(E15-C15)/C15</f>
        <v>-0.1364409198654703</v>
      </c>
    </row>
    <row r="16" spans="2:7" ht="15" customHeight="1">
      <c r="B16" s="172" t="s">
        <v>67</v>
      </c>
      <c r="C16" s="172"/>
      <c r="D16" s="172"/>
      <c r="E16" s="172"/>
      <c r="F16" s="172"/>
      <c r="G16" s="172"/>
    </row>
    <row r="17" spans="2:12" ht="15" customHeight="1" thickBot="1"/>
    <row r="18" spans="2:12" ht="30" customHeight="1" thickBot="1">
      <c r="G18" s="85" t="s">
        <v>98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>
      <c r="I4" s="65">
        <f>I17/$M$17</f>
        <v>0.7574761599375418</v>
      </c>
      <c r="K4" s="65">
        <f>K17/$M$17</f>
        <v>0.24252384006245817</v>
      </c>
    </row>
    <row r="5" spans="2:17" ht="18" customHeight="1" thickBot="1">
      <c r="B5" s="121" t="s">
        <v>169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7" ht="30" customHeight="1" thickBot="1">
      <c r="B6" s="173"/>
      <c r="C6" s="147" t="s">
        <v>170</v>
      </c>
      <c r="D6" s="147" t="s">
        <v>85</v>
      </c>
      <c r="E6" s="146" t="s">
        <v>165</v>
      </c>
      <c r="F6" s="146" t="s">
        <v>85</v>
      </c>
      <c r="G6" s="147" t="s">
        <v>164</v>
      </c>
      <c r="H6" s="147" t="s">
        <v>85</v>
      </c>
      <c r="I6" s="146" t="s">
        <v>81</v>
      </c>
      <c r="J6" s="146" t="s">
        <v>85</v>
      </c>
      <c r="K6" s="147" t="s">
        <v>139</v>
      </c>
      <c r="L6" s="147" t="s">
        <v>85</v>
      </c>
      <c r="M6" s="146" t="s">
        <v>83</v>
      </c>
      <c r="N6" s="146" t="s">
        <v>85</v>
      </c>
      <c r="P6" s="85" t="s">
        <v>171</v>
      </c>
      <c r="Q6" s="85" t="s">
        <v>172</v>
      </c>
    </row>
    <row r="7" spans="2:17">
      <c r="B7" s="68" t="s">
        <v>88</v>
      </c>
      <c r="C7" s="141">
        <v>1036</v>
      </c>
      <c r="D7" s="130">
        <f t="shared" ref="D7:D16" si="0">C7/C20-1</f>
        <v>0.19768786127167637</v>
      </c>
      <c r="E7" s="129">
        <v>5105</v>
      </c>
      <c r="F7" s="174">
        <f t="shared" ref="F7:F16" si="1">E7/E20-1</f>
        <v>-5.6900055422131945E-2</v>
      </c>
      <c r="G7" s="141">
        <v>35330</v>
      </c>
      <c r="H7" s="130">
        <f t="shared" ref="H7:H16" si="2">G7/G20-1</f>
        <v>-2.9128881560868347E-2</v>
      </c>
      <c r="I7" s="129">
        <v>41471</v>
      </c>
      <c r="J7" s="174">
        <f t="shared" ref="J7:J16" si="3">I7/I20-1</f>
        <v>-2.8053810818411962E-2</v>
      </c>
      <c r="K7" s="141">
        <v>14770</v>
      </c>
      <c r="L7" s="130">
        <f t="shared" ref="L7:L16" si="4">K7/K20-1</f>
        <v>-0.12974310629271746</v>
      </c>
      <c r="M7" s="129">
        <v>56241</v>
      </c>
      <c r="N7" s="174">
        <f t="shared" ref="N7:N16" si="5">M7/M20-1</f>
        <v>-5.6991951710261612E-2</v>
      </c>
    </row>
    <row r="8" spans="2:17">
      <c r="B8" s="68" t="s">
        <v>89</v>
      </c>
      <c r="C8" s="141">
        <v>1059</v>
      </c>
      <c r="D8" s="130">
        <f t="shared" si="0"/>
        <v>0.14734561213434461</v>
      </c>
      <c r="E8" s="129">
        <v>5635</v>
      </c>
      <c r="F8" s="174">
        <f t="shared" si="1"/>
        <v>-4.6853856562922847E-2</v>
      </c>
      <c r="G8" s="141">
        <v>39691</v>
      </c>
      <c r="H8" s="130">
        <f t="shared" si="2"/>
        <v>7.264275869524095E-2</v>
      </c>
      <c r="I8" s="129">
        <v>46385</v>
      </c>
      <c r="J8" s="174">
        <f t="shared" si="3"/>
        <v>5.8100278297367636E-2</v>
      </c>
      <c r="K8" s="141">
        <v>13885</v>
      </c>
      <c r="L8" s="130">
        <f t="shared" si="4"/>
        <v>4.792452830188676E-2</v>
      </c>
      <c r="M8" s="129">
        <v>60270</v>
      </c>
      <c r="N8" s="174">
        <f t="shared" si="5"/>
        <v>5.5738508968609768E-2</v>
      </c>
    </row>
    <row r="9" spans="2:17">
      <c r="B9" s="68" t="s">
        <v>90</v>
      </c>
      <c r="C9" s="141">
        <v>1263</v>
      </c>
      <c r="D9" s="130">
        <f t="shared" si="0"/>
        <v>1.9509345794392523</v>
      </c>
      <c r="E9" s="129">
        <v>5789</v>
      </c>
      <c r="F9" s="174">
        <f t="shared" si="1"/>
        <v>-0.16740975118653822</v>
      </c>
      <c r="G9" s="141">
        <v>43345</v>
      </c>
      <c r="H9" s="130">
        <f t="shared" si="2"/>
        <v>-0.10279232472935773</v>
      </c>
      <c r="I9" s="129">
        <v>50397</v>
      </c>
      <c r="J9" s="174">
        <f t="shared" si="3"/>
        <v>-9.507649213531566E-2</v>
      </c>
      <c r="K9" s="141">
        <v>17239</v>
      </c>
      <c r="L9" s="130">
        <f t="shared" si="4"/>
        <v>-0.11811950071618582</v>
      </c>
      <c r="M9" s="129">
        <v>67636</v>
      </c>
      <c r="N9" s="174">
        <f t="shared" si="5"/>
        <v>-0.10106326422115897</v>
      </c>
    </row>
    <row r="10" spans="2:17">
      <c r="B10" s="68" t="s">
        <v>91</v>
      </c>
      <c r="C10" s="141">
        <v>1072</v>
      </c>
      <c r="D10" s="130">
        <f t="shared" si="0"/>
        <v>-2.7906976744186407E-3</v>
      </c>
      <c r="E10" s="129">
        <v>5357</v>
      </c>
      <c r="F10" s="174">
        <f t="shared" si="1"/>
        <v>-0.15103011093502372</v>
      </c>
      <c r="G10" s="141">
        <v>35746</v>
      </c>
      <c r="H10" s="130">
        <f t="shared" si="2"/>
        <v>-0.16508618676133979</v>
      </c>
      <c r="I10" s="129">
        <v>42175</v>
      </c>
      <c r="J10" s="174">
        <f t="shared" si="3"/>
        <v>-0.15984382159007149</v>
      </c>
      <c r="K10" s="141">
        <v>9449</v>
      </c>
      <c r="L10" s="130">
        <f t="shared" si="4"/>
        <v>-0.5071201293620573</v>
      </c>
      <c r="M10" s="129">
        <v>51624</v>
      </c>
      <c r="N10" s="174">
        <f t="shared" si="5"/>
        <v>-0.25581663543318434</v>
      </c>
    </row>
    <row r="11" spans="2:17">
      <c r="B11" s="68" t="s">
        <v>92</v>
      </c>
      <c r="C11" s="141">
        <v>925</v>
      </c>
      <c r="D11" s="130">
        <f t="shared" si="0"/>
        <v>3.5834266517357216E-2</v>
      </c>
      <c r="E11" s="129">
        <v>4516</v>
      </c>
      <c r="F11" s="174">
        <f t="shared" si="1"/>
        <v>-9.4808578873521787E-2</v>
      </c>
      <c r="G11" s="141">
        <v>37017</v>
      </c>
      <c r="H11" s="130">
        <f t="shared" si="2"/>
        <v>2.0933311269237143E-2</v>
      </c>
      <c r="I11" s="129">
        <v>42458</v>
      </c>
      <c r="J11" s="174">
        <f t="shared" si="3"/>
        <v>7.5462743236829333E-3</v>
      </c>
      <c r="K11" s="141">
        <v>14069</v>
      </c>
      <c r="L11" s="130">
        <f t="shared" si="4"/>
        <v>-3.7622272385252065E-2</v>
      </c>
      <c r="M11" s="129">
        <v>56527</v>
      </c>
      <c r="N11" s="174">
        <f t="shared" si="5"/>
        <v>-4.0874574957275867E-3</v>
      </c>
    </row>
    <row r="12" spans="2:17">
      <c r="B12" s="68" t="s">
        <v>93</v>
      </c>
      <c r="C12" s="141">
        <v>696</v>
      </c>
      <c r="D12" s="130">
        <f t="shared" si="0"/>
        <v>-0.27044025157232709</v>
      </c>
      <c r="E12" s="129">
        <v>4106</v>
      </c>
      <c r="F12" s="174">
        <f t="shared" si="1"/>
        <v>-0.19189135996851014</v>
      </c>
      <c r="G12" s="141">
        <v>33835</v>
      </c>
      <c r="H12" s="130">
        <f t="shared" si="2"/>
        <v>5.064588249906854E-2</v>
      </c>
      <c r="I12" s="129">
        <v>38637</v>
      </c>
      <c r="J12" s="174">
        <f t="shared" si="3"/>
        <v>1.0408221972331821E-2</v>
      </c>
      <c r="K12" s="141">
        <v>12064</v>
      </c>
      <c r="L12" s="130">
        <f t="shared" si="4"/>
        <v>-8.3352328850391344E-2</v>
      </c>
      <c r="M12" s="129">
        <v>50701</v>
      </c>
      <c r="N12" s="174">
        <f t="shared" si="5"/>
        <v>-1.3599221789883265E-2</v>
      </c>
    </row>
    <row r="13" spans="2:17">
      <c r="B13" s="68" t="s">
        <v>94</v>
      </c>
      <c r="C13" s="141">
        <v>954</v>
      </c>
      <c r="D13" s="130">
        <f t="shared" si="0"/>
        <v>-0.12956204379562042</v>
      </c>
      <c r="E13" s="129">
        <v>5234</v>
      </c>
      <c r="F13" s="174">
        <f t="shared" si="1"/>
        <v>-0.12401673640167366</v>
      </c>
      <c r="G13" s="141">
        <v>35238</v>
      </c>
      <c r="H13" s="130">
        <f t="shared" si="2"/>
        <v>-6.5602460755197267E-2</v>
      </c>
      <c r="I13" s="129">
        <v>41426</v>
      </c>
      <c r="J13" s="174">
        <f t="shared" si="3"/>
        <v>-7.4961480919098711E-2</v>
      </c>
      <c r="K13" s="141">
        <v>14841</v>
      </c>
      <c r="L13" s="130">
        <f t="shared" si="4"/>
        <v>-0.14520216564911881</v>
      </c>
      <c r="M13" s="129">
        <v>56267</v>
      </c>
      <c r="N13" s="174">
        <f t="shared" si="5"/>
        <v>-9.4585244186982109E-2</v>
      </c>
    </row>
    <row r="14" spans="2:17">
      <c r="B14" s="68" t="s">
        <v>95</v>
      </c>
      <c r="C14" s="141">
        <v>1400</v>
      </c>
      <c r="D14" s="130">
        <f t="shared" si="0"/>
        <v>-0.13686806411837238</v>
      </c>
      <c r="E14" s="129">
        <v>7219</v>
      </c>
      <c r="F14" s="174">
        <f t="shared" si="1"/>
        <v>4.9578365804012758E-2</v>
      </c>
      <c r="G14" s="141">
        <v>36954</v>
      </c>
      <c r="H14" s="130">
        <f t="shared" si="2"/>
        <v>-5.9335624284077904E-2</v>
      </c>
      <c r="I14" s="129">
        <v>45573</v>
      </c>
      <c r="J14" s="174">
        <f t="shared" si="3"/>
        <v>-4.6290676990687452E-2</v>
      </c>
      <c r="K14" s="141">
        <v>16549</v>
      </c>
      <c r="L14" s="130">
        <f t="shared" si="4"/>
        <v>-0.12080964777134362</v>
      </c>
      <c r="M14" s="129">
        <v>62122</v>
      </c>
      <c r="N14" s="174">
        <f t="shared" si="5"/>
        <v>-6.7349267355272691E-2</v>
      </c>
    </row>
    <row r="15" spans="2:17">
      <c r="B15" s="68" t="s">
        <v>96</v>
      </c>
      <c r="C15" s="141">
        <v>1311</v>
      </c>
      <c r="D15" s="130">
        <f t="shared" si="0"/>
        <v>-0.15364751452550029</v>
      </c>
      <c r="E15" s="129">
        <v>6402</v>
      </c>
      <c r="F15" s="174">
        <f t="shared" si="1"/>
        <v>-5.922116091109475E-2</v>
      </c>
      <c r="G15" s="141">
        <v>34636</v>
      </c>
      <c r="H15" s="130">
        <f t="shared" si="2"/>
        <v>-4.855624191926422E-3</v>
      </c>
      <c r="I15" s="129">
        <v>42349</v>
      </c>
      <c r="J15" s="174">
        <f t="shared" si="3"/>
        <v>-1.8767812043837928E-2</v>
      </c>
      <c r="K15" s="141">
        <v>13170</v>
      </c>
      <c r="L15" s="130">
        <f t="shared" si="4"/>
        <v>-2.610367521999557E-2</v>
      </c>
      <c r="M15" s="129">
        <v>55519</v>
      </c>
      <c r="N15" s="174">
        <f t="shared" si="5"/>
        <v>-2.0517977488444306E-2</v>
      </c>
    </row>
    <row r="16" spans="2:17">
      <c r="B16" s="68" t="s">
        <v>97</v>
      </c>
      <c r="C16" s="141">
        <v>1431</v>
      </c>
      <c r="D16" s="130">
        <f t="shared" si="0"/>
        <v>-0.11829944547134941</v>
      </c>
      <c r="E16" s="129">
        <v>6254</v>
      </c>
      <c r="F16" s="174">
        <f t="shared" si="1"/>
        <v>-4.911053671886878E-2</v>
      </c>
      <c r="G16" s="141">
        <v>36102</v>
      </c>
      <c r="H16" s="130">
        <f t="shared" si="2"/>
        <v>0.1007714120193921</v>
      </c>
      <c r="I16" s="129">
        <v>43787</v>
      </c>
      <c r="J16" s="174">
        <f t="shared" si="3"/>
        <v>6.8053760031221877E-2</v>
      </c>
      <c r="K16" s="141">
        <v>13130</v>
      </c>
      <c r="L16" s="130">
        <f t="shared" si="4"/>
        <v>-0.10831918505942273</v>
      </c>
      <c r="M16" s="129">
        <v>56917</v>
      </c>
      <c r="N16" s="174">
        <f t="shared" si="5"/>
        <v>2.1445748537382014E-2</v>
      </c>
    </row>
    <row r="17" spans="2:14" ht="30" customHeight="1">
      <c r="B17" s="132" t="str">
        <f>actualizaciones!$A$2</f>
        <v xml:space="preserve">acum. octubre 2012 </v>
      </c>
      <c r="C17" s="133">
        <v>11147</v>
      </c>
      <c r="D17" s="134">
        <v>1.0790714544794966E-2</v>
      </c>
      <c r="E17" s="133">
        <v>55617</v>
      </c>
      <c r="F17" s="134">
        <v>-8.6643784999917872E-2</v>
      </c>
      <c r="G17" s="133">
        <v>367894</v>
      </c>
      <c r="H17" s="134">
        <v>-2.5650261269826946E-2</v>
      </c>
      <c r="I17" s="133">
        <v>434658</v>
      </c>
      <c r="J17" s="134">
        <v>-3.301890989988876E-2</v>
      </c>
      <c r="K17" s="133">
        <v>139166</v>
      </c>
      <c r="L17" s="134">
        <v>-0.13644091986547024</v>
      </c>
      <c r="M17" s="133">
        <v>573824</v>
      </c>
      <c r="N17" s="134">
        <v>-6.0312386392294193E-2</v>
      </c>
    </row>
    <row r="18" spans="2:14" outlineLevel="1">
      <c r="B18" s="68" t="s">
        <v>86</v>
      </c>
      <c r="C18" s="141">
        <v>506</v>
      </c>
      <c r="D18" s="130">
        <f>C18/C31-1</f>
        <v>-0.58861788617886179</v>
      </c>
      <c r="E18" s="129">
        <v>6360</v>
      </c>
      <c r="F18" s="174">
        <f>E18/E31-1</f>
        <v>8.0836899667142692E-3</v>
      </c>
      <c r="G18" s="141">
        <v>36909</v>
      </c>
      <c r="H18" s="130">
        <f t="shared" ref="H18:H81" si="6">G18/G31-1</f>
        <v>0.14916869045395109</v>
      </c>
      <c r="I18" s="129">
        <v>43775</v>
      </c>
      <c r="J18" s="174">
        <f t="shared" ref="J18:J81" si="7">I18/I31-1</f>
        <v>0.10384043170184332</v>
      </c>
      <c r="K18" s="141">
        <v>15325</v>
      </c>
      <c r="L18" s="130">
        <f t="shared" ref="L18:L81" si="8">K18/K31-1</f>
        <v>-0.15190924183729937</v>
      </c>
      <c r="M18" s="129">
        <v>59100</v>
      </c>
      <c r="N18" s="174">
        <f t="shared" ref="N18:N81" si="9">M18/M31-1</f>
        <v>2.3784364335579511E-2</v>
      </c>
    </row>
    <row r="19" spans="2:14" outlineLevel="1">
      <c r="B19" s="68" t="s">
        <v>87</v>
      </c>
      <c r="C19" s="141">
        <v>1180</v>
      </c>
      <c r="D19" s="130">
        <f t="shared" ref="D19:D30" si="10">C19/C32-1</f>
        <v>-0.13362701908957419</v>
      </c>
      <c r="E19" s="129">
        <v>6528</v>
      </c>
      <c r="F19" s="174">
        <f t="shared" ref="F19:F30" si="11">E19/E32-1</f>
        <v>-3.8150465435677905E-3</v>
      </c>
      <c r="G19" s="141">
        <v>36250</v>
      </c>
      <c r="H19" s="130">
        <f t="shared" si="6"/>
        <v>0.15185408789043886</v>
      </c>
      <c r="I19" s="129">
        <v>43958</v>
      </c>
      <c r="J19" s="174">
        <f t="shared" si="7"/>
        <v>0.11608185649723257</v>
      </c>
      <c r="K19" s="141">
        <v>14040</v>
      </c>
      <c r="L19" s="130">
        <f t="shared" si="8"/>
        <v>-0.15807147997121607</v>
      </c>
      <c r="M19" s="129">
        <v>57998</v>
      </c>
      <c r="N19" s="174">
        <f t="shared" si="9"/>
        <v>3.4533195390817228E-2</v>
      </c>
    </row>
    <row r="20" spans="2:14" outlineLevel="1">
      <c r="B20" s="68" t="s">
        <v>88</v>
      </c>
      <c r="C20" s="141">
        <v>865</v>
      </c>
      <c r="D20" s="130">
        <f t="shared" si="10"/>
        <v>0.12630208333333326</v>
      </c>
      <c r="E20" s="129">
        <v>5413</v>
      </c>
      <c r="F20" s="174">
        <f t="shared" si="11"/>
        <v>6.1338289962824533E-3</v>
      </c>
      <c r="G20" s="141">
        <v>36390</v>
      </c>
      <c r="H20" s="130">
        <f t="shared" si="6"/>
        <v>0.16132120631881275</v>
      </c>
      <c r="I20" s="129">
        <v>42668</v>
      </c>
      <c r="J20" s="174">
        <f t="shared" si="7"/>
        <v>0.13832937598377937</v>
      </c>
      <c r="K20" s="141">
        <v>16972</v>
      </c>
      <c r="L20" s="130">
        <f t="shared" si="8"/>
        <v>-2.0318633110136264E-2</v>
      </c>
      <c r="M20" s="129">
        <v>59640</v>
      </c>
      <c r="N20" s="174">
        <f t="shared" si="9"/>
        <v>8.8182166511576954E-2</v>
      </c>
    </row>
    <row r="21" spans="2:14" outlineLevel="1">
      <c r="B21" s="68" t="s">
        <v>89</v>
      </c>
      <c r="C21" s="141">
        <v>923</v>
      </c>
      <c r="D21" s="130">
        <f t="shared" si="10"/>
        <v>0.24059139784946226</v>
      </c>
      <c r="E21" s="129">
        <v>5912</v>
      </c>
      <c r="F21" s="174">
        <f t="shared" si="11"/>
        <v>0.29139362166885108</v>
      </c>
      <c r="G21" s="141">
        <v>37003</v>
      </c>
      <c r="H21" s="130">
        <f t="shared" si="6"/>
        <v>6.3854867460180653E-2</v>
      </c>
      <c r="I21" s="129">
        <v>43838</v>
      </c>
      <c r="J21" s="174">
        <f t="shared" si="7"/>
        <v>9.3107919409535222E-2</v>
      </c>
      <c r="K21" s="141">
        <v>13250</v>
      </c>
      <c r="L21" s="130">
        <f t="shared" si="8"/>
        <v>-0.1621877963958267</v>
      </c>
      <c r="M21" s="129">
        <v>57088</v>
      </c>
      <c r="N21" s="174">
        <f t="shared" si="9"/>
        <v>2.0905237933439347E-2</v>
      </c>
    </row>
    <row r="22" spans="2:14" outlineLevel="1">
      <c r="B22" s="68" t="s">
        <v>90</v>
      </c>
      <c r="C22" s="141">
        <v>428</v>
      </c>
      <c r="D22" s="130">
        <f t="shared" si="10"/>
        <v>-0.48246674727932282</v>
      </c>
      <c r="E22" s="129">
        <v>6953</v>
      </c>
      <c r="F22" s="174">
        <f t="shared" si="11"/>
        <v>0.12163252137441516</v>
      </c>
      <c r="G22" s="141">
        <v>48311</v>
      </c>
      <c r="H22" s="130">
        <f t="shared" si="6"/>
        <v>9.032025096481533E-2</v>
      </c>
      <c r="I22" s="129">
        <v>55692</v>
      </c>
      <c r="J22" s="174">
        <f t="shared" si="7"/>
        <v>8.4873867731567243E-2</v>
      </c>
      <c r="K22" s="141">
        <v>19548</v>
      </c>
      <c r="L22" s="130">
        <f t="shared" si="8"/>
        <v>-5.9242504451609834E-2</v>
      </c>
      <c r="M22" s="129">
        <v>75240</v>
      </c>
      <c r="N22" s="174">
        <f t="shared" si="9"/>
        <v>4.3348032282219728E-2</v>
      </c>
    </row>
    <row r="23" spans="2:14" outlineLevel="1">
      <c r="B23" s="68" t="s">
        <v>91</v>
      </c>
      <c r="C23" s="141">
        <v>1075</v>
      </c>
      <c r="D23" s="130">
        <f t="shared" si="10"/>
        <v>0.31740196078431371</v>
      </c>
      <c r="E23" s="129">
        <v>6310</v>
      </c>
      <c r="F23" s="174">
        <f t="shared" si="11"/>
        <v>3.2395287958115082E-2</v>
      </c>
      <c r="G23" s="141">
        <v>42814</v>
      </c>
      <c r="H23" s="130">
        <f t="shared" si="6"/>
        <v>0.20358709097042627</v>
      </c>
      <c r="I23" s="129">
        <v>50199</v>
      </c>
      <c r="J23" s="174">
        <f t="shared" si="7"/>
        <v>0.18115294117647052</v>
      </c>
      <c r="K23" s="141">
        <v>19171</v>
      </c>
      <c r="L23" s="130">
        <f t="shared" si="8"/>
        <v>-1.923568834092193E-2</v>
      </c>
      <c r="M23" s="129">
        <v>69370</v>
      </c>
      <c r="N23" s="174">
        <f t="shared" si="9"/>
        <v>0.1180234338485342</v>
      </c>
    </row>
    <row r="24" spans="2:14" outlineLevel="1">
      <c r="B24" s="68" t="s">
        <v>92</v>
      </c>
      <c r="C24" s="141">
        <v>893</v>
      </c>
      <c r="D24" s="130">
        <f t="shared" si="10"/>
        <v>0.39968652037617547</v>
      </c>
      <c r="E24" s="129">
        <v>4989</v>
      </c>
      <c r="F24" s="174">
        <f t="shared" si="11"/>
        <v>-0.11338190865470055</v>
      </c>
      <c r="G24" s="141">
        <v>36258</v>
      </c>
      <c r="H24" s="130">
        <f t="shared" si="6"/>
        <v>-4.6120902651951567E-3</v>
      </c>
      <c r="I24" s="129">
        <v>42140</v>
      </c>
      <c r="J24" s="174">
        <f t="shared" si="7"/>
        <v>-1.2906701646717145E-2</v>
      </c>
      <c r="K24" s="141">
        <v>14619</v>
      </c>
      <c r="L24" s="130">
        <f t="shared" si="8"/>
        <v>-0.33513734764416958</v>
      </c>
      <c r="M24" s="129">
        <v>56759</v>
      </c>
      <c r="N24" s="174">
        <f t="shared" si="9"/>
        <v>-0.12245087277168787</v>
      </c>
    </row>
    <row r="25" spans="2:14" outlineLevel="1">
      <c r="B25" s="68" t="s">
        <v>93</v>
      </c>
      <c r="C25" s="141">
        <v>954</v>
      </c>
      <c r="D25" s="130">
        <f t="shared" si="10"/>
        <v>0.49062500000000009</v>
      </c>
      <c r="E25" s="129">
        <v>5081</v>
      </c>
      <c r="F25" s="174">
        <f t="shared" si="11"/>
        <v>-4.1160329282634578E-3</v>
      </c>
      <c r="G25" s="141">
        <v>32204</v>
      </c>
      <c r="H25" s="130">
        <f t="shared" si="6"/>
        <v>-5.9709772548103612E-2</v>
      </c>
      <c r="I25" s="129">
        <v>38239</v>
      </c>
      <c r="J25" s="174">
        <f t="shared" si="7"/>
        <v>-4.3809857217874004E-2</v>
      </c>
      <c r="K25" s="141">
        <v>13161</v>
      </c>
      <c r="L25" s="130">
        <f t="shared" si="8"/>
        <v>-0.20778908084030578</v>
      </c>
      <c r="M25" s="129">
        <v>51400</v>
      </c>
      <c r="N25" s="174">
        <f t="shared" si="9"/>
        <v>-9.1936965585471042E-2</v>
      </c>
    </row>
    <row r="26" spans="2:14" outlineLevel="1">
      <c r="B26" s="68" t="s">
        <v>94</v>
      </c>
      <c r="C26" s="141">
        <v>1096</v>
      </c>
      <c r="D26" s="130">
        <f t="shared" si="10"/>
        <v>0.16719914802981894</v>
      </c>
      <c r="E26" s="129">
        <v>5975</v>
      </c>
      <c r="F26" s="174">
        <f t="shared" si="11"/>
        <v>-3.9852161336975778E-2</v>
      </c>
      <c r="G26" s="141">
        <v>37712</v>
      </c>
      <c r="H26" s="130">
        <f t="shared" si="6"/>
        <v>9.8898537210793114E-2</v>
      </c>
      <c r="I26" s="129">
        <v>44783</v>
      </c>
      <c r="J26" s="174">
        <f t="shared" si="7"/>
        <v>7.9628736740597894E-2</v>
      </c>
      <c r="K26" s="141">
        <v>17362</v>
      </c>
      <c r="L26" s="130">
        <f t="shared" si="8"/>
        <v>-5.2292576419213921E-2</v>
      </c>
      <c r="M26" s="129">
        <v>62145</v>
      </c>
      <c r="N26" s="174">
        <f t="shared" si="9"/>
        <v>3.9214046822742432E-2</v>
      </c>
    </row>
    <row r="27" spans="2:14" outlineLevel="1">
      <c r="B27" s="68" t="s">
        <v>95</v>
      </c>
      <c r="C27" s="141">
        <v>1622</v>
      </c>
      <c r="D27" s="130">
        <f t="shared" si="10"/>
        <v>0.4745454545454546</v>
      </c>
      <c r="E27" s="129">
        <v>6878</v>
      </c>
      <c r="F27" s="174">
        <f t="shared" si="11"/>
        <v>2.4121500893388825E-2</v>
      </c>
      <c r="G27" s="141">
        <v>39285</v>
      </c>
      <c r="H27" s="130">
        <f t="shared" si="6"/>
        <v>0.21029606580609395</v>
      </c>
      <c r="I27" s="129">
        <v>47785</v>
      </c>
      <c r="J27" s="174">
        <f t="shared" si="7"/>
        <v>0.18646803227808806</v>
      </c>
      <c r="K27" s="141">
        <v>18823</v>
      </c>
      <c r="L27" s="130">
        <f t="shared" si="8"/>
        <v>-7.4874769311890077E-3</v>
      </c>
      <c r="M27" s="129">
        <v>66608</v>
      </c>
      <c r="N27" s="174">
        <f t="shared" si="9"/>
        <v>0.12437542201215401</v>
      </c>
    </row>
    <row r="28" spans="2:14" outlineLevel="1">
      <c r="B28" s="68" t="s">
        <v>96</v>
      </c>
      <c r="C28" s="141">
        <v>1549</v>
      </c>
      <c r="D28" s="130">
        <f t="shared" si="10"/>
        <v>0.86851628468033781</v>
      </c>
      <c r="E28" s="129">
        <v>6805</v>
      </c>
      <c r="F28" s="174">
        <f t="shared" si="11"/>
        <v>-2.4931938673162346E-2</v>
      </c>
      <c r="G28" s="141">
        <v>34805</v>
      </c>
      <c r="H28" s="130">
        <f t="shared" si="6"/>
        <v>0.13674962440394545</v>
      </c>
      <c r="I28" s="129">
        <v>43159</v>
      </c>
      <c r="J28" s="174">
        <f t="shared" si="7"/>
        <v>0.12317181075313588</v>
      </c>
      <c r="K28" s="141">
        <v>13523</v>
      </c>
      <c r="L28" s="130">
        <f t="shared" si="8"/>
        <v>-0.17858227540545468</v>
      </c>
      <c r="M28" s="129">
        <v>56682</v>
      </c>
      <c r="N28" s="174">
        <f t="shared" si="9"/>
        <v>3.2665925777478177E-2</v>
      </c>
    </row>
    <row r="29" spans="2:14" outlineLevel="1">
      <c r="B29" s="68" t="s">
        <v>97</v>
      </c>
      <c r="C29" s="141">
        <v>1623</v>
      </c>
      <c r="D29" s="130">
        <f t="shared" si="10"/>
        <v>1.1668891855807741</v>
      </c>
      <c r="E29" s="129">
        <v>6577</v>
      </c>
      <c r="F29" s="174">
        <f t="shared" si="11"/>
        <v>3.8364382696558286E-2</v>
      </c>
      <c r="G29" s="141">
        <v>32797</v>
      </c>
      <c r="H29" s="130">
        <f t="shared" si="6"/>
        <v>2.9280692945016229E-2</v>
      </c>
      <c r="I29" s="129">
        <v>40997</v>
      </c>
      <c r="J29" s="174">
        <f t="shared" si="7"/>
        <v>5.2635633039771923E-2</v>
      </c>
      <c r="K29" s="141">
        <v>14725</v>
      </c>
      <c r="L29" s="130">
        <f t="shared" si="8"/>
        <v>-0.21729655025780048</v>
      </c>
      <c r="M29" s="129">
        <v>55722</v>
      </c>
      <c r="N29" s="174">
        <f t="shared" si="9"/>
        <v>-3.5283933518005517E-2</v>
      </c>
    </row>
    <row r="30" spans="2:14">
      <c r="B30" s="175">
        <v>2011</v>
      </c>
      <c r="C30" s="137">
        <v>12714</v>
      </c>
      <c r="D30" s="138">
        <f t="shared" si="10"/>
        <v>0.19470024431497834</v>
      </c>
      <c r="E30" s="137">
        <v>73781</v>
      </c>
      <c r="F30" s="138">
        <f t="shared" si="11"/>
        <v>2.3144552917683692E-2</v>
      </c>
      <c r="G30" s="137">
        <v>450738</v>
      </c>
      <c r="H30" s="138">
        <f t="shared" si="6"/>
        <v>0.10064685327492362</v>
      </c>
      <c r="I30" s="137">
        <v>537233</v>
      </c>
      <c r="J30" s="138">
        <f t="shared" si="7"/>
        <v>9.1327002183738681E-2</v>
      </c>
      <c r="K30" s="137">
        <v>190519</v>
      </c>
      <c r="L30" s="138">
        <f t="shared" si="8"/>
        <v>-0.13152940425667703</v>
      </c>
      <c r="M30" s="137">
        <v>727752</v>
      </c>
      <c r="N30" s="138">
        <f t="shared" si="9"/>
        <v>2.2629164980439764E-2</v>
      </c>
    </row>
    <row r="31" spans="2:14" hidden="1" outlineLevel="1">
      <c r="B31" s="68" t="s">
        <v>86</v>
      </c>
      <c r="C31" s="141">
        <v>1230</v>
      </c>
      <c r="D31" s="130">
        <f>C31/C44-1</f>
        <v>0.37276785714285721</v>
      </c>
      <c r="E31" s="129">
        <v>6309</v>
      </c>
      <c r="F31" s="174">
        <f>E31/E44-1</f>
        <v>-5.4406474820143935E-2</v>
      </c>
      <c r="G31" s="141">
        <v>32118</v>
      </c>
      <c r="H31" s="130">
        <f t="shared" si="6"/>
        <v>-6.6662792049285158E-2</v>
      </c>
      <c r="I31" s="129">
        <v>39657</v>
      </c>
      <c r="J31" s="174">
        <f t="shared" si="7"/>
        <v>-5.5335874225821868E-2</v>
      </c>
      <c r="K31" s="141">
        <v>18070</v>
      </c>
      <c r="L31" s="130">
        <f t="shared" si="8"/>
        <v>-0.1420160486206733</v>
      </c>
      <c r="M31" s="129">
        <v>57727</v>
      </c>
      <c r="N31" s="174">
        <f t="shared" si="9"/>
        <v>-8.4294348122650353E-2</v>
      </c>
    </row>
    <row r="32" spans="2:14" hidden="1" outlineLevel="1">
      <c r="B32" s="68" t="s">
        <v>87</v>
      </c>
      <c r="C32" s="141">
        <v>1362</v>
      </c>
      <c r="D32" s="130">
        <f t="shared" ref="D32:F47" si="12">C32/C45-1</f>
        <v>4.8454935622317601</v>
      </c>
      <c r="E32" s="129">
        <v>6553</v>
      </c>
      <c r="F32" s="174">
        <f t="shared" si="12"/>
        <v>-1.7393912130754252E-2</v>
      </c>
      <c r="G32" s="141">
        <v>31471</v>
      </c>
      <c r="H32" s="130">
        <f t="shared" si="6"/>
        <v>-0.11179160081282458</v>
      </c>
      <c r="I32" s="129">
        <v>39386</v>
      </c>
      <c r="J32" s="174">
        <f t="shared" si="7"/>
        <v>-6.9636698634667149E-2</v>
      </c>
      <c r="K32" s="141">
        <v>16676</v>
      </c>
      <c r="L32" s="130">
        <f t="shared" si="8"/>
        <v>-0.11032863849765262</v>
      </c>
      <c r="M32" s="129">
        <v>56062</v>
      </c>
      <c r="N32" s="174">
        <f t="shared" si="9"/>
        <v>-8.2124496545400993E-2</v>
      </c>
    </row>
    <row r="33" spans="2:14" hidden="1" outlineLevel="1">
      <c r="B33" s="68" t="s">
        <v>88</v>
      </c>
      <c r="C33" s="141">
        <v>768</v>
      </c>
      <c r="D33" s="130">
        <f t="shared" si="12"/>
        <v>0.10662824207492805</v>
      </c>
      <c r="E33" s="129">
        <v>5380</v>
      </c>
      <c r="F33" s="174">
        <f t="shared" si="12"/>
        <v>8.2930756843800246E-2</v>
      </c>
      <c r="G33" s="141">
        <v>31335</v>
      </c>
      <c r="H33" s="130">
        <f t="shared" si="6"/>
        <v>-4.1596574399755282E-2</v>
      </c>
      <c r="I33" s="129">
        <v>37483</v>
      </c>
      <c r="J33" s="174">
        <f t="shared" si="7"/>
        <v>-2.2785932163620681E-2</v>
      </c>
      <c r="K33" s="141">
        <v>17324</v>
      </c>
      <c r="L33" s="130">
        <f t="shared" si="8"/>
        <v>-0.14250358857595402</v>
      </c>
      <c r="M33" s="129">
        <v>54807</v>
      </c>
      <c r="N33" s="174">
        <f t="shared" si="9"/>
        <v>-6.4088114754098369E-2</v>
      </c>
    </row>
    <row r="34" spans="2:14" hidden="1" outlineLevel="1">
      <c r="B34" s="68" t="s">
        <v>89</v>
      </c>
      <c r="C34" s="141">
        <v>744</v>
      </c>
      <c r="D34" s="130">
        <f t="shared" si="12"/>
        <v>0.13935681470137817</v>
      </c>
      <c r="E34" s="129">
        <v>4578</v>
      </c>
      <c r="F34" s="174">
        <f t="shared" si="12"/>
        <v>-0.12248418631397351</v>
      </c>
      <c r="G34" s="141">
        <v>34782</v>
      </c>
      <c r="H34" s="130">
        <f t="shared" si="6"/>
        <v>4.9420709630702442E-2</v>
      </c>
      <c r="I34" s="129">
        <v>40104</v>
      </c>
      <c r="J34" s="174">
        <f t="shared" si="7"/>
        <v>2.7938688675859913E-2</v>
      </c>
      <c r="K34" s="141">
        <v>15815</v>
      </c>
      <c r="L34" s="130">
        <f t="shared" si="8"/>
        <v>-0.12479247371333702</v>
      </c>
      <c r="M34" s="129">
        <v>55919</v>
      </c>
      <c r="N34" s="174">
        <f t="shared" si="9"/>
        <v>-2.0408520776399652E-2</v>
      </c>
    </row>
    <row r="35" spans="2:14" hidden="1" outlineLevel="1">
      <c r="B35" s="68" t="s">
        <v>90</v>
      </c>
      <c r="C35" s="141">
        <v>827</v>
      </c>
      <c r="D35" s="130">
        <f t="shared" si="12"/>
        <v>6.2982005141388075E-2</v>
      </c>
      <c r="E35" s="129">
        <v>6199</v>
      </c>
      <c r="F35" s="174">
        <f t="shared" si="12"/>
        <v>-0.28967571903288647</v>
      </c>
      <c r="G35" s="141">
        <v>44309</v>
      </c>
      <c r="H35" s="130">
        <f t="shared" si="6"/>
        <v>-0.10732129905713594</v>
      </c>
      <c r="I35" s="129">
        <v>51335</v>
      </c>
      <c r="J35" s="174">
        <f t="shared" si="7"/>
        <v>-0.13198965184897116</v>
      </c>
      <c r="K35" s="141">
        <v>20779</v>
      </c>
      <c r="L35" s="130">
        <f t="shared" si="8"/>
        <v>-0.25932130890425609</v>
      </c>
      <c r="M35" s="129">
        <v>72114</v>
      </c>
      <c r="N35" s="174">
        <f t="shared" si="9"/>
        <v>-0.17295716497505587</v>
      </c>
    </row>
    <row r="36" spans="2:14" hidden="1" outlineLevel="1">
      <c r="B36" s="68" t="s">
        <v>91</v>
      </c>
      <c r="C36" s="141">
        <v>816</v>
      </c>
      <c r="D36" s="130">
        <f t="shared" si="12"/>
        <v>2.0222222222222221</v>
      </c>
      <c r="E36" s="129">
        <v>6112</v>
      </c>
      <c r="F36" s="174">
        <f t="shared" si="12"/>
        <v>-0.23254645906579607</v>
      </c>
      <c r="G36" s="141">
        <v>35572</v>
      </c>
      <c r="H36" s="130">
        <f t="shared" si="6"/>
        <v>-0.10404755308163116</v>
      </c>
      <c r="I36" s="129">
        <v>42500</v>
      </c>
      <c r="J36" s="174">
        <f t="shared" si="7"/>
        <v>-0.11341969668523266</v>
      </c>
      <c r="K36" s="141">
        <v>19547</v>
      </c>
      <c r="L36" s="130">
        <f t="shared" si="8"/>
        <v>-0.21927547230099453</v>
      </c>
      <c r="M36" s="129">
        <v>62047</v>
      </c>
      <c r="N36" s="174">
        <f t="shared" si="9"/>
        <v>-0.14973826294296599</v>
      </c>
    </row>
    <row r="37" spans="2:14" hidden="1" outlineLevel="1">
      <c r="B37" s="68" t="s">
        <v>92</v>
      </c>
      <c r="C37" s="141">
        <v>638</v>
      </c>
      <c r="D37" s="130">
        <f t="shared" si="12"/>
        <v>2.1428571428571428</v>
      </c>
      <c r="E37" s="129">
        <v>5627</v>
      </c>
      <c r="F37" s="174">
        <f t="shared" si="12"/>
        <v>-0.16039988063264699</v>
      </c>
      <c r="G37" s="141">
        <v>36426</v>
      </c>
      <c r="H37" s="130">
        <f t="shared" si="6"/>
        <v>0.11558250643145906</v>
      </c>
      <c r="I37" s="129">
        <v>42691</v>
      </c>
      <c r="J37" s="174">
        <f t="shared" si="7"/>
        <v>7.9227443941653819E-2</v>
      </c>
      <c r="K37" s="141">
        <v>21988</v>
      </c>
      <c r="L37" s="130">
        <f t="shared" si="8"/>
        <v>-2.2190599012762879E-2</v>
      </c>
      <c r="M37" s="129">
        <v>64679</v>
      </c>
      <c r="N37" s="174">
        <f t="shared" si="9"/>
        <v>4.2469860099284329E-2</v>
      </c>
    </row>
    <row r="38" spans="2:14" hidden="1" outlineLevel="1">
      <c r="B38" s="68" t="s">
        <v>93</v>
      </c>
      <c r="C38" s="141">
        <v>640</v>
      </c>
      <c r="D38" s="130">
        <f t="shared" si="12"/>
        <v>1.3443223443223444</v>
      </c>
      <c r="E38" s="129">
        <v>5102</v>
      </c>
      <c r="F38" s="174">
        <f t="shared" si="12"/>
        <v>-0.18654336734693877</v>
      </c>
      <c r="G38" s="141">
        <v>34249</v>
      </c>
      <c r="H38" s="130">
        <f t="shared" si="6"/>
        <v>0.12624136797106211</v>
      </c>
      <c r="I38" s="129">
        <v>39991</v>
      </c>
      <c r="J38" s="174">
        <f t="shared" si="7"/>
        <v>8.2153971045866525E-2</v>
      </c>
      <c r="K38" s="141">
        <v>16613</v>
      </c>
      <c r="L38" s="130">
        <f t="shared" si="8"/>
        <v>-0.13311417240659573</v>
      </c>
      <c r="M38" s="129">
        <v>56604</v>
      </c>
      <c r="N38" s="174">
        <f t="shared" si="9"/>
        <v>8.6423492934657453E-3</v>
      </c>
    </row>
    <row r="39" spans="2:14" hidden="1" outlineLevel="1">
      <c r="B39" s="68" t="s">
        <v>94</v>
      </c>
      <c r="C39" s="141">
        <v>939</v>
      </c>
      <c r="D39" s="130">
        <f t="shared" si="12"/>
        <v>0.18860759493670876</v>
      </c>
      <c r="E39" s="129">
        <v>6223</v>
      </c>
      <c r="F39" s="174">
        <f t="shared" si="12"/>
        <v>-0.22358078602620091</v>
      </c>
      <c r="G39" s="141">
        <v>34318</v>
      </c>
      <c r="H39" s="130">
        <f t="shared" si="6"/>
        <v>-0.12565605095541399</v>
      </c>
      <c r="I39" s="129">
        <v>41480</v>
      </c>
      <c r="J39" s="174">
        <f t="shared" si="7"/>
        <v>-0.13682239101030069</v>
      </c>
      <c r="K39" s="141">
        <v>18320</v>
      </c>
      <c r="L39" s="130">
        <f t="shared" si="8"/>
        <v>-0.18086295551084286</v>
      </c>
      <c r="M39" s="129">
        <v>59800</v>
      </c>
      <c r="N39" s="174">
        <f t="shared" si="9"/>
        <v>-0.15080942913944906</v>
      </c>
    </row>
    <row r="40" spans="2:14" hidden="1" outlineLevel="1">
      <c r="B40" s="68" t="s">
        <v>95</v>
      </c>
      <c r="C40" s="141">
        <v>1100</v>
      </c>
      <c r="D40" s="130">
        <f t="shared" si="12"/>
        <v>-0.18998527245949925</v>
      </c>
      <c r="E40" s="129">
        <v>6716</v>
      </c>
      <c r="F40" s="174">
        <f t="shared" si="12"/>
        <v>-5.3417899929527835E-2</v>
      </c>
      <c r="G40" s="141">
        <v>32459</v>
      </c>
      <c r="H40" s="130">
        <f t="shared" si="6"/>
        <v>-3.107462686567164E-2</v>
      </c>
      <c r="I40" s="129">
        <v>40275</v>
      </c>
      <c r="J40" s="174">
        <f t="shared" si="7"/>
        <v>-3.9997139656282044E-2</v>
      </c>
      <c r="K40" s="141">
        <v>18965</v>
      </c>
      <c r="L40" s="130">
        <f t="shared" si="8"/>
        <v>-0.18380960578412808</v>
      </c>
      <c r="M40" s="129">
        <v>59240</v>
      </c>
      <c r="N40" s="174">
        <f t="shared" si="9"/>
        <v>-9.1257727530718369E-2</v>
      </c>
    </row>
    <row r="41" spans="2:14" hidden="1" outlineLevel="1">
      <c r="B41" s="68" t="s">
        <v>96</v>
      </c>
      <c r="C41" s="141">
        <v>829</v>
      </c>
      <c r="D41" s="130">
        <f t="shared" si="12"/>
        <v>-0.36862147753236862</v>
      </c>
      <c r="E41" s="129">
        <v>6979</v>
      </c>
      <c r="F41" s="174">
        <f t="shared" si="12"/>
        <v>-0.13055936215273456</v>
      </c>
      <c r="G41" s="141">
        <v>30618</v>
      </c>
      <c r="H41" s="130">
        <f t="shared" si="6"/>
        <v>-8.7733497361520696E-3</v>
      </c>
      <c r="I41" s="129">
        <v>38426</v>
      </c>
      <c r="J41" s="174">
        <f t="shared" si="7"/>
        <v>-4.4818414576549226E-2</v>
      </c>
      <c r="K41" s="141">
        <v>16463</v>
      </c>
      <c r="L41" s="130">
        <f t="shared" si="8"/>
        <v>-0.12843453862036103</v>
      </c>
      <c r="M41" s="129">
        <v>54889</v>
      </c>
      <c r="N41" s="174">
        <f t="shared" si="9"/>
        <v>-7.1534896309076723E-2</v>
      </c>
    </row>
    <row r="42" spans="2:14" hidden="1" outlineLevel="1">
      <c r="B42" s="68" t="s">
        <v>97</v>
      </c>
      <c r="C42" s="141">
        <v>749</v>
      </c>
      <c r="D42" s="130">
        <f t="shared" si="12"/>
        <v>-0.37738985868661679</v>
      </c>
      <c r="E42" s="129">
        <v>6334</v>
      </c>
      <c r="F42" s="174">
        <f t="shared" si="12"/>
        <v>-7.4111971933927823E-2</v>
      </c>
      <c r="G42" s="141">
        <v>31864</v>
      </c>
      <c r="H42" s="130">
        <f t="shared" si="6"/>
        <v>8.248403315667896E-2</v>
      </c>
      <c r="I42" s="129">
        <v>38947</v>
      </c>
      <c r="J42" s="174">
        <f t="shared" si="7"/>
        <v>3.9140875133404585E-2</v>
      </c>
      <c r="K42" s="141">
        <v>18813</v>
      </c>
      <c r="L42" s="130">
        <f t="shared" si="8"/>
        <v>-7.0044488383588677E-2</v>
      </c>
      <c r="M42" s="129">
        <v>57760</v>
      </c>
      <c r="N42" s="174">
        <f t="shared" si="9"/>
        <v>8.664009703691633E-4</v>
      </c>
    </row>
    <row r="43" spans="2:14" ht="15" customHeight="1" collapsed="1">
      <c r="B43" s="176">
        <v>2010</v>
      </c>
      <c r="C43" s="131">
        <v>10642</v>
      </c>
      <c r="D43" s="140">
        <f t="shared" si="12"/>
        <v>0.22830101569713768</v>
      </c>
      <c r="E43" s="131">
        <v>72112</v>
      </c>
      <c r="F43" s="140">
        <f t="shared" si="12"/>
        <v>-0.13294616984693819</v>
      </c>
      <c r="G43" s="131">
        <v>409521</v>
      </c>
      <c r="H43" s="140">
        <f t="shared" si="6"/>
        <v>-2.7633269145382111E-2</v>
      </c>
      <c r="I43" s="131">
        <v>492275</v>
      </c>
      <c r="J43" s="140">
        <f t="shared" si="7"/>
        <v>-4.0384645374586747E-2</v>
      </c>
      <c r="K43" s="131">
        <v>219373</v>
      </c>
      <c r="L43" s="140">
        <f t="shared" si="8"/>
        <v>-0.14819833812223349</v>
      </c>
      <c r="M43" s="131">
        <v>711648</v>
      </c>
      <c r="N43" s="140">
        <f t="shared" si="9"/>
        <v>-7.6419928049711094E-2</v>
      </c>
    </row>
    <row r="44" spans="2:14" ht="15" hidden="1" customHeight="1" outlineLevel="1">
      <c r="B44" s="68" t="s">
        <v>86</v>
      </c>
      <c r="C44" s="141">
        <v>896</v>
      </c>
      <c r="D44" s="130">
        <f t="shared" si="12"/>
        <v>-0.53430353430353428</v>
      </c>
      <c r="E44" s="129">
        <v>6672</v>
      </c>
      <c r="F44" s="174">
        <f t="shared" si="12"/>
        <v>-0.35103589145024805</v>
      </c>
      <c r="G44" s="141">
        <v>34412</v>
      </c>
      <c r="H44" s="130">
        <f t="shared" si="6"/>
        <v>3.8100696853600402E-2</v>
      </c>
      <c r="I44" s="129">
        <v>41980</v>
      </c>
      <c r="J44" s="174">
        <f t="shared" si="7"/>
        <v>-7.439255633461217E-2</v>
      </c>
      <c r="K44" s="141">
        <v>21061</v>
      </c>
      <c r="L44" s="130">
        <f t="shared" si="8"/>
        <v>-0.13086001980851769</v>
      </c>
      <c r="M44" s="129">
        <v>63041</v>
      </c>
      <c r="N44" s="174">
        <f t="shared" si="9"/>
        <v>-9.4056275687638302E-2</v>
      </c>
    </row>
    <row r="45" spans="2:14" ht="15" hidden="1" customHeight="1" outlineLevel="1">
      <c r="B45" s="68" t="s">
        <v>87</v>
      </c>
      <c r="C45" s="141">
        <v>233</v>
      </c>
      <c r="D45" s="130">
        <f t="shared" si="12"/>
        <v>-0.87419006479481642</v>
      </c>
      <c r="E45" s="129">
        <v>6669</v>
      </c>
      <c r="F45" s="174">
        <f t="shared" si="12"/>
        <v>-0.29271396754692969</v>
      </c>
      <c r="G45" s="141">
        <v>35432</v>
      </c>
      <c r="H45" s="130">
        <f t="shared" si="6"/>
        <v>3.1349148595546605E-2</v>
      </c>
      <c r="I45" s="129">
        <v>42334</v>
      </c>
      <c r="J45" s="174">
        <f t="shared" si="7"/>
        <v>-7.2355158208431969E-2</v>
      </c>
      <c r="K45" s="141">
        <v>18744</v>
      </c>
      <c r="L45" s="130">
        <f t="shared" si="8"/>
        <v>-0.18415669205658325</v>
      </c>
      <c r="M45" s="129">
        <v>61078</v>
      </c>
      <c r="N45" s="174">
        <f t="shared" si="9"/>
        <v>-0.10979289035285889</v>
      </c>
    </row>
    <row r="46" spans="2:14" ht="15" hidden="1" customHeight="1" outlineLevel="1">
      <c r="B46" s="68" t="s">
        <v>88</v>
      </c>
      <c r="C46" s="141">
        <v>694</v>
      </c>
      <c r="D46" s="130">
        <f t="shared" si="12"/>
        <v>-0.56131479140328699</v>
      </c>
      <c r="E46" s="129">
        <v>4968</v>
      </c>
      <c r="F46" s="174">
        <f t="shared" si="12"/>
        <v>-0.4</v>
      </c>
      <c r="G46" s="141">
        <v>32695</v>
      </c>
      <c r="H46" s="130">
        <f t="shared" si="6"/>
        <v>-8.2807570977917466E-3</v>
      </c>
      <c r="I46" s="129">
        <v>38357</v>
      </c>
      <c r="J46" s="174">
        <f t="shared" si="7"/>
        <v>-0.1044361428904973</v>
      </c>
      <c r="K46" s="141">
        <v>20203</v>
      </c>
      <c r="L46" s="130">
        <f t="shared" si="8"/>
        <v>-0.15245207031086128</v>
      </c>
      <c r="M46" s="129">
        <v>58560</v>
      </c>
      <c r="N46" s="174">
        <f t="shared" si="9"/>
        <v>-0.12160439197804007</v>
      </c>
    </row>
    <row r="47" spans="2:14" ht="15" hidden="1" customHeight="1" outlineLevel="1">
      <c r="B47" s="68" t="s">
        <v>89</v>
      </c>
      <c r="C47" s="141">
        <v>653</v>
      </c>
      <c r="D47" s="130">
        <f t="shared" si="12"/>
        <v>-0.52405247813411071</v>
      </c>
      <c r="E47" s="129">
        <v>5217</v>
      </c>
      <c r="F47" s="174">
        <f t="shared" si="12"/>
        <v>-0.36809593023255816</v>
      </c>
      <c r="G47" s="141">
        <v>33144</v>
      </c>
      <c r="H47" s="130">
        <f t="shared" si="6"/>
        <v>-0.12562654988656152</v>
      </c>
      <c r="I47" s="129">
        <v>39014</v>
      </c>
      <c r="J47" s="174">
        <f t="shared" si="7"/>
        <v>-0.17924012285942692</v>
      </c>
      <c r="K47" s="141">
        <v>18070</v>
      </c>
      <c r="L47" s="130">
        <f t="shared" si="8"/>
        <v>-0.20473549863568352</v>
      </c>
      <c r="M47" s="129">
        <v>57084</v>
      </c>
      <c r="N47" s="174">
        <f t="shared" si="9"/>
        <v>-0.18748576634024139</v>
      </c>
    </row>
    <row r="48" spans="2:14" ht="15" hidden="1" customHeight="1" outlineLevel="1">
      <c r="B48" s="68" t="s">
        <v>90</v>
      </c>
      <c r="C48" s="141">
        <v>778</v>
      </c>
      <c r="D48" s="130">
        <f t="shared" ref="D48:F63" si="13">C48/C61-1</f>
        <v>-0.60806045340050385</v>
      </c>
      <c r="E48" s="129">
        <v>8727</v>
      </c>
      <c r="F48" s="174">
        <f t="shared" si="13"/>
        <v>-0.39776412945966466</v>
      </c>
      <c r="G48" s="141">
        <v>49636</v>
      </c>
      <c r="H48" s="130">
        <f t="shared" si="6"/>
        <v>-5.3272044097732119E-2</v>
      </c>
      <c r="I48" s="129">
        <v>59141</v>
      </c>
      <c r="J48" s="174">
        <f t="shared" si="7"/>
        <v>-0.14170234380669033</v>
      </c>
      <c r="K48" s="141">
        <v>28054</v>
      </c>
      <c r="L48" s="130">
        <f t="shared" si="8"/>
        <v>-0.26807378225364609</v>
      </c>
      <c r="M48" s="129">
        <v>87195</v>
      </c>
      <c r="N48" s="174">
        <f t="shared" si="9"/>
        <v>-0.18687170113956397</v>
      </c>
    </row>
    <row r="49" spans="2:14" ht="15" hidden="1" customHeight="1" outlineLevel="1">
      <c r="B49" s="68" t="s">
        <v>91</v>
      </c>
      <c r="C49" s="141">
        <v>270</v>
      </c>
      <c r="D49" s="130">
        <f t="shared" si="13"/>
        <v>-0.83292079207920788</v>
      </c>
      <c r="E49" s="129">
        <v>7964</v>
      </c>
      <c r="F49" s="174">
        <f t="shared" si="13"/>
        <v>-0.21844946025515211</v>
      </c>
      <c r="G49" s="141">
        <v>39703</v>
      </c>
      <c r="H49" s="130">
        <f t="shared" si="6"/>
        <v>-0.11262348576281789</v>
      </c>
      <c r="I49" s="129">
        <v>47937</v>
      </c>
      <c r="J49" s="174">
        <f t="shared" si="7"/>
        <v>-0.15227771097121034</v>
      </c>
      <c r="K49" s="141">
        <v>25037</v>
      </c>
      <c r="L49" s="130">
        <f t="shared" si="8"/>
        <v>-0.21553452813635798</v>
      </c>
      <c r="M49" s="129">
        <v>72974</v>
      </c>
      <c r="N49" s="174">
        <f t="shared" si="9"/>
        <v>-0.17509947549285587</v>
      </c>
    </row>
    <row r="50" spans="2:14" ht="15" hidden="1" customHeight="1" outlineLevel="1">
      <c r="B50" s="68" t="s">
        <v>92</v>
      </c>
      <c r="C50" s="141">
        <v>203</v>
      </c>
      <c r="D50" s="130">
        <f t="shared" si="13"/>
        <v>-0.82883642495784149</v>
      </c>
      <c r="E50" s="129">
        <v>6702</v>
      </c>
      <c r="F50" s="174">
        <f t="shared" si="13"/>
        <v>-0.18506809338521402</v>
      </c>
      <c r="G50" s="141">
        <v>32652</v>
      </c>
      <c r="H50" s="130">
        <f t="shared" si="6"/>
        <v>-0.1483123793625124</v>
      </c>
      <c r="I50" s="129">
        <v>39557</v>
      </c>
      <c r="J50" s="174">
        <f t="shared" si="7"/>
        <v>-0.17154645220742226</v>
      </c>
      <c r="K50" s="141">
        <v>22487</v>
      </c>
      <c r="L50" s="130">
        <f t="shared" si="8"/>
        <v>-0.11318373624640143</v>
      </c>
      <c r="M50" s="129">
        <v>62044</v>
      </c>
      <c r="N50" s="174">
        <f t="shared" si="9"/>
        <v>-0.1513029204568771</v>
      </c>
    </row>
    <row r="51" spans="2:14" ht="15" hidden="1" customHeight="1" outlineLevel="1">
      <c r="B51" s="68" t="s">
        <v>93</v>
      </c>
      <c r="C51" s="141">
        <v>273</v>
      </c>
      <c r="D51" s="130">
        <f t="shared" si="13"/>
        <v>-0.84765625</v>
      </c>
      <c r="E51" s="129">
        <v>6272</v>
      </c>
      <c r="F51" s="174">
        <f t="shared" si="13"/>
        <v>-0.34248873047489259</v>
      </c>
      <c r="G51" s="141">
        <v>30410</v>
      </c>
      <c r="H51" s="130">
        <f t="shared" si="6"/>
        <v>-0.16801181910207652</v>
      </c>
      <c r="I51" s="129">
        <v>36955</v>
      </c>
      <c r="J51" s="174">
        <f t="shared" si="7"/>
        <v>-0.22820684181947282</v>
      </c>
      <c r="K51" s="141">
        <v>19164</v>
      </c>
      <c r="L51" s="130">
        <f t="shared" si="8"/>
        <v>-0.27764794572182439</v>
      </c>
      <c r="M51" s="129">
        <v>56119</v>
      </c>
      <c r="N51" s="174">
        <f t="shared" si="9"/>
        <v>-0.2458340052679675</v>
      </c>
    </row>
    <row r="52" spans="2:14" ht="15" hidden="1" customHeight="1" outlineLevel="1">
      <c r="B52" s="68" t="s">
        <v>94</v>
      </c>
      <c r="C52" s="141">
        <v>790</v>
      </c>
      <c r="D52" s="130">
        <f t="shared" si="13"/>
        <v>-0.46295037389530935</v>
      </c>
      <c r="E52" s="129">
        <v>8015</v>
      </c>
      <c r="F52" s="174">
        <f t="shared" si="13"/>
        <v>-0.28245299910474486</v>
      </c>
      <c r="G52" s="141">
        <v>39250</v>
      </c>
      <c r="H52" s="130">
        <f t="shared" si="6"/>
        <v>5.8170822335545935E-3</v>
      </c>
      <c r="I52" s="129">
        <v>48055</v>
      </c>
      <c r="J52" s="174">
        <f t="shared" si="7"/>
        <v>-6.9855218333849445E-2</v>
      </c>
      <c r="K52" s="141">
        <v>22365</v>
      </c>
      <c r="L52" s="130">
        <f t="shared" si="8"/>
        <v>-0.11285204284014283</v>
      </c>
      <c r="M52" s="129">
        <v>70420</v>
      </c>
      <c r="N52" s="174">
        <f t="shared" si="9"/>
        <v>-8.3955563649608433E-2</v>
      </c>
    </row>
    <row r="53" spans="2:14" ht="15" hidden="1" customHeight="1" outlineLevel="1">
      <c r="B53" s="68" t="s">
        <v>95</v>
      </c>
      <c r="C53" s="141">
        <v>1358</v>
      </c>
      <c r="D53" s="130">
        <f t="shared" si="13"/>
        <v>-0.4245762711864407</v>
      </c>
      <c r="E53" s="129">
        <v>7095</v>
      </c>
      <c r="F53" s="174">
        <f t="shared" si="13"/>
        <v>-0.4616843702579666</v>
      </c>
      <c r="G53" s="141">
        <v>33500</v>
      </c>
      <c r="H53" s="130">
        <f t="shared" si="6"/>
        <v>-0.2272915993910597</v>
      </c>
      <c r="I53" s="129">
        <v>41953</v>
      </c>
      <c r="J53" s="174">
        <f t="shared" si="7"/>
        <v>-0.2876523924338642</v>
      </c>
      <c r="K53" s="141">
        <v>23236</v>
      </c>
      <c r="L53" s="130">
        <f t="shared" si="8"/>
        <v>-0.21616515989744978</v>
      </c>
      <c r="M53" s="129">
        <v>65189</v>
      </c>
      <c r="N53" s="174">
        <f t="shared" si="9"/>
        <v>-0.26371727393887368</v>
      </c>
    </row>
    <row r="54" spans="2:14" ht="15" hidden="1" customHeight="1" outlineLevel="1">
      <c r="B54" s="68" t="s">
        <v>96</v>
      </c>
      <c r="C54" s="141">
        <v>1313</v>
      </c>
      <c r="D54" s="130">
        <f t="shared" si="13"/>
        <v>-0.333502538071066</v>
      </c>
      <c r="E54" s="129">
        <v>8027</v>
      </c>
      <c r="F54" s="174">
        <f t="shared" si="13"/>
        <v>-0.2050901168548227</v>
      </c>
      <c r="G54" s="141">
        <v>30889</v>
      </c>
      <c r="H54" s="130">
        <f t="shared" si="6"/>
        <v>-0.132794295179539</v>
      </c>
      <c r="I54" s="129">
        <v>40229</v>
      </c>
      <c r="J54" s="174">
        <f t="shared" si="7"/>
        <v>-0.15639482458531673</v>
      </c>
      <c r="K54" s="141">
        <v>18889</v>
      </c>
      <c r="L54" s="130">
        <f t="shared" si="8"/>
        <v>-9.7903433783848359E-2</v>
      </c>
      <c r="M54" s="129">
        <v>59118</v>
      </c>
      <c r="N54" s="174">
        <f t="shared" si="9"/>
        <v>-0.13854807215923992</v>
      </c>
    </row>
    <row r="55" spans="2:14" ht="15" hidden="1" customHeight="1" outlineLevel="1">
      <c r="B55" s="68" t="s">
        <v>97</v>
      </c>
      <c r="C55" s="141">
        <v>1203</v>
      </c>
      <c r="D55" s="130">
        <f t="shared" si="13"/>
        <v>-3.2958199356913132E-2</v>
      </c>
      <c r="E55" s="129">
        <v>6841</v>
      </c>
      <c r="F55" s="174">
        <f t="shared" si="13"/>
        <v>-0.24341959743419594</v>
      </c>
      <c r="G55" s="141">
        <v>29436</v>
      </c>
      <c r="H55" s="130">
        <f t="shared" si="6"/>
        <v>-0.10783778868885252</v>
      </c>
      <c r="I55" s="129">
        <v>37480</v>
      </c>
      <c r="J55" s="174">
        <f t="shared" si="7"/>
        <v>-0.13401109057301297</v>
      </c>
      <c r="K55" s="141">
        <v>20230</v>
      </c>
      <c r="L55" s="130">
        <f t="shared" si="8"/>
        <v>-0.10557962684587496</v>
      </c>
      <c r="M55" s="129">
        <v>57710</v>
      </c>
      <c r="N55" s="174">
        <f t="shared" si="9"/>
        <v>-0.12425263285683941</v>
      </c>
    </row>
    <row r="56" spans="2:14" collapsed="1">
      <c r="B56" s="176">
        <v>2009</v>
      </c>
      <c r="C56" s="131">
        <v>8664</v>
      </c>
      <c r="D56" s="140">
        <f t="shared" si="13"/>
        <v>-0.57433428318757984</v>
      </c>
      <c r="E56" s="131">
        <v>83169</v>
      </c>
      <c r="F56" s="140">
        <f t="shared" si="13"/>
        <v>-0.31929120969062041</v>
      </c>
      <c r="G56" s="131">
        <v>421159</v>
      </c>
      <c r="H56" s="140">
        <f t="shared" si="6"/>
        <v>-8.7270386712553161E-2</v>
      </c>
      <c r="I56" s="131">
        <v>512992</v>
      </c>
      <c r="J56" s="140">
        <f t="shared" si="7"/>
        <v>-0.15062205900371217</v>
      </c>
      <c r="K56" s="131">
        <v>257540</v>
      </c>
      <c r="L56" s="140">
        <f t="shared" si="8"/>
        <v>-0.18061525441524107</v>
      </c>
      <c r="M56" s="131">
        <v>770532</v>
      </c>
      <c r="N56" s="140">
        <f t="shared" si="9"/>
        <v>-0.16088823451900369</v>
      </c>
    </row>
    <row r="57" spans="2:14" ht="15" hidden="1" customHeight="1" outlineLevel="1">
      <c r="B57" s="68" t="s">
        <v>86</v>
      </c>
      <c r="C57" s="141">
        <v>1924</v>
      </c>
      <c r="D57" s="130">
        <f t="shared" si="13"/>
        <v>1.2476635514018692</v>
      </c>
      <c r="E57" s="129">
        <v>10281</v>
      </c>
      <c r="F57" s="174">
        <f t="shared" si="13"/>
        <v>-7.3783783783783807E-2</v>
      </c>
      <c r="G57" s="141">
        <v>33149</v>
      </c>
      <c r="H57" s="130">
        <f t="shared" si="6"/>
        <v>-0.13941171889197534</v>
      </c>
      <c r="I57" s="129">
        <v>45354</v>
      </c>
      <c r="J57" s="174">
        <f t="shared" si="7"/>
        <v>-0.10145616641901933</v>
      </c>
      <c r="K57" s="141">
        <v>24232</v>
      </c>
      <c r="L57" s="130">
        <f t="shared" si="8"/>
        <v>-0.14558725009696416</v>
      </c>
      <c r="M57" s="129">
        <v>69586</v>
      </c>
      <c r="N57" s="174">
        <f t="shared" si="9"/>
        <v>-0.11733218326652795</v>
      </c>
    </row>
    <row r="58" spans="2:14" ht="15" hidden="1" customHeight="1" outlineLevel="1">
      <c r="B58" s="68" t="s">
        <v>87</v>
      </c>
      <c r="C58" s="141">
        <v>1852</v>
      </c>
      <c r="D58" s="130">
        <f t="shared" si="13"/>
        <v>8.6217008797653927E-2</v>
      </c>
      <c r="E58" s="129">
        <v>9429</v>
      </c>
      <c r="F58" s="174">
        <f t="shared" si="13"/>
        <v>-0.12686359848134088</v>
      </c>
      <c r="G58" s="141">
        <v>34355</v>
      </c>
      <c r="H58" s="130">
        <f t="shared" si="6"/>
        <v>-0.12335094031488425</v>
      </c>
      <c r="I58" s="129">
        <v>45636</v>
      </c>
      <c r="J58" s="174">
        <f t="shared" si="7"/>
        <v>-0.11717253786779647</v>
      </c>
      <c r="K58" s="141">
        <v>22975</v>
      </c>
      <c r="L58" s="130">
        <f t="shared" si="8"/>
        <v>-6.0903331289597351E-2</v>
      </c>
      <c r="M58" s="129">
        <v>68611</v>
      </c>
      <c r="N58" s="174">
        <f t="shared" si="9"/>
        <v>-9.9096614932114857E-2</v>
      </c>
    </row>
    <row r="59" spans="2:14" ht="15" hidden="1" customHeight="1" outlineLevel="1">
      <c r="B59" s="68" t="s">
        <v>88</v>
      </c>
      <c r="C59" s="141">
        <v>1582</v>
      </c>
      <c r="D59" s="130">
        <f t="shared" si="13"/>
        <v>0.20671243325705557</v>
      </c>
      <c r="E59" s="129">
        <v>8280</v>
      </c>
      <c r="F59" s="174">
        <f t="shared" si="13"/>
        <v>-0.16151898734177217</v>
      </c>
      <c r="G59" s="141">
        <v>32968</v>
      </c>
      <c r="H59" s="130">
        <f t="shared" si="6"/>
        <v>-0.16772695142885996</v>
      </c>
      <c r="I59" s="129">
        <v>42830</v>
      </c>
      <c r="J59" s="174">
        <f t="shared" si="7"/>
        <v>-0.156856569156266</v>
      </c>
      <c r="K59" s="141">
        <v>23837</v>
      </c>
      <c r="L59" s="130">
        <f t="shared" si="8"/>
        <v>-0.16007751937984493</v>
      </c>
      <c r="M59" s="129">
        <v>66667</v>
      </c>
      <c r="N59" s="174">
        <f t="shared" si="9"/>
        <v>-0.15801106367930484</v>
      </c>
    </row>
    <row r="60" spans="2:14" ht="15" hidden="1" customHeight="1" outlineLevel="1">
      <c r="B60" s="68" t="s">
        <v>89</v>
      </c>
      <c r="C60" s="141">
        <v>1372</v>
      </c>
      <c r="D60" s="130">
        <f t="shared" si="13"/>
        <v>0.16271186440677976</v>
      </c>
      <c r="E60" s="129">
        <v>8256</v>
      </c>
      <c r="F60" s="174">
        <f t="shared" si="13"/>
        <v>-0.22032297667390688</v>
      </c>
      <c r="G60" s="141">
        <v>37906</v>
      </c>
      <c r="H60" s="130">
        <f t="shared" si="6"/>
        <v>-0.14601121950120532</v>
      </c>
      <c r="I60" s="129">
        <v>47534</v>
      </c>
      <c r="J60" s="174">
        <f t="shared" si="7"/>
        <v>-0.15353657667925069</v>
      </c>
      <c r="K60" s="141">
        <v>22722</v>
      </c>
      <c r="L60" s="130">
        <f t="shared" si="8"/>
        <v>-0.10908092848180673</v>
      </c>
      <c r="M60" s="129">
        <v>70256</v>
      </c>
      <c r="N60" s="174">
        <f t="shared" si="9"/>
        <v>-0.13965221650746995</v>
      </c>
    </row>
    <row r="61" spans="2:14" ht="15" hidden="1" customHeight="1" outlineLevel="1">
      <c r="B61" s="68" t="s">
        <v>90</v>
      </c>
      <c r="C61" s="141">
        <v>1985</v>
      </c>
      <c r="D61" s="130">
        <f t="shared" si="13"/>
        <v>-0.39628953771289532</v>
      </c>
      <c r="E61" s="129">
        <v>14491</v>
      </c>
      <c r="F61" s="174">
        <f t="shared" si="13"/>
        <v>-3.2385149572649596E-2</v>
      </c>
      <c r="G61" s="141">
        <v>52429</v>
      </c>
      <c r="H61" s="130">
        <f t="shared" si="6"/>
        <v>-6.2947936587371078E-2</v>
      </c>
      <c r="I61" s="129">
        <v>68905</v>
      </c>
      <c r="J61" s="174">
        <f t="shared" si="7"/>
        <v>-7.1548878259112048E-2</v>
      </c>
      <c r="K61" s="141">
        <v>38329</v>
      </c>
      <c r="L61" s="130">
        <f t="shared" si="8"/>
        <v>-4.7205926220542871E-2</v>
      </c>
      <c r="M61" s="129">
        <v>107234</v>
      </c>
      <c r="N61" s="174">
        <f t="shared" si="9"/>
        <v>-6.2992057181304184E-2</v>
      </c>
    </row>
    <row r="62" spans="2:14" ht="15" hidden="1" customHeight="1" outlineLevel="1">
      <c r="B62" s="68" t="s">
        <v>91</v>
      </c>
      <c r="C62" s="141">
        <v>1616</v>
      </c>
      <c r="D62" s="130">
        <f t="shared" si="13"/>
        <v>0.1364275668073136</v>
      </c>
      <c r="E62" s="129">
        <v>10190</v>
      </c>
      <c r="F62" s="174">
        <f t="shared" si="13"/>
        <v>-4.5612063313664852E-2</v>
      </c>
      <c r="G62" s="141">
        <v>44742</v>
      </c>
      <c r="H62" s="130">
        <f t="shared" si="6"/>
        <v>-0.1313750994971753</v>
      </c>
      <c r="I62" s="129">
        <v>56548</v>
      </c>
      <c r="J62" s="174">
        <f t="shared" si="7"/>
        <v>-0.11099232800905545</v>
      </c>
      <c r="K62" s="141">
        <v>31916</v>
      </c>
      <c r="L62" s="130">
        <f t="shared" si="8"/>
        <v>-0.12169079200836586</v>
      </c>
      <c r="M62" s="129">
        <v>88464</v>
      </c>
      <c r="N62" s="174">
        <f t="shared" si="9"/>
        <v>-0.11488203629960181</v>
      </c>
    </row>
    <row r="63" spans="2:14" ht="15" hidden="1" customHeight="1" outlineLevel="1">
      <c r="B63" s="68" t="s">
        <v>92</v>
      </c>
      <c r="C63" s="141">
        <v>1186</v>
      </c>
      <c r="D63" s="130">
        <f t="shared" si="13"/>
        <v>-6.6141732283464538E-2</v>
      </c>
      <c r="E63" s="129">
        <v>8224</v>
      </c>
      <c r="F63" s="174">
        <f t="shared" si="13"/>
        <v>-0.10423701121882145</v>
      </c>
      <c r="G63" s="141">
        <v>38338</v>
      </c>
      <c r="H63" s="130">
        <f t="shared" si="6"/>
        <v>-8.8622640612371018E-2</v>
      </c>
      <c r="I63" s="129">
        <v>47748</v>
      </c>
      <c r="J63" s="174">
        <f t="shared" si="7"/>
        <v>-9.0808690519260438E-2</v>
      </c>
      <c r="K63" s="141">
        <v>25357</v>
      </c>
      <c r="L63" s="130">
        <f t="shared" si="8"/>
        <v>-0.15165607226497158</v>
      </c>
      <c r="M63" s="129">
        <v>73105</v>
      </c>
      <c r="N63" s="174">
        <f t="shared" si="9"/>
        <v>-0.11287876029948907</v>
      </c>
    </row>
    <row r="64" spans="2:14" ht="15" hidden="1" customHeight="1" outlineLevel="1">
      <c r="B64" s="68" t="s">
        <v>93</v>
      </c>
      <c r="C64" s="141">
        <v>1792</v>
      </c>
      <c r="D64" s="130">
        <f t="shared" ref="D64:D82" si="14">C64/C77-1</f>
        <v>0.74149659863945572</v>
      </c>
      <c r="E64" s="129">
        <v>9539</v>
      </c>
      <c r="F64" s="174">
        <f t="shared" ref="F64:F82" si="15">E64/E77-1</f>
        <v>0.27646192961327443</v>
      </c>
      <c r="G64" s="141">
        <v>36551</v>
      </c>
      <c r="H64" s="130">
        <f t="shared" si="6"/>
        <v>0.13749105281175122</v>
      </c>
      <c r="I64" s="129">
        <v>47882</v>
      </c>
      <c r="J64" s="174">
        <f t="shared" si="7"/>
        <v>0.17834379229728059</v>
      </c>
      <c r="K64" s="141">
        <v>26530</v>
      </c>
      <c r="L64" s="130">
        <f t="shared" si="8"/>
        <v>0.2495290128108516</v>
      </c>
      <c r="M64" s="129">
        <v>74412</v>
      </c>
      <c r="N64" s="174">
        <f t="shared" si="9"/>
        <v>0.20277369195209083</v>
      </c>
    </row>
    <row r="65" spans="2:14" ht="15" hidden="1" customHeight="1" outlineLevel="1">
      <c r="B65" s="68" t="s">
        <v>94</v>
      </c>
      <c r="C65" s="141">
        <v>1471</v>
      </c>
      <c r="D65" s="130">
        <f t="shared" si="14"/>
        <v>0.75536992840095474</v>
      </c>
      <c r="E65" s="129">
        <v>11170</v>
      </c>
      <c r="F65" s="174">
        <f t="shared" si="15"/>
        <v>2.1117103940031079E-2</v>
      </c>
      <c r="G65" s="141">
        <v>39023</v>
      </c>
      <c r="H65" s="130">
        <f t="shared" si="6"/>
        <v>-7.6466133383821688E-2</v>
      </c>
      <c r="I65" s="129">
        <v>51664</v>
      </c>
      <c r="J65" s="174">
        <f t="shared" si="7"/>
        <v>-4.380818419055732E-2</v>
      </c>
      <c r="K65" s="141">
        <v>25210</v>
      </c>
      <c r="L65" s="130">
        <f t="shared" si="8"/>
        <v>-4.7349128972527632E-2</v>
      </c>
      <c r="M65" s="129">
        <v>76874</v>
      </c>
      <c r="N65" s="174">
        <f t="shared" si="9"/>
        <v>-4.4972296071756901E-2</v>
      </c>
    </row>
    <row r="66" spans="2:14" ht="15" hidden="1" customHeight="1" outlineLevel="1">
      <c r="B66" s="68" t="s">
        <v>95</v>
      </c>
      <c r="C66" s="141">
        <v>2360</v>
      </c>
      <c r="D66" s="130">
        <f t="shared" si="14"/>
        <v>0.52849740932642497</v>
      </c>
      <c r="E66" s="129">
        <v>13180</v>
      </c>
      <c r="F66" s="174">
        <f t="shared" si="15"/>
        <v>0.15340859368163118</v>
      </c>
      <c r="G66" s="141">
        <v>43354</v>
      </c>
      <c r="H66" s="130">
        <f t="shared" si="6"/>
        <v>9.6126618122977403E-2</v>
      </c>
      <c r="I66" s="129">
        <v>58894</v>
      </c>
      <c r="J66" s="174">
        <f t="shared" si="7"/>
        <v>0.12129924033280659</v>
      </c>
      <c r="K66" s="141">
        <v>29644</v>
      </c>
      <c r="L66" s="130">
        <f t="shared" si="8"/>
        <v>8.5264506681310692E-2</v>
      </c>
      <c r="M66" s="129">
        <v>88538</v>
      </c>
      <c r="N66" s="174">
        <f t="shared" si="9"/>
        <v>0.10897066559783553</v>
      </c>
    </row>
    <row r="67" spans="2:14" ht="15" hidden="1" customHeight="1" outlineLevel="1">
      <c r="B67" s="68" t="s">
        <v>96</v>
      </c>
      <c r="C67" s="141">
        <v>1970</v>
      </c>
      <c r="D67" s="130">
        <f t="shared" si="14"/>
        <v>-6.0562708631378137E-2</v>
      </c>
      <c r="E67" s="129">
        <v>10098</v>
      </c>
      <c r="F67" s="174">
        <f t="shared" si="15"/>
        <v>-1.9421246844047335E-2</v>
      </c>
      <c r="G67" s="141">
        <v>35619</v>
      </c>
      <c r="H67" s="130">
        <f t="shared" si="6"/>
        <v>2.3064108455882248E-2</v>
      </c>
      <c r="I67" s="129">
        <v>47687</v>
      </c>
      <c r="J67" s="174">
        <f t="shared" si="7"/>
        <v>1.0082396051767528E-2</v>
      </c>
      <c r="K67" s="141">
        <v>20939</v>
      </c>
      <c r="L67" s="130">
        <f t="shared" si="8"/>
        <v>-2.5247713414634498E-3</v>
      </c>
      <c r="M67" s="129">
        <v>68626</v>
      </c>
      <c r="N67" s="174">
        <f t="shared" si="9"/>
        <v>6.2020732225855912E-3</v>
      </c>
    </row>
    <row r="68" spans="2:14" ht="15" hidden="1" customHeight="1" outlineLevel="1">
      <c r="B68" s="68" t="s">
        <v>97</v>
      </c>
      <c r="C68" s="141">
        <v>1244</v>
      </c>
      <c r="D68" s="130">
        <f t="shared" si="14"/>
        <v>-0.11710432931156844</v>
      </c>
      <c r="E68" s="129">
        <v>9042</v>
      </c>
      <c r="F68" s="174">
        <f t="shared" si="15"/>
        <v>-7.2425112843660266E-2</v>
      </c>
      <c r="G68" s="141">
        <v>32994</v>
      </c>
      <c r="H68" s="130">
        <f t="shared" si="6"/>
        <v>1.1682457915555222E-2</v>
      </c>
      <c r="I68" s="129">
        <v>43280</v>
      </c>
      <c r="J68" s="174">
        <f t="shared" si="7"/>
        <v>-1.1194882339501944E-2</v>
      </c>
      <c r="K68" s="141">
        <v>22618</v>
      </c>
      <c r="L68" s="130">
        <f t="shared" si="8"/>
        <v>3.0600026608718078E-3</v>
      </c>
      <c r="M68" s="129">
        <v>65898</v>
      </c>
      <c r="N68" s="174">
        <f t="shared" si="9"/>
        <v>-6.3481053695019218E-3</v>
      </c>
    </row>
    <row r="69" spans="2:14" collapsed="1">
      <c r="B69" s="176">
        <v>2008</v>
      </c>
      <c r="C69" s="131">
        <v>20354</v>
      </c>
      <c r="D69" s="140">
        <f t="shared" si="14"/>
        <v>0.13399075157390383</v>
      </c>
      <c r="E69" s="131">
        <v>122180</v>
      </c>
      <c r="F69" s="140">
        <f t="shared" si="15"/>
        <v>-3.8573519459876304E-2</v>
      </c>
      <c r="G69" s="131">
        <v>461428</v>
      </c>
      <c r="H69" s="140">
        <f t="shared" si="6"/>
        <v>-6.3282453750601375E-2</v>
      </c>
      <c r="I69" s="131">
        <v>603962</v>
      </c>
      <c r="J69" s="140">
        <f t="shared" si="7"/>
        <v>-5.2804752584562853E-2</v>
      </c>
      <c r="K69" s="131">
        <v>314309</v>
      </c>
      <c r="L69" s="140">
        <f t="shared" si="8"/>
        <v>-5.2478468091777031E-2</v>
      </c>
      <c r="M69" s="131">
        <v>918271</v>
      </c>
      <c r="N69" s="140">
        <f t="shared" si="9"/>
        <v>-5.2693096088199387E-2</v>
      </c>
    </row>
    <row r="70" spans="2:14" ht="15" hidden="1" customHeight="1" outlineLevel="1">
      <c r="B70" s="68" t="s">
        <v>86</v>
      </c>
      <c r="C70" s="141">
        <v>856</v>
      </c>
      <c r="D70" s="130">
        <f t="shared" si="14"/>
        <v>-0.35249621785173979</v>
      </c>
      <c r="E70" s="129">
        <v>11100</v>
      </c>
      <c r="F70" s="174">
        <f t="shared" si="15"/>
        <v>-3.5788742182070843E-2</v>
      </c>
      <c r="G70" s="141">
        <v>38519</v>
      </c>
      <c r="H70" s="130">
        <f t="shared" si="6"/>
        <v>6.9200022206184375E-2</v>
      </c>
      <c r="I70" s="129">
        <v>50475</v>
      </c>
      <c r="J70" s="174">
        <f t="shared" si="7"/>
        <v>3.3053622595169863E-2</v>
      </c>
      <c r="K70" s="141">
        <v>28361</v>
      </c>
      <c r="L70" s="130">
        <f t="shared" si="8"/>
        <v>3.6699930547940296E-2</v>
      </c>
      <c r="M70" s="129">
        <v>78836</v>
      </c>
      <c r="N70" s="174">
        <f t="shared" si="9"/>
        <v>3.436241258511874E-2</v>
      </c>
    </row>
    <row r="71" spans="2:14" ht="15" hidden="1" customHeight="1" outlineLevel="1">
      <c r="B71" s="68" t="s">
        <v>87</v>
      </c>
      <c r="C71" s="141">
        <v>1705</v>
      </c>
      <c r="D71" s="130">
        <f t="shared" si="14"/>
        <v>1.0997536945812807</v>
      </c>
      <c r="E71" s="129">
        <v>10799</v>
      </c>
      <c r="F71" s="174">
        <f t="shared" si="15"/>
        <v>5.4280972371375524E-2</v>
      </c>
      <c r="G71" s="141">
        <v>39189</v>
      </c>
      <c r="H71" s="130">
        <f t="shared" si="6"/>
        <v>2.3024512491189641E-2</v>
      </c>
      <c r="I71" s="129">
        <v>51693</v>
      </c>
      <c r="J71" s="174">
        <f t="shared" si="7"/>
        <v>4.7222559863862923E-2</v>
      </c>
      <c r="K71" s="141">
        <v>24465</v>
      </c>
      <c r="L71" s="130">
        <f t="shared" si="8"/>
        <v>1.2749927557229812E-2</v>
      </c>
      <c r="M71" s="129">
        <v>76158</v>
      </c>
      <c r="N71" s="174">
        <f t="shared" si="9"/>
        <v>3.5895482800364586E-2</v>
      </c>
    </row>
    <row r="72" spans="2:14" ht="15" hidden="1" customHeight="1" outlineLevel="1">
      <c r="B72" s="68" t="s">
        <v>88</v>
      </c>
      <c r="C72" s="141">
        <v>1311</v>
      </c>
      <c r="D72" s="130">
        <f t="shared" si="14"/>
        <v>0.35433884297520657</v>
      </c>
      <c r="E72" s="129">
        <v>9875</v>
      </c>
      <c r="F72" s="174">
        <f t="shared" si="15"/>
        <v>2.9181865554976483E-2</v>
      </c>
      <c r="G72" s="141">
        <v>39612</v>
      </c>
      <c r="H72" s="130">
        <f t="shared" si="6"/>
        <v>-4.6573759838255513E-2</v>
      </c>
      <c r="I72" s="129">
        <v>50798</v>
      </c>
      <c r="J72" s="174">
        <f t="shared" si="7"/>
        <v>-2.5177509115332897E-2</v>
      </c>
      <c r="K72" s="141">
        <v>28380</v>
      </c>
      <c r="L72" s="130">
        <f t="shared" si="8"/>
        <v>5.3608553608553544E-2</v>
      </c>
      <c r="M72" s="129">
        <v>79178</v>
      </c>
      <c r="N72" s="174">
        <f t="shared" si="9"/>
        <v>1.6699137211244608E-3</v>
      </c>
    </row>
    <row r="73" spans="2:14" ht="15" hidden="1" customHeight="1" outlineLevel="1">
      <c r="B73" s="68" t="s">
        <v>89</v>
      </c>
      <c r="C73" s="141">
        <v>1180</v>
      </c>
      <c r="D73" s="130">
        <f t="shared" si="14"/>
        <v>0.33635334088335211</v>
      </c>
      <c r="E73" s="129">
        <v>10589</v>
      </c>
      <c r="F73" s="174">
        <f t="shared" si="15"/>
        <v>-5.3116337297683947E-2</v>
      </c>
      <c r="G73" s="141">
        <v>44387</v>
      </c>
      <c r="H73" s="130">
        <f t="shared" si="6"/>
        <v>-9.821011356941145E-2</v>
      </c>
      <c r="I73" s="129">
        <v>56156</v>
      </c>
      <c r="J73" s="174">
        <f t="shared" si="7"/>
        <v>-8.3720854341051143E-2</v>
      </c>
      <c r="K73" s="141">
        <v>25504</v>
      </c>
      <c r="L73" s="130">
        <f t="shared" si="8"/>
        <v>-0.14710898572049624</v>
      </c>
      <c r="M73" s="129">
        <v>81660</v>
      </c>
      <c r="N73" s="174">
        <f t="shared" si="9"/>
        <v>-0.10450707314398511</v>
      </c>
    </row>
    <row r="74" spans="2:14" ht="15" hidden="1" customHeight="1" outlineLevel="1">
      <c r="B74" s="68" t="s">
        <v>90</v>
      </c>
      <c r="C74" s="141">
        <v>3288</v>
      </c>
      <c r="D74" s="130">
        <f t="shared" si="14"/>
        <v>4.3901639344262291</v>
      </c>
      <c r="E74" s="129">
        <v>14976</v>
      </c>
      <c r="F74" s="174">
        <f t="shared" si="15"/>
        <v>-0.12691657436017023</v>
      </c>
      <c r="G74" s="141">
        <v>55951</v>
      </c>
      <c r="H74" s="130">
        <f t="shared" si="6"/>
        <v>2.201074051072216E-2</v>
      </c>
      <c r="I74" s="129">
        <v>74215</v>
      </c>
      <c r="J74" s="174">
        <f t="shared" si="7"/>
        <v>2.3528113751396296E-2</v>
      </c>
      <c r="K74" s="141">
        <v>40228</v>
      </c>
      <c r="L74" s="130">
        <f t="shared" si="8"/>
        <v>-4.7501237011380315E-3</v>
      </c>
      <c r="M74" s="129">
        <v>114443</v>
      </c>
      <c r="N74" s="174">
        <f t="shared" si="9"/>
        <v>1.3406653738189389E-2</v>
      </c>
    </row>
    <row r="75" spans="2:14" ht="15" hidden="1" customHeight="1" outlineLevel="1">
      <c r="B75" s="68" t="s">
        <v>91</v>
      </c>
      <c r="C75" s="141">
        <v>1422</v>
      </c>
      <c r="D75" s="130">
        <f t="shared" si="14"/>
        <v>0.12056737588652489</v>
      </c>
      <c r="E75" s="129">
        <v>10677</v>
      </c>
      <c r="F75" s="174">
        <f t="shared" si="15"/>
        <v>-0.23363479758828598</v>
      </c>
      <c r="G75" s="141">
        <v>51509</v>
      </c>
      <c r="H75" s="130">
        <f t="shared" si="6"/>
        <v>7.5898358795798426E-3</v>
      </c>
      <c r="I75" s="129">
        <v>63608</v>
      </c>
      <c r="J75" s="174">
        <f t="shared" si="7"/>
        <v>-4.0921564488405004E-2</v>
      </c>
      <c r="K75" s="141">
        <v>36338</v>
      </c>
      <c r="L75" s="130">
        <f t="shared" si="8"/>
        <v>-1.4108199034130964E-2</v>
      </c>
      <c r="M75" s="129">
        <v>99946</v>
      </c>
      <c r="N75" s="174">
        <f t="shared" si="9"/>
        <v>-3.1343283582089598E-2</v>
      </c>
    </row>
    <row r="76" spans="2:14" ht="15" hidden="1" customHeight="1" outlineLevel="1">
      <c r="B76" s="68" t="s">
        <v>92</v>
      </c>
      <c r="C76" s="141">
        <v>1270</v>
      </c>
      <c r="D76" s="130">
        <f t="shared" si="14"/>
        <v>0.36853448275862077</v>
      </c>
      <c r="E76" s="129">
        <v>9181</v>
      </c>
      <c r="F76" s="174">
        <f t="shared" si="15"/>
        <v>-0.14753946146703811</v>
      </c>
      <c r="G76" s="141">
        <v>42066</v>
      </c>
      <c r="H76" s="130">
        <f t="shared" si="6"/>
        <v>5.4761546562358987E-2</v>
      </c>
      <c r="I76" s="129">
        <v>52517</v>
      </c>
      <c r="J76" s="174">
        <f t="shared" si="7"/>
        <v>1.8165955796820565E-2</v>
      </c>
      <c r="K76" s="141">
        <v>29890</v>
      </c>
      <c r="L76" s="130">
        <f t="shared" si="8"/>
        <v>4.7852760736196265E-2</v>
      </c>
      <c r="M76" s="129">
        <v>82407</v>
      </c>
      <c r="N76" s="174">
        <f t="shared" si="9"/>
        <v>2.8737282316958934E-2</v>
      </c>
    </row>
    <row r="77" spans="2:14" ht="15" hidden="1" customHeight="1" outlineLevel="1">
      <c r="B77" s="68" t="s">
        <v>93</v>
      </c>
      <c r="C77" s="141">
        <v>1029</v>
      </c>
      <c r="D77" s="130">
        <f t="shared" si="14"/>
        <v>0.2220902612826603</v>
      </c>
      <c r="E77" s="129">
        <v>7473</v>
      </c>
      <c r="F77" s="174">
        <f t="shared" si="15"/>
        <v>-0.24530397899414258</v>
      </c>
      <c r="G77" s="141">
        <v>32133</v>
      </c>
      <c r="H77" s="130">
        <f t="shared" si="6"/>
        <v>-0.13053007549314066</v>
      </c>
      <c r="I77" s="129">
        <v>40635</v>
      </c>
      <c r="J77" s="174">
        <f t="shared" si="7"/>
        <v>-0.14813106643466589</v>
      </c>
      <c r="K77" s="141">
        <v>21232</v>
      </c>
      <c r="L77" s="130">
        <f t="shared" si="8"/>
        <v>-2.609972019632123E-2</v>
      </c>
      <c r="M77" s="129">
        <v>61867</v>
      </c>
      <c r="N77" s="174">
        <f t="shared" si="9"/>
        <v>-0.10985295387183103</v>
      </c>
    </row>
    <row r="78" spans="2:14" ht="15" hidden="1" customHeight="1" outlineLevel="1">
      <c r="B78" s="68" t="s">
        <v>94</v>
      </c>
      <c r="C78" s="141">
        <v>838</v>
      </c>
      <c r="D78" s="130">
        <f t="shared" si="14"/>
        <v>-0.4486842105263158</v>
      </c>
      <c r="E78" s="129">
        <v>10939</v>
      </c>
      <c r="F78" s="174">
        <f t="shared" si="15"/>
        <v>-0.12648726343527905</v>
      </c>
      <c r="G78" s="141">
        <v>42254</v>
      </c>
      <c r="H78" s="130">
        <f t="shared" si="6"/>
        <v>3.8462483717958129E-2</v>
      </c>
      <c r="I78" s="129">
        <v>54031</v>
      </c>
      <c r="J78" s="174">
        <f t="shared" si="7"/>
        <v>-1.2807863772564487E-2</v>
      </c>
      <c r="K78" s="141">
        <v>26463</v>
      </c>
      <c r="L78" s="130">
        <f t="shared" si="8"/>
        <v>-0.12993588689791224</v>
      </c>
      <c r="M78" s="129">
        <v>80494</v>
      </c>
      <c r="N78" s="174">
        <f t="shared" si="9"/>
        <v>-5.4646669876801335E-2</v>
      </c>
    </row>
    <row r="79" spans="2:14" ht="15" hidden="1" customHeight="1" outlineLevel="1">
      <c r="B79" s="68" t="s">
        <v>95</v>
      </c>
      <c r="C79" s="141">
        <v>1544</v>
      </c>
      <c r="D79" s="130">
        <f t="shared" si="14"/>
        <v>0.1574212893553224</v>
      </c>
      <c r="E79" s="129">
        <v>11427</v>
      </c>
      <c r="F79" s="174">
        <f t="shared" si="15"/>
        <v>1.3750887154009961E-2</v>
      </c>
      <c r="G79" s="141">
        <v>39552</v>
      </c>
      <c r="H79" s="130">
        <f t="shared" si="6"/>
        <v>3.2608411873743526E-2</v>
      </c>
      <c r="I79" s="129">
        <v>52523</v>
      </c>
      <c r="J79" s="174">
        <f t="shared" si="7"/>
        <v>3.1703628042192955E-2</v>
      </c>
      <c r="K79" s="141">
        <v>27315</v>
      </c>
      <c r="L79" s="130">
        <f t="shared" si="8"/>
        <v>-8.8896952104499105E-3</v>
      </c>
      <c r="M79" s="129">
        <v>79838</v>
      </c>
      <c r="N79" s="174">
        <f t="shared" si="9"/>
        <v>1.7446380099147341E-2</v>
      </c>
    </row>
    <row r="80" spans="2:14" ht="15" hidden="1" customHeight="1" outlineLevel="1">
      <c r="B80" s="68" t="s">
        <v>96</v>
      </c>
      <c r="C80" s="141">
        <v>2097</v>
      </c>
      <c r="D80" s="130">
        <f t="shared" si="14"/>
        <v>0.48934659090909083</v>
      </c>
      <c r="E80" s="129">
        <v>10298</v>
      </c>
      <c r="F80" s="174">
        <f t="shared" si="15"/>
        <v>-6.0401459854014572E-2</v>
      </c>
      <c r="G80" s="141">
        <v>34816</v>
      </c>
      <c r="H80" s="130">
        <f t="shared" si="6"/>
        <v>-1.003724871335554E-2</v>
      </c>
      <c r="I80" s="129">
        <v>47211</v>
      </c>
      <c r="J80" s="174">
        <f t="shared" si="7"/>
        <v>-6.857816016997309E-3</v>
      </c>
      <c r="K80" s="141">
        <v>20992</v>
      </c>
      <c r="L80" s="130">
        <f t="shared" si="8"/>
        <v>-9.7584042644656477E-2</v>
      </c>
      <c r="M80" s="129">
        <v>68203</v>
      </c>
      <c r="N80" s="174">
        <f t="shared" si="9"/>
        <v>-3.6667184564753708E-2</v>
      </c>
    </row>
    <row r="81" spans="2:14" ht="15" hidden="1" customHeight="1" outlineLevel="1">
      <c r="B81" s="68" t="s">
        <v>97</v>
      </c>
      <c r="C81" s="141">
        <v>1409</v>
      </c>
      <c r="D81" s="130">
        <f t="shared" si="14"/>
        <v>0.48472075869336151</v>
      </c>
      <c r="E81" s="129">
        <v>9748</v>
      </c>
      <c r="F81" s="174">
        <f t="shared" si="15"/>
        <v>3.0870549495780608E-3</v>
      </c>
      <c r="G81" s="141">
        <v>32613</v>
      </c>
      <c r="H81" s="130">
        <f t="shared" si="6"/>
        <v>3.6484983314794217E-2</v>
      </c>
      <c r="I81" s="129">
        <v>43770</v>
      </c>
      <c r="J81" s="174">
        <f t="shared" si="7"/>
        <v>3.8877812589005911E-2</v>
      </c>
      <c r="K81" s="141">
        <v>22549</v>
      </c>
      <c r="L81" s="130">
        <f t="shared" si="8"/>
        <v>-6.9415211918616659E-2</v>
      </c>
      <c r="M81" s="129">
        <v>66319</v>
      </c>
      <c r="N81" s="174">
        <f t="shared" si="9"/>
        <v>-6.6302005635665573E-4</v>
      </c>
    </row>
    <row r="82" spans="2:14" collapsed="1">
      <c r="B82" s="176">
        <v>2007</v>
      </c>
      <c r="C82" s="131">
        <v>17949</v>
      </c>
      <c r="D82" s="140">
        <f t="shared" si="14"/>
        <v>0.3973530556636824</v>
      </c>
      <c r="E82" s="131">
        <v>127082</v>
      </c>
      <c r="F82" s="140">
        <f t="shared" si="15"/>
        <v>-8.4179500299071064E-2</v>
      </c>
      <c r="G82" s="131">
        <v>492601</v>
      </c>
      <c r="H82" s="140">
        <f t="shared" ref="H82:H133" si="16">G82/G95-1</f>
        <v>-1.6861458394553663E-3</v>
      </c>
      <c r="I82" s="131">
        <v>637632</v>
      </c>
      <c r="J82" s="140">
        <f t="shared" ref="J82:J133" si="17">I82/I95-1</f>
        <v>-1.1486091581775382E-2</v>
      </c>
      <c r="K82" s="131">
        <v>331717</v>
      </c>
      <c r="L82" s="140">
        <f t="shared" ref="L82:L133" si="18">K82/K95-1</f>
        <v>-2.8433770227722088E-2</v>
      </c>
      <c r="M82" s="131">
        <v>969349</v>
      </c>
      <c r="N82" s="140">
        <f t="shared" ref="N82:N133" si="19">M82/M95-1</f>
        <v>-1.7351839799851221E-2</v>
      </c>
    </row>
    <row r="83" spans="2:14" ht="15" hidden="1" customHeight="1" outlineLevel="1">
      <c r="B83" s="68" t="s">
        <v>86</v>
      </c>
      <c r="C83" s="141">
        <v>1322</v>
      </c>
      <c r="D83" s="141"/>
      <c r="E83" s="129">
        <v>11512</v>
      </c>
      <c r="F83" s="129"/>
      <c r="G83" s="141">
        <v>36026</v>
      </c>
      <c r="H83" s="141"/>
      <c r="I83" s="129">
        <v>48860</v>
      </c>
      <c r="J83" s="129"/>
      <c r="K83" s="141">
        <v>27357</v>
      </c>
      <c r="L83" s="141"/>
      <c r="M83" s="129">
        <v>76217</v>
      </c>
      <c r="N83" s="129"/>
    </row>
    <row r="84" spans="2:14" ht="15" hidden="1" customHeight="1" outlineLevel="1">
      <c r="B84" s="68" t="s">
        <v>87</v>
      </c>
      <c r="C84" s="141">
        <v>812</v>
      </c>
      <c r="D84" s="141"/>
      <c r="E84" s="129">
        <v>10243</v>
      </c>
      <c r="F84" s="129"/>
      <c r="G84" s="141">
        <v>38307</v>
      </c>
      <c r="H84" s="141"/>
      <c r="I84" s="129">
        <v>49362</v>
      </c>
      <c r="J84" s="129"/>
      <c r="K84" s="141">
        <v>24157</v>
      </c>
      <c r="L84" s="141"/>
      <c r="M84" s="129">
        <v>73519</v>
      </c>
      <c r="N84" s="129"/>
    </row>
    <row r="85" spans="2:14" ht="15" hidden="1" customHeight="1" outlineLevel="1">
      <c r="B85" s="68" t="s">
        <v>88</v>
      </c>
      <c r="C85" s="141">
        <v>968</v>
      </c>
      <c r="D85" s="141"/>
      <c r="E85" s="129">
        <v>9595</v>
      </c>
      <c r="F85" s="129"/>
      <c r="G85" s="141">
        <v>41547</v>
      </c>
      <c r="H85" s="141"/>
      <c r="I85" s="129">
        <v>52110</v>
      </c>
      <c r="J85" s="129"/>
      <c r="K85" s="141">
        <v>26936</v>
      </c>
      <c r="L85" s="141"/>
      <c r="M85" s="129">
        <v>79046</v>
      </c>
      <c r="N85" s="129"/>
    </row>
    <row r="86" spans="2:14" ht="15" hidden="1" customHeight="1" outlineLevel="1">
      <c r="B86" s="68" t="s">
        <v>89</v>
      </c>
      <c r="C86" s="141">
        <v>883</v>
      </c>
      <c r="D86" s="141"/>
      <c r="E86" s="129">
        <v>11183</v>
      </c>
      <c r="F86" s="129"/>
      <c r="G86" s="141">
        <v>49221</v>
      </c>
      <c r="H86" s="141"/>
      <c r="I86" s="129">
        <v>61287</v>
      </c>
      <c r="J86" s="129"/>
      <c r="K86" s="141">
        <v>29903</v>
      </c>
      <c r="L86" s="141"/>
      <c r="M86" s="129">
        <v>91190</v>
      </c>
      <c r="N86" s="129"/>
    </row>
    <row r="87" spans="2:14" ht="15" hidden="1" customHeight="1" outlineLevel="1">
      <c r="B87" s="68" t="s">
        <v>90</v>
      </c>
      <c r="C87" s="141">
        <v>610</v>
      </c>
      <c r="D87" s="141"/>
      <c r="E87" s="129">
        <v>17153</v>
      </c>
      <c r="F87" s="129"/>
      <c r="G87" s="141">
        <v>54746</v>
      </c>
      <c r="H87" s="141"/>
      <c r="I87" s="129">
        <v>72509</v>
      </c>
      <c r="J87" s="129"/>
      <c r="K87" s="141">
        <v>40420</v>
      </c>
      <c r="L87" s="141"/>
      <c r="M87" s="129">
        <v>112929</v>
      </c>
      <c r="N87" s="129"/>
    </row>
    <row r="88" spans="2:14" ht="15" hidden="1" customHeight="1" outlineLevel="1">
      <c r="B88" s="68" t="s">
        <v>91</v>
      </c>
      <c r="C88" s="141">
        <v>1269</v>
      </c>
      <c r="D88" s="141"/>
      <c r="E88" s="129">
        <v>13932</v>
      </c>
      <c r="F88" s="129"/>
      <c r="G88" s="141">
        <v>51121</v>
      </c>
      <c r="H88" s="141"/>
      <c r="I88" s="129">
        <v>66322</v>
      </c>
      <c r="J88" s="129"/>
      <c r="K88" s="141">
        <v>36858</v>
      </c>
      <c r="L88" s="141"/>
      <c r="M88" s="129">
        <v>103180</v>
      </c>
      <c r="N88" s="129"/>
    </row>
    <row r="89" spans="2:14" ht="15" hidden="1" customHeight="1" outlineLevel="1">
      <c r="B89" s="68" t="s">
        <v>92</v>
      </c>
      <c r="C89" s="141">
        <v>928</v>
      </c>
      <c r="D89" s="141"/>
      <c r="E89" s="129">
        <v>10770</v>
      </c>
      <c r="F89" s="129"/>
      <c r="G89" s="141">
        <v>39882</v>
      </c>
      <c r="H89" s="141"/>
      <c r="I89" s="129">
        <v>51580</v>
      </c>
      <c r="J89" s="129"/>
      <c r="K89" s="141">
        <v>28525</v>
      </c>
      <c r="L89" s="141"/>
      <c r="M89" s="129">
        <v>80105</v>
      </c>
      <c r="N89" s="129"/>
    </row>
    <row r="90" spans="2:14" ht="15" hidden="1" customHeight="1" outlineLevel="1">
      <c r="B90" s="68" t="s">
        <v>93</v>
      </c>
      <c r="C90" s="141">
        <v>842</v>
      </c>
      <c r="D90" s="141"/>
      <c r="E90" s="129">
        <v>9902</v>
      </c>
      <c r="F90" s="129"/>
      <c r="G90" s="141">
        <v>36957</v>
      </c>
      <c r="H90" s="141"/>
      <c r="I90" s="129">
        <v>47701</v>
      </c>
      <c r="J90" s="129"/>
      <c r="K90" s="141">
        <v>21801</v>
      </c>
      <c r="L90" s="141"/>
      <c r="M90" s="129">
        <v>69502</v>
      </c>
      <c r="N90" s="129"/>
    </row>
    <row r="91" spans="2:14" ht="15" hidden="1" customHeight="1" outlineLevel="1">
      <c r="B91" s="68" t="s">
        <v>94</v>
      </c>
      <c r="C91" s="141">
        <v>1520</v>
      </c>
      <c r="D91" s="141"/>
      <c r="E91" s="129">
        <v>12523</v>
      </c>
      <c r="F91" s="129"/>
      <c r="G91" s="141">
        <v>40689</v>
      </c>
      <c r="H91" s="141"/>
      <c r="I91" s="129">
        <v>54732</v>
      </c>
      <c r="J91" s="129"/>
      <c r="K91" s="141">
        <v>30415</v>
      </c>
      <c r="L91" s="141"/>
      <c r="M91" s="129">
        <v>85147</v>
      </c>
      <c r="N91" s="129"/>
    </row>
    <row r="92" spans="2:14" ht="15" hidden="1" customHeight="1" outlineLevel="1">
      <c r="B92" s="68" t="s">
        <v>95</v>
      </c>
      <c r="C92" s="141">
        <v>1334</v>
      </c>
      <c r="D92" s="141"/>
      <c r="E92" s="129">
        <v>11272</v>
      </c>
      <c r="F92" s="129"/>
      <c r="G92" s="141">
        <v>38303</v>
      </c>
      <c r="H92" s="141"/>
      <c r="I92" s="129">
        <v>50909</v>
      </c>
      <c r="J92" s="129"/>
      <c r="K92" s="141">
        <v>27560</v>
      </c>
      <c r="L92" s="141"/>
      <c r="M92" s="129">
        <v>78469</v>
      </c>
      <c r="N92" s="129"/>
    </row>
    <row r="93" spans="2:14" ht="15" hidden="1" customHeight="1" outlineLevel="1">
      <c r="B93" s="68" t="s">
        <v>96</v>
      </c>
      <c r="C93" s="141">
        <v>1408</v>
      </c>
      <c r="D93" s="141"/>
      <c r="E93" s="129">
        <v>10960</v>
      </c>
      <c r="F93" s="129"/>
      <c r="G93" s="141">
        <v>35169</v>
      </c>
      <c r="H93" s="141"/>
      <c r="I93" s="129">
        <v>47537</v>
      </c>
      <c r="J93" s="129"/>
      <c r="K93" s="141">
        <v>23262</v>
      </c>
      <c r="L93" s="141"/>
      <c r="M93" s="129">
        <v>70799</v>
      </c>
      <c r="N93" s="129"/>
    </row>
    <row r="94" spans="2:14" ht="15" hidden="1" customHeight="1" outlineLevel="1">
      <c r="B94" s="68" t="s">
        <v>97</v>
      </c>
      <c r="C94" s="141">
        <v>949</v>
      </c>
      <c r="D94" s="141"/>
      <c r="E94" s="129">
        <v>9718</v>
      </c>
      <c r="F94" s="129"/>
      <c r="G94" s="141">
        <v>31465</v>
      </c>
      <c r="H94" s="141"/>
      <c r="I94" s="129">
        <v>42132</v>
      </c>
      <c r="J94" s="129"/>
      <c r="K94" s="141">
        <v>24231</v>
      </c>
      <c r="L94" s="141"/>
      <c r="M94" s="129">
        <v>66363</v>
      </c>
      <c r="N94" s="129"/>
    </row>
    <row r="95" spans="2:14" collapsed="1">
      <c r="B95" s="176">
        <v>2006</v>
      </c>
      <c r="C95" s="131">
        <v>12845</v>
      </c>
      <c r="D95" s="131"/>
      <c r="E95" s="131">
        <v>138763</v>
      </c>
      <c r="F95" s="131"/>
      <c r="G95" s="131">
        <v>493433</v>
      </c>
      <c r="H95" s="131"/>
      <c r="I95" s="131">
        <v>645041</v>
      </c>
      <c r="J95" s="131"/>
      <c r="K95" s="131">
        <v>341425</v>
      </c>
      <c r="L95" s="131"/>
      <c r="M95" s="131">
        <v>986466</v>
      </c>
      <c r="N95" s="131"/>
    </row>
    <row r="96" spans="2:14" ht="15" customHeight="1">
      <c r="B96" s="177" t="s">
        <v>79</v>
      </c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</row>
  </sheetData>
  <mergeCells count="2">
    <mergeCell ref="B5:N5"/>
    <mergeCell ref="B96:N96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5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21" t="s">
        <v>173</v>
      </c>
      <c r="C5" s="121"/>
      <c r="D5" s="121"/>
      <c r="E5" s="121"/>
      <c r="F5" s="121"/>
      <c r="G5" s="121"/>
      <c r="H5" s="121"/>
    </row>
    <row r="6" spans="2:8">
      <c r="B6" s="173"/>
      <c r="C6" s="146" t="s">
        <v>170</v>
      </c>
      <c r="D6" s="146" t="s">
        <v>174</v>
      </c>
      <c r="E6" s="146" t="s">
        <v>175</v>
      </c>
      <c r="F6" s="178" t="s">
        <v>81</v>
      </c>
      <c r="G6" s="179" t="s">
        <v>176</v>
      </c>
      <c r="H6" s="178" t="s">
        <v>83</v>
      </c>
    </row>
    <row r="7" spans="2:8">
      <c r="B7" s="68" t="s">
        <v>88</v>
      </c>
      <c r="C7" s="174">
        <f>IFERROR('tablas turistas por categorías '!C7/'tablas turistas por categorías '!C20-1,"-")</f>
        <v>0.19768786127167637</v>
      </c>
      <c r="D7" s="174">
        <f>IFERROR('tablas turistas por categorías '!E7/'tablas turistas por categorías '!E20-1,"-")</f>
        <v>-5.6900055422131945E-2</v>
      </c>
      <c r="E7" s="174">
        <f>IFERROR('tablas turistas por categorías '!G7/'tablas turistas por categorías '!G20-1,"-")</f>
        <v>-2.9128881560868347E-2</v>
      </c>
      <c r="F7" s="130">
        <f>IFERROR('tablas turistas por categorías '!I7/'tablas turistas por categorías '!I20-1,"-")</f>
        <v>-2.8053810818411962E-2</v>
      </c>
      <c r="G7" s="174">
        <f>IFERROR('tablas turistas por categorías '!K7/'tablas turistas por categorías '!K20-1,"-")</f>
        <v>-0.12974310629271746</v>
      </c>
      <c r="H7" s="130">
        <f>IFERROR('tablas turistas por categorías '!M7/'tablas turistas por categorías '!M20-1,"-")</f>
        <v>-5.6991951710261612E-2</v>
      </c>
    </row>
    <row r="8" spans="2:8">
      <c r="B8" s="68" t="s">
        <v>89</v>
      </c>
      <c r="C8" s="174">
        <f>IFERROR('tablas turistas por categorías '!C8/'tablas turistas por categorías '!C21-1,"-")</f>
        <v>0.14734561213434461</v>
      </c>
      <c r="D8" s="174">
        <f>IFERROR('tablas turistas por categorías '!E8/'tablas turistas por categorías '!E21-1,"-")</f>
        <v>-4.6853856562922847E-2</v>
      </c>
      <c r="E8" s="174">
        <f>IFERROR('tablas turistas por categorías '!G8/'tablas turistas por categorías '!G21-1,"-")</f>
        <v>7.264275869524095E-2</v>
      </c>
      <c r="F8" s="130">
        <f>IFERROR('tablas turistas por categorías '!I8/'tablas turistas por categorías '!I21-1,"-")</f>
        <v>5.8100278297367636E-2</v>
      </c>
      <c r="G8" s="174">
        <f>IFERROR('tablas turistas por categorías '!K8/'tablas turistas por categorías '!K21-1,"-")</f>
        <v>4.792452830188676E-2</v>
      </c>
      <c r="H8" s="130">
        <f>IFERROR('tablas turistas por categorías '!M8/'tablas turistas por categorías '!M21-1,"-")</f>
        <v>5.5738508968609768E-2</v>
      </c>
    </row>
    <row r="9" spans="2:8">
      <c r="B9" s="68" t="s">
        <v>90</v>
      </c>
      <c r="C9" s="174">
        <f>IFERROR('tablas turistas por categorías '!C9/'tablas turistas por categorías '!C22-1,"-")</f>
        <v>1.9509345794392523</v>
      </c>
      <c r="D9" s="174">
        <f>IFERROR('tablas turistas por categorías '!E9/'tablas turistas por categorías '!E22-1,"-")</f>
        <v>-0.16740975118653822</v>
      </c>
      <c r="E9" s="174">
        <f>IFERROR('tablas turistas por categorías '!G9/'tablas turistas por categorías '!G22-1,"-")</f>
        <v>-0.10279232472935773</v>
      </c>
      <c r="F9" s="130">
        <f>IFERROR('tablas turistas por categorías '!I9/'tablas turistas por categorías '!I22-1,"-")</f>
        <v>-9.507649213531566E-2</v>
      </c>
      <c r="G9" s="174">
        <f>IFERROR('tablas turistas por categorías '!K9/'tablas turistas por categorías '!K22-1,"-")</f>
        <v>-0.11811950071618582</v>
      </c>
      <c r="H9" s="130">
        <f>IFERROR('tablas turistas por categorías '!M9/'tablas turistas por categorías '!M22-1,"-")</f>
        <v>-0.10106326422115897</v>
      </c>
    </row>
    <row r="10" spans="2:8">
      <c r="B10" s="68" t="s">
        <v>91</v>
      </c>
      <c r="C10" s="174">
        <f>IFERROR('tablas turistas por categorías '!C10/'tablas turistas por categorías '!C23-1,"-")</f>
        <v>-2.7906976744186407E-3</v>
      </c>
      <c r="D10" s="174">
        <f>IFERROR('tablas turistas por categorías '!E10/'tablas turistas por categorías '!E23-1,"-")</f>
        <v>-0.15103011093502372</v>
      </c>
      <c r="E10" s="174">
        <f>IFERROR('tablas turistas por categorías '!G10/'tablas turistas por categorías '!G23-1,"-")</f>
        <v>-0.16508618676133979</v>
      </c>
      <c r="F10" s="130">
        <f>IFERROR('tablas turistas por categorías '!I10/'tablas turistas por categorías '!I23-1,"-")</f>
        <v>-0.15984382159007149</v>
      </c>
      <c r="G10" s="174">
        <f>IFERROR('tablas turistas por categorías '!K10/'tablas turistas por categorías '!K23-1,"-")</f>
        <v>-0.5071201293620573</v>
      </c>
      <c r="H10" s="130">
        <f>IFERROR('tablas turistas por categorías '!M10/'tablas turistas por categorías '!M23-1,"-")</f>
        <v>-0.25581663543318434</v>
      </c>
    </row>
    <row r="11" spans="2:8">
      <c r="B11" s="68" t="s">
        <v>92</v>
      </c>
      <c r="C11" s="174">
        <f>IFERROR('tablas turistas por categorías '!C11/'tablas turistas por categorías '!C24-1,"-")</f>
        <v>3.5834266517357216E-2</v>
      </c>
      <c r="D11" s="174">
        <f>IFERROR('tablas turistas por categorías '!E11/'tablas turistas por categorías '!E24-1,"-")</f>
        <v>-9.4808578873521787E-2</v>
      </c>
      <c r="E11" s="174">
        <f>IFERROR('tablas turistas por categorías '!G11/'tablas turistas por categorías '!G24-1,"-")</f>
        <v>2.0933311269237143E-2</v>
      </c>
      <c r="F11" s="130">
        <f>IFERROR('tablas turistas por categorías '!I11/'tablas turistas por categorías '!I24-1,"-")</f>
        <v>7.5462743236829333E-3</v>
      </c>
      <c r="G11" s="174">
        <f>IFERROR('tablas turistas por categorías '!K11/'tablas turistas por categorías '!K24-1,"-")</f>
        <v>-3.7622272385252065E-2</v>
      </c>
      <c r="H11" s="130">
        <f>IFERROR('tablas turistas por categorías '!M11/'tablas turistas por categorías '!M24-1,"-")</f>
        <v>-4.0874574957275867E-3</v>
      </c>
    </row>
    <row r="12" spans="2:8">
      <c r="B12" s="68" t="s">
        <v>93</v>
      </c>
      <c r="C12" s="174">
        <f>IFERROR('tablas turistas por categorías '!C12/'tablas turistas por categorías '!C25-1,"-")</f>
        <v>-0.27044025157232709</v>
      </c>
      <c r="D12" s="174">
        <f>IFERROR('tablas turistas por categorías '!E12/'tablas turistas por categorías '!E25-1,"-")</f>
        <v>-0.19189135996851014</v>
      </c>
      <c r="E12" s="174">
        <f>IFERROR('tablas turistas por categorías '!G12/'tablas turistas por categorías '!G25-1,"-")</f>
        <v>5.064588249906854E-2</v>
      </c>
      <c r="F12" s="130">
        <f>IFERROR('tablas turistas por categorías '!I12/'tablas turistas por categorías '!I25-1,"-")</f>
        <v>1.0408221972331821E-2</v>
      </c>
      <c r="G12" s="174">
        <f>IFERROR('tablas turistas por categorías '!K12/'tablas turistas por categorías '!K25-1,"-")</f>
        <v>-8.3352328850391344E-2</v>
      </c>
      <c r="H12" s="130">
        <f>IFERROR('tablas turistas por categorías '!M12/'tablas turistas por categorías '!M25-1,"-")</f>
        <v>-1.3599221789883265E-2</v>
      </c>
    </row>
    <row r="13" spans="2:8">
      <c r="B13" s="68" t="s">
        <v>94</v>
      </c>
      <c r="C13" s="174">
        <f>IFERROR('tablas turistas por categorías '!C13/'tablas turistas por categorías '!C26-1,"-")</f>
        <v>-0.12956204379562042</v>
      </c>
      <c r="D13" s="174">
        <f>IFERROR('tablas turistas por categorías '!E13/'tablas turistas por categorías '!E26-1,"-")</f>
        <v>-0.12401673640167366</v>
      </c>
      <c r="E13" s="174">
        <f>IFERROR('tablas turistas por categorías '!G13/'tablas turistas por categorías '!G26-1,"-")</f>
        <v>-6.5602460755197267E-2</v>
      </c>
      <c r="F13" s="130">
        <f>IFERROR('tablas turistas por categorías '!I13/'tablas turistas por categorías '!I26-1,"-")</f>
        <v>-7.4961480919098711E-2</v>
      </c>
      <c r="G13" s="174">
        <f>IFERROR('tablas turistas por categorías '!K13/'tablas turistas por categorías '!K26-1,"-")</f>
        <v>-0.14520216564911881</v>
      </c>
      <c r="H13" s="130">
        <f>IFERROR('tablas turistas por categorías '!M13/'tablas turistas por categorías '!M26-1,"-")</f>
        <v>-9.4585244186982109E-2</v>
      </c>
    </row>
    <row r="14" spans="2:8">
      <c r="B14" s="68" t="s">
        <v>95</v>
      </c>
      <c r="C14" s="174">
        <f>IFERROR('tablas turistas por categorías '!C14/'tablas turistas por categorías '!C27-1,"-")</f>
        <v>-0.13686806411837238</v>
      </c>
      <c r="D14" s="174">
        <f>IFERROR('tablas turistas por categorías '!E14/'tablas turistas por categorías '!E27-1,"-")</f>
        <v>4.9578365804012758E-2</v>
      </c>
      <c r="E14" s="174">
        <f>IFERROR('tablas turistas por categorías '!G14/'tablas turistas por categorías '!G27-1,"-")</f>
        <v>-5.9335624284077904E-2</v>
      </c>
      <c r="F14" s="130">
        <f>IFERROR('tablas turistas por categorías '!I14/'tablas turistas por categorías '!I27-1,"-")</f>
        <v>-4.6290676990687452E-2</v>
      </c>
      <c r="G14" s="174">
        <f>IFERROR('tablas turistas por categorías '!K14/'tablas turistas por categorías '!K27-1,"-")</f>
        <v>-0.12080964777134362</v>
      </c>
      <c r="H14" s="130">
        <f>IFERROR('tablas turistas por categorías '!M14/'tablas turistas por categorías '!M27-1,"-")</f>
        <v>-6.7349267355272691E-2</v>
      </c>
    </row>
    <row r="15" spans="2:8">
      <c r="B15" s="68" t="s">
        <v>96</v>
      </c>
      <c r="C15" s="174">
        <f>IFERROR('tablas turistas por categorías '!C15/'tablas turistas por categorías '!C28-1,"-")</f>
        <v>-0.15364751452550029</v>
      </c>
      <c r="D15" s="174">
        <f>IFERROR('tablas turistas por categorías '!E15/'tablas turistas por categorías '!E28-1,"-")</f>
        <v>-5.922116091109475E-2</v>
      </c>
      <c r="E15" s="174">
        <f>IFERROR('tablas turistas por categorías '!G15/'tablas turistas por categorías '!G28-1,"-")</f>
        <v>-4.855624191926422E-3</v>
      </c>
      <c r="F15" s="130">
        <f>IFERROR('tablas turistas por categorías '!I15/'tablas turistas por categorías '!I28-1,"-")</f>
        <v>-1.8767812043837928E-2</v>
      </c>
      <c r="G15" s="174">
        <f>IFERROR('tablas turistas por categorías '!K15/'tablas turistas por categorías '!K28-1,"-")</f>
        <v>-2.610367521999557E-2</v>
      </c>
      <c r="H15" s="130">
        <f>IFERROR('tablas turistas por categorías '!M15/'tablas turistas por categorías '!M28-1,"-")</f>
        <v>-2.0517977488444306E-2</v>
      </c>
    </row>
    <row r="16" spans="2:8">
      <c r="B16" s="68" t="s">
        <v>97</v>
      </c>
      <c r="C16" s="174">
        <f>IFERROR('tablas turistas por categorías '!C16/'tablas turistas por categorías '!C29-1,"-")</f>
        <v>-0.11829944547134941</v>
      </c>
      <c r="D16" s="174">
        <f>IFERROR('tablas turistas por categorías '!E16/'tablas turistas por categorías '!E29-1,"-")</f>
        <v>-4.911053671886878E-2</v>
      </c>
      <c r="E16" s="174">
        <f>IFERROR('tablas turistas por categorías '!G16/'tablas turistas por categorías '!G29-1,"-")</f>
        <v>0.1007714120193921</v>
      </c>
      <c r="F16" s="130">
        <f>IFERROR('tablas turistas por categorías '!I16/'tablas turistas por categorías '!I29-1,"-")</f>
        <v>6.8053760031221877E-2</v>
      </c>
      <c r="G16" s="174">
        <f>IFERROR('tablas turistas por categorías '!K16/'tablas turistas por categorías '!K29-1,"-")</f>
        <v>-0.10831918505942273</v>
      </c>
      <c r="H16" s="130">
        <f>IFERROR('tablas turistas por categorías '!M16/'tablas turistas por categorías '!M29-1,"-")</f>
        <v>2.1445748537382014E-2</v>
      </c>
    </row>
    <row r="17" spans="2:8" ht="30" customHeight="1">
      <c r="B17" s="132" t="str">
        <f>actualizaciones!$A$2</f>
        <v xml:space="preserve">acum. octubre 2012 </v>
      </c>
      <c r="C17" s="134">
        <v>1.0790714544794966E-2</v>
      </c>
      <c r="D17" s="134">
        <v>-8.6643784999917872E-2</v>
      </c>
      <c r="E17" s="134">
        <v>-2.5650261269826946E-2</v>
      </c>
      <c r="F17" s="134">
        <v>-3.301890989988876E-2</v>
      </c>
      <c r="G17" s="134">
        <v>-0.13644091986547024</v>
      </c>
      <c r="H17" s="134">
        <v>-6.0312386392294193E-2</v>
      </c>
    </row>
    <row r="18" spans="2:8" outlineLevel="1">
      <c r="B18" s="68" t="s">
        <v>86</v>
      </c>
      <c r="C18" s="174">
        <f>IFERROR('tablas turistas por categorías '!C18/'tablas turistas por categorías '!C31-1,"-")</f>
        <v>-0.58861788617886179</v>
      </c>
      <c r="D18" s="174">
        <f>IFERROR('tablas turistas por categorías '!E18/'tablas turistas por categorías '!E31-1,"-")</f>
        <v>8.0836899667142692E-3</v>
      </c>
      <c r="E18" s="174">
        <f>IFERROR('tablas turistas por categorías '!G18/'tablas turistas por categorías '!G31-1,"-")</f>
        <v>0.14916869045395109</v>
      </c>
      <c r="F18" s="130">
        <f>IFERROR('tablas turistas por categorías '!I18/'tablas turistas por categorías '!I31-1,"-")</f>
        <v>0.10384043170184332</v>
      </c>
      <c r="G18" s="174">
        <f>IFERROR('tablas turistas por categorías '!K18/'tablas turistas por categorías '!K31-1,"-")</f>
        <v>-0.15190924183729937</v>
      </c>
      <c r="H18" s="130">
        <f>IFERROR('tablas turistas por categorías '!M18/'tablas turistas por categorías '!M31-1,"-")</f>
        <v>2.3784364335579511E-2</v>
      </c>
    </row>
    <row r="19" spans="2:8" outlineLevel="1">
      <c r="B19" s="68" t="s">
        <v>87</v>
      </c>
      <c r="C19" s="174">
        <f>IFERROR('tablas turistas por categorías '!C19/'tablas turistas por categorías '!C32-1,"-")</f>
        <v>-0.13362701908957419</v>
      </c>
      <c r="D19" s="174">
        <f>IFERROR('tablas turistas por categorías '!E19/'tablas turistas por categorías '!E32-1,"-")</f>
        <v>-3.8150465435677905E-3</v>
      </c>
      <c r="E19" s="174">
        <f>IFERROR('tablas turistas por categorías '!G19/'tablas turistas por categorías '!G32-1,"-")</f>
        <v>0.15185408789043886</v>
      </c>
      <c r="F19" s="130">
        <f>IFERROR('tablas turistas por categorías '!I19/'tablas turistas por categorías '!I32-1,"-")</f>
        <v>0.11608185649723257</v>
      </c>
      <c r="G19" s="174">
        <f>IFERROR('tablas turistas por categorías '!K19/'tablas turistas por categorías '!K32-1,"-")</f>
        <v>-0.15807147997121607</v>
      </c>
      <c r="H19" s="130">
        <f>IFERROR('tablas turistas por categorías '!M19/'tablas turistas por categorías '!M32-1,"-")</f>
        <v>3.4533195390817228E-2</v>
      </c>
    </row>
    <row r="20" spans="2:8" outlineLevel="1">
      <c r="B20" s="68" t="s">
        <v>88</v>
      </c>
      <c r="C20" s="174">
        <f>IFERROR('tablas turistas por categorías '!C20/'tablas turistas por categorías '!C33-1,"-")</f>
        <v>0.12630208333333326</v>
      </c>
      <c r="D20" s="174">
        <f>IFERROR('tablas turistas por categorías '!E20/'tablas turistas por categorías '!E33-1,"-")</f>
        <v>6.1338289962824533E-3</v>
      </c>
      <c r="E20" s="174">
        <f>IFERROR('tablas turistas por categorías '!G20/'tablas turistas por categorías '!G33-1,"-")</f>
        <v>0.16132120631881275</v>
      </c>
      <c r="F20" s="130">
        <f>IFERROR('tablas turistas por categorías '!I20/'tablas turistas por categorías '!I33-1,"-")</f>
        <v>0.13832937598377937</v>
      </c>
      <c r="G20" s="174">
        <f>IFERROR('tablas turistas por categorías '!K20/'tablas turistas por categorías '!K33-1,"-")</f>
        <v>-2.0318633110136264E-2</v>
      </c>
      <c r="H20" s="130">
        <f>IFERROR('tablas turistas por categorías '!M20/'tablas turistas por categorías '!M33-1,"-")</f>
        <v>8.8182166511576954E-2</v>
      </c>
    </row>
    <row r="21" spans="2:8" outlineLevel="1">
      <c r="B21" s="68" t="s">
        <v>89</v>
      </c>
      <c r="C21" s="174">
        <f>IFERROR('tablas turistas por categorías '!C21/'tablas turistas por categorías '!C34-1,"-")</f>
        <v>0.24059139784946226</v>
      </c>
      <c r="D21" s="174">
        <f>IFERROR('tablas turistas por categorías '!E21/'tablas turistas por categorías '!E34-1,"-")</f>
        <v>0.29139362166885108</v>
      </c>
      <c r="E21" s="174">
        <f>IFERROR('tablas turistas por categorías '!G21/'tablas turistas por categorías '!G34-1,"-")</f>
        <v>6.3854867460180653E-2</v>
      </c>
      <c r="F21" s="130">
        <f>IFERROR('tablas turistas por categorías '!I21/'tablas turistas por categorías '!I34-1,"-")</f>
        <v>9.3107919409535222E-2</v>
      </c>
      <c r="G21" s="174">
        <f>IFERROR('tablas turistas por categorías '!K21/'tablas turistas por categorías '!K34-1,"-")</f>
        <v>-0.1621877963958267</v>
      </c>
      <c r="H21" s="130">
        <f>IFERROR('tablas turistas por categorías '!M21/'tablas turistas por categorías '!M34-1,"-")</f>
        <v>2.0905237933439347E-2</v>
      </c>
    </row>
    <row r="22" spans="2:8" outlineLevel="1">
      <c r="B22" s="68" t="s">
        <v>90</v>
      </c>
      <c r="C22" s="174">
        <f>IFERROR('tablas turistas por categorías '!C22/'tablas turistas por categorías '!C35-1,"-")</f>
        <v>-0.48246674727932282</v>
      </c>
      <c r="D22" s="174">
        <f>IFERROR('tablas turistas por categorías '!E22/'tablas turistas por categorías '!E35-1,"-")</f>
        <v>0.12163252137441516</v>
      </c>
      <c r="E22" s="174">
        <f>IFERROR('tablas turistas por categorías '!G22/'tablas turistas por categorías '!G35-1,"-")</f>
        <v>9.032025096481533E-2</v>
      </c>
      <c r="F22" s="130">
        <f>IFERROR('tablas turistas por categorías '!I22/'tablas turistas por categorías '!I35-1,"-")</f>
        <v>8.4873867731567243E-2</v>
      </c>
      <c r="G22" s="174">
        <f>IFERROR('tablas turistas por categorías '!K22/'tablas turistas por categorías '!K35-1,"-")</f>
        <v>-5.9242504451609834E-2</v>
      </c>
      <c r="H22" s="130">
        <f>IFERROR('tablas turistas por categorías '!M22/'tablas turistas por categorías '!M35-1,"-")</f>
        <v>4.3348032282219728E-2</v>
      </c>
    </row>
    <row r="23" spans="2:8" outlineLevel="1">
      <c r="B23" s="68" t="s">
        <v>91</v>
      </c>
      <c r="C23" s="174">
        <f>IFERROR('tablas turistas por categorías '!C23/'tablas turistas por categorías '!C36-1,"-")</f>
        <v>0.31740196078431371</v>
      </c>
      <c r="D23" s="174">
        <f>IFERROR('tablas turistas por categorías '!E23/'tablas turistas por categorías '!E36-1,"-")</f>
        <v>3.2395287958115082E-2</v>
      </c>
      <c r="E23" s="174">
        <f>IFERROR('tablas turistas por categorías '!G23/'tablas turistas por categorías '!G36-1,"-")</f>
        <v>0.20358709097042627</v>
      </c>
      <c r="F23" s="130">
        <f>IFERROR('tablas turistas por categorías '!I23/'tablas turistas por categorías '!I36-1,"-")</f>
        <v>0.18115294117647052</v>
      </c>
      <c r="G23" s="174">
        <f>IFERROR('tablas turistas por categorías '!K23/'tablas turistas por categorías '!K36-1,"-")</f>
        <v>-1.923568834092193E-2</v>
      </c>
      <c r="H23" s="130">
        <f>IFERROR('tablas turistas por categorías '!M23/'tablas turistas por categorías '!M36-1,"-")</f>
        <v>0.1180234338485342</v>
      </c>
    </row>
    <row r="24" spans="2:8" outlineLevel="1">
      <c r="B24" s="68" t="s">
        <v>92</v>
      </c>
      <c r="C24" s="174">
        <f>IFERROR('tablas turistas por categorías '!C24/'tablas turistas por categorías '!C37-1,"-")</f>
        <v>0.39968652037617547</v>
      </c>
      <c r="D24" s="174">
        <f>IFERROR('tablas turistas por categorías '!E24/'tablas turistas por categorías '!E37-1,"-")</f>
        <v>-0.11338190865470055</v>
      </c>
      <c r="E24" s="174">
        <f>IFERROR('tablas turistas por categorías '!G24/'tablas turistas por categorías '!G37-1,"-")</f>
        <v>-4.6120902651951567E-3</v>
      </c>
      <c r="F24" s="130">
        <f>IFERROR('tablas turistas por categorías '!I24/'tablas turistas por categorías '!I37-1,"-")</f>
        <v>-1.2906701646717145E-2</v>
      </c>
      <c r="G24" s="174">
        <f>IFERROR('tablas turistas por categorías '!K24/'tablas turistas por categorías '!K37-1,"-")</f>
        <v>-0.33513734764416958</v>
      </c>
      <c r="H24" s="130">
        <f>IFERROR('tablas turistas por categorías '!M24/'tablas turistas por categorías '!M37-1,"-")</f>
        <v>-0.12245087277168787</v>
      </c>
    </row>
    <row r="25" spans="2:8" outlineLevel="1">
      <c r="B25" s="68" t="s">
        <v>93</v>
      </c>
      <c r="C25" s="174">
        <f>IFERROR('tablas turistas por categorías '!C25/'tablas turistas por categorías '!C38-1,"-")</f>
        <v>0.49062500000000009</v>
      </c>
      <c r="D25" s="174">
        <f>IFERROR('tablas turistas por categorías '!E25/'tablas turistas por categorías '!E38-1,"-")</f>
        <v>-4.1160329282634578E-3</v>
      </c>
      <c r="E25" s="174">
        <f>IFERROR('tablas turistas por categorías '!G25/'tablas turistas por categorías '!G38-1,"-")</f>
        <v>-5.9709772548103612E-2</v>
      </c>
      <c r="F25" s="130">
        <f>IFERROR('tablas turistas por categorías '!I25/'tablas turistas por categorías '!I38-1,"-")</f>
        <v>-4.3809857217874004E-2</v>
      </c>
      <c r="G25" s="174">
        <f>IFERROR('tablas turistas por categorías '!K25/'tablas turistas por categorías '!K38-1,"-")</f>
        <v>-0.20778908084030578</v>
      </c>
      <c r="H25" s="130">
        <f>IFERROR('tablas turistas por categorías '!M25/'tablas turistas por categorías '!M38-1,"-")</f>
        <v>-9.1936965585471042E-2</v>
      </c>
    </row>
    <row r="26" spans="2:8" outlineLevel="1">
      <c r="B26" s="68" t="s">
        <v>94</v>
      </c>
      <c r="C26" s="174">
        <f>IFERROR('tablas turistas por categorías '!C26/'tablas turistas por categorías '!C39-1,"-")</f>
        <v>0.16719914802981894</v>
      </c>
      <c r="D26" s="174">
        <f>IFERROR('tablas turistas por categorías '!E26/'tablas turistas por categorías '!E39-1,"-")</f>
        <v>-3.9852161336975778E-2</v>
      </c>
      <c r="E26" s="174">
        <f>IFERROR('tablas turistas por categorías '!G26/'tablas turistas por categorías '!G39-1,"-")</f>
        <v>9.8898537210793114E-2</v>
      </c>
      <c r="F26" s="130">
        <f>IFERROR('tablas turistas por categorías '!I26/'tablas turistas por categorías '!I39-1,"-")</f>
        <v>7.9628736740597894E-2</v>
      </c>
      <c r="G26" s="174">
        <f>IFERROR('tablas turistas por categorías '!K26/'tablas turistas por categorías '!K39-1,"-")</f>
        <v>-5.2292576419213921E-2</v>
      </c>
      <c r="H26" s="130">
        <f>IFERROR('tablas turistas por categorías '!M26/'tablas turistas por categorías '!M39-1,"-")</f>
        <v>3.9214046822742432E-2</v>
      </c>
    </row>
    <row r="27" spans="2:8" outlineLevel="1">
      <c r="B27" s="68" t="s">
        <v>95</v>
      </c>
      <c r="C27" s="174">
        <f>IFERROR('tablas turistas por categorías '!C27/'tablas turistas por categorías '!C40-1,"-")</f>
        <v>0.4745454545454546</v>
      </c>
      <c r="D27" s="174">
        <f>IFERROR('tablas turistas por categorías '!E27/'tablas turistas por categorías '!E40-1,"-")</f>
        <v>2.4121500893388825E-2</v>
      </c>
      <c r="E27" s="174">
        <f>IFERROR('tablas turistas por categorías '!G27/'tablas turistas por categorías '!G40-1,"-")</f>
        <v>0.21029606580609395</v>
      </c>
      <c r="F27" s="130">
        <f>IFERROR('tablas turistas por categorías '!I27/'tablas turistas por categorías '!I40-1,"-")</f>
        <v>0.18646803227808806</v>
      </c>
      <c r="G27" s="174">
        <f>IFERROR('tablas turistas por categorías '!K27/'tablas turistas por categorías '!K40-1,"-")</f>
        <v>-7.4874769311890077E-3</v>
      </c>
      <c r="H27" s="130">
        <f>IFERROR('tablas turistas por categorías '!M27/'tablas turistas por categorías '!M40-1,"-")</f>
        <v>0.12437542201215401</v>
      </c>
    </row>
    <row r="28" spans="2:8" outlineLevel="1">
      <c r="B28" s="68" t="s">
        <v>96</v>
      </c>
      <c r="C28" s="174">
        <f>IFERROR('tablas turistas por categorías '!C28/'tablas turistas por categorías '!C41-1,"-")</f>
        <v>0.86851628468033781</v>
      </c>
      <c r="D28" s="174">
        <f>IFERROR('tablas turistas por categorías '!E28/'tablas turistas por categorías '!E41-1,"-")</f>
        <v>-2.4931938673162346E-2</v>
      </c>
      <c r="E28" s="174">
        <f>IFERROR('tablas turistas por categorías '!G28/'tablas turistas por categorías '!G41-1,"-")</f>
        <v>0.13674962440394545</v>
      </c>
      <c r="F28" s="130">
        <f>IFERROR('tablas turistas por categorías '!I28/'tablas turistas por categorías '!I41-1,"-")</f>
        <v>0.12317181075313588</v>
      </c>
      <c r="G28" s="174">
        <f>IFERROR('tablas turistas por categorías '!K28/'tablas turistas por categorías '!K41-1,"-")</f>
        <v>-0.17858227540545468</v>
      </c>
      <c r="H28" s="130">
        <f>IFERROR('tablas turistas por categorías '!M28/'tablas turistas por categorías '!M41-1,"-")</f>
        <v>3.2665925777478177E-2</v>
      </c>
    </row>
    <row r="29" spans="2:8" outlineLevel="1">
      <c r="B29" s="68" t="s">
        <v>97</v>
      </c>
      <c r="C29" s="174">
        <f>IFERROR('tablas turistas por categorías '!C29/'tablas turistas por categorías '!C42-1,"-")</f>
        <v>1.1668891855807741</v>
      </c>
      <c r="D29" s="174">
        <f>IFERROR('tablas turistas por categorías '!E29/'tablas turistas por categorías '!E42-1,"-")</f>
        <v>3.8364382696558286E-2</v>
      </c>
      <c r="E29" s="174">
        <f>IFERROR('tablas turistas por categorías '!G29/'tablas turistas por categorías '!G42-1,"-")</f>
        <v>2.9280692945016229E-2</v>
      </c>
      <c r="F29" s="130">
        <f>IFERROR('tablas turistas por categorías '!I29/'tablas turistas por categorías '!I42-1,"-")</f>
        <v>5.2635633039771923E-2</v>
      </c>
      <c r="G29" s="174">
        <f>IFERROR('tablas turistas por categorías '!K29/'tablas turistas por categorías '!K42-1,"-")</f>
        <v>-0.21729655025780048</v>
      </c>
      <c r="H29" s="130">
        <f>IFERROR('tablas turistas por categorías '!M29/'tablas turistas por categorías '!M42-1,"-")</f>
        <v>-3.5283933518005517E-2</v>
      </c>
    </row>
    <row r="30" spans="2:8">
      <c r="B30" s="175">
        <v>2011</v>
      </c>
      <c r="C30" s="138">
        <f>IFERROR('tablas turistas por categorías '!C30/'tablas turistas por categorías '!C43-1,"-")</f>
        <v>0.19470024431497834</v>
      </c>
      <c r="D30" s="138">
        <f>IFERROR('tablas turistas por categorías '!E30/'tablas turistas por categorías '!E43-1,"-")</f>
        <v>2.3144552917683692E-2</v>
      </c>
      <c r="E30" s="138">
        <f>IFERROR('tablas turistas por categorías '!G30/'tablas turistas por categorías '!G43-1,"-")</f>
        <v>0.10064685327492362</v>
      </c>
      <c r="F30" s="138">
        <f>IFERROR('tablas turistas por categorías '!I30/'tablas turistas por categorías '!I43-1,"-")</f>
        <v>9.1327002183738681E-2</v>
      </c>
      <c r="G30" s="138">
        <f>IFERROR('tablas turistas por categorías '!K30/'tablas turistas por categorías '!K43-1,"-")</f>
        <v>-0.13152940425667703</v>
      </c>
      <c r="H30" s="138">
        <f>IFERROR('tablas turistas por categorías '!M30/'tablas turistas por categorías '!M43-1,"-")</f>
        <v>2.2629164980439764E-2</v>
      </c>
    </row>
    <row r="31" spans="2:8" hidden="1" outlineLevel="1">
      <c r="B31" s="68" t="s">
        <v>86</v>
      </c>
      <c r="C31" s="174">
        <f>IFERROR('tablas turistas por categorías '!C31/'tablas turistas por categorías '!C44-1,"-")</f>
        <v>0.37276785714285721</v>
      </c>
      <c r="D31" s="174">
        <f>IFERROR('tablas turistas por categorías '!E31/'tablas turistas por categorías '!E44-1,"-")</f>
        <v>-5.4406474820143935E-2</v>
      </c>
      <c r="E31" s="174">
        <f>IFERROR('tablas turistas por categorías '!G31/'tablas turistas por categorías '!G44-1,"-")</f>
        <v>-6.6662792049285158E-2</v>
      </c>
      <c r="F31" s="130">
        <f>IFERROR('tablas turistas por categorías '!I31/'tablas turistas por categorías '!I44-1,"-")</f>
        <v>-5.5335874225821868E-2</v>
      </c>
      <c r="G31" s="174">
        <f>IFERROR('tablas turistas por categorías '!K31/'tablas turistas por categorías '!K44-1,"-")</f>
        <v>-0.1420160486206733</v>
      </c>
      <c r="H31" s="130">
        <f>IFERROR('tablas turistas por categorías '!M31/'tablas turistas por categorías '!M44-1,"-")</f>
        <v>-8.4294348122650353E-2</v>
      </c>
    </row>
    <row r="32" spans="2:8" hidden="1" outlineLevel="1">
      <c r="B32" s="68" t="s">
        <v>87</v>
      </c>
      <c r="C32" s="174">
        <f>IFERROR('tablas turistas por categorías '!C32/'tablas turistas por categorías '!C45-1,"-")</f>
        <v>4.8454935622317601</v>
      </c>
      <c r="D32" s="174">
        <f>IFERROR('tablas turistas por categorías '!E32/'tablas turistas por categorías '!E45-1,"-")</f>
        <v>-1.7393912130754252E-2</v>
      </c>
      <c r="E32" s="174">
        <f>IFERROR('tablas turistas por categorías '!G32/'tablas turistas por categorías '!G45-1,"-")</f>
        <v>-0.11179160081282458</v>
      </c>
      <c r="F32" s="130">
        <f>IFERROR('tablas turistas por categorías '!I32/'tablas turistas por categorías '!I45-1,"-")</f>
        <v>-6.9636698634667149E-2</v>
      </c>
      <c r="G32" s="174">
        <f>IFERROR('tablas turistas por categorías '!K32/'tablas turistas por categorías '!K45-1,"-")</f>
        <v>-0.11032863849765262</v>
      </c>
      <c r="H32" s="130">
        <f>IFERROR('tablas turistas por categorías '!M32/'tablas turistas por categorías '!M45-1,"-")</f>
        <v>-8.2124496545400993E-2</v>
      </c>
    </row>
    <row r="33" spans="2:8" hidden="1" outlineLevel="1">
      <c r="B33" s="68" t="s">
        <v>88</v>
      </c>
      <c r="C33" s="174">
        <f>IFERROR('tablas turistas por categorías '!C33/'tablas turistas por categorías '!C46-1,"-")</f>
        <v>0.10662824207492805</v>
      </c>
      <c r="D33" s="174">
        <f>IFERROR('tablas turistas por categorías '!E33/'tablas turistas por categorías '!E46-1,"-")</f>
        <v>8.2930756843800246E-2</v>
      </c>
      <c r="E33" s="174">
        <f>IFERROR('tablas turistas por categorías '!G33/'tablas turistas por categorías '!G46-1,"-")</f>
        <v>-4.1596574399755282E-2</v>
      </c>
      <c r="F33" s="130">
        <f>IFERROR('tablas turistas por categorías '!I33/'tablas turistas por categorías '!I46-1,"-")</f>
        <v>-2.2785932163620681E-2</v>
      </c>
      <c r="G33" s="174">
        <f>IFERROR('tablas turistas por categorías '!K33/'tablas turistas por categorías '!K46-1,"-")</f>
        <v>-0.14250358857595402</v>
      </c>
      <c r="H33" s="130">
        <f>IFERROR('tablas turistas por categorías '!M33/'tablas turistas por categorías '!M46-1,"-")</f>
        <v>-6.4088114754098369E-2</v>
      </c>
    </row>
    <row r="34" spans="2:8" hidden="1" outlineLevel="1">
      <c r="B34" s="68" t="s">
        <v>89</v>
      </c>
      <c r="C34" s="174">
        <f>IFERROR('tablas turistas por categorías '!C34/'tablas turistas por categorías '!C47-1,"-")</f>
        <v>0.13935681470137817</v>
      </c>
      <c r="D34" s="174">
        <f>IFERROR('tablas turistas por categorías '!E34/'tablas turistas por categorías '!E47-1,"-")</f>
        <v>-0.12248418631397351</v>
      </c>
      <c r="E34" s="174">
        <f>IFERROR('tablas turistas por categorías '!G34/'tablas turistas por categorías '!G47-1,"-")</f>
        <v>4.9420709630702442E-2</v>
      </c>
      <c r="F34" s="130">
        <f>IFERROR('tablas turistas por categorías '!I34/'tablas turistas por categorías '!I47-1,"-")</f>
        <v>2.7938688675859913E-2</v>
      </c>
      <c r="G34" s="174">
        <f>IFERROR('tablas turistas por categorías '!K34/'tablas turistas por categorías '!K47-1,"-")</f>
        <v>-0.12479247371333702</v>
      </c>
      <c r="H34" s="130">
        <f>IFERROR('tablas turistas por categorías '!M34/'tablas turistas por categorías '!M47-1,"-")</f>
        <v>-2.0408520776399652E-2</v>
      </c>
    </row>
    <row r="35" spans="2:8" hidden="1" outlineLevel="1">
      <c r="B35" s="68" t="s">
        <v>90</v>
      </c>
      <c r="C35" s="174">
        <f>IFERROR('tablas turistas por categorías '!C35/'tablas turistas por categorías '!C48-1,"-")</f>
        <v>6.2982005141388075E-2</v>
      </c>
      <c r="D35" s="174">
        <f>IFERROR('tablas turistas por categorías '!E35/'tablas turistas por categorías '!E48-1,"-")</f>
        <v>-0.28967571903288647</v>
      </c>
      <c r="E35" s="174">
        <f>IFERROR('tablas turistas por categorías '!G35/'tablas turistas por categorías '!G48-1,"-")</f>
        <v>-0.10732129905713594</v>
      </c>
      <c r="F35" s="130">
        <f>IFERROR('tablas turistas por categorías '!I35/'tablas turistas por categorías '!I48-1,"-")</f>
        <v>-0.13198965184897116</v>
      </c>
      <c r="G35" s="174">
        <f>IFERROR('tablas turistas por categorías '!K35/'tablas turistas por categorías '!K48-1,"-")</f>
        <v>-0.25932130890425609</v>
      </c>
      <c r="H35" s="130">
        <f>IFERROR('tablas turistas por categorías '!M35/'tablas turistas por categorías '!M48-1,"-")</f>
        <v>-0.17295716497505587</v>
      </c>
    </row>
    <row r="36" spans="2:8" hidden="1" outlineLevel="1">
      <c r="B36" s="68" t="s">
        <v>91</v>
      </c>
      <c r="C36" s="174">
        <f>IFERROR('tablas turistas por categorías '!C36/'tablas turistas por categorías '!C49-1,"-")</f>
        <v>2.0222222222222221</v>
      </c>
      <c r="D36" s="174">
        <f>IFERROR('tablas turistas por categorías '!E36/'tablas turistas por categorías '!E49-1,"-")</f>
        <v>-0.23254645906579607</v>
      </c>
      <c r="E36" s="174">
        <f>IFERROR('tablas turistas por categorías '!G36/'tablas turistas por categorías '!G49-1,"-")</f>
        <v>-0.10404755308163116</v>
      </c>
      <c r="F36" s="130">
        <f>IFERROR('tablas turistas por categorías '!I36/'tablas turistas por categorías '!I49-1,"-")</f>
        <v>-0.11341969668523266</v>
      </c>
      <c r="G36" s="174">
        <f>IFERROR('tablas turistas por categorías '!K36/'tablas turistas por categorías '!K49-1,"-")</f>
        <v>-0.21927547230099453</v>
      </c>
      <c r="H36" s="130">
        <f>IFERROR('tablas turistas por categorías '!M36/'tablas turistas por categorías '!M49-1,"-")</f>
        <v>-0.14973826294296599</v>
      </c>
    </row>
    <row r="37" spans="2:8" hidden="1" outlineLevel="1">
      <c r="B37" s="68" t="s">
        <v>92</v>
      </c>
      <c r="C37" s="174">
        <f>IFERROR('tablas turistas por categorías '!C37/'tablas turistas por categorías '!C50-1,"-")</f>
        <v>2.1428571428571428</v>
      </c>
      <c r="D37" s="174">
        <f>IFERROR('tablas turistas por categorías '!E37/'tablas turistas por categorías '!E50-1,"-")</f>
        <v>-0.16039988063264699</v>
      </c>
      <c r="E37" s="174">
        <f>IFERROR('tablas turistas por categorías '!G37/'tablas turistas por categorías '!G50-1,"-")</f>
        <v>0.11558250643145906</v>
      </c>
      <c r="F37" s="130">
        <f>IFERROR('tablas turistas por categorías '!I37/'tablas turistas por categorías '!I50-1,"-")</f>
        <v>7.9227443941653819E-2</v>
      </c>
      <c r="G37" s="174">
        <f>IFERROR('tablas turistas por categorías '!K37/'tablas turistas por categorías '!K50-1,"-")</f>
        <v>-2.2190599012762879E-2</v>
      </c>
      <c r="H37" s="130">
        <f>IFERROR('tablas turistas por categorías '!M37/'tablas turistas por categorías '!M50-1,"-")</f>
        <v>4.2469860099284329E-2</v>
      </c>
    </row>
    <row r="38" spans="2:8" hidden="1" outlineLevel="1">
      <c r="B38" s="68" t="s">
        <v>93</v>
      </c>
      <c r="C38" s="174">
        <f>IFERROR('tablas turistas por categorías '!C38/'tablas turistas por categorías '!C51-1,"-")</f>
        <v>1.3443223443223444</v>
      </c>
      <c r="D38" s="174">
        <f>IFERROR('tablas turistas por categorías '!E38/'tablas turistas por categorías '!E51-1,"-")</f>
        <v>-0.18654336734693877</v>
      </c>
      <c r="E38" s="174">
        <f>IFERROR('tablas turistas por categorías '!G38/'tablas turistas por categorías '!G51-1,"-")</f>
        <v>0.12624136797106211</v>
      </c>
      <c r="F38" s="130">
        <f>IFERROR('tablas turistas por categorías '!I38/'tablas turistas por categorías '!I51-1,"-")</f>
        <v>8.2153971045866525E-2</v>
      </c>
      <c r="G38" s="174">
        <f>IFERROR('tablas turistas por categorías '!K38/'tablas turistas por categorías '!K51-1,"-")</f>
        <v>-0.13311417240659573</v>
      </c>
      <c r="H38" s="130">
        <f>IFERROR('tablas turistas por categorías '!M38/'tablas turistas por categorías '!M51-1,"-")</f>
        <v>8.6423492934657453E-3</v>
      </c>
    </row>
    <row r="39" spans="2:8" hidden="1" outlineLevel="1">
      <c r="B39" s="68" t="s">
        <v>94</v>
      </c>
      <c r="C39" s="174">
        <f>IFERROR('tablas turistas por categorías '!C39/'tablas turistas por categorías '!C52-1,"-")</f>
        <v>0.18860759493670876</v>
      </c>
      <c r="D39" s="174">
        <f>IFERROR('tablas turistas por categorías '!E39/'tablas turistas por categorías '!E52-1,"-")</f>
        <v>-0.22358078602620091</v>
      </c>
      <c r="E39" s="174">
        <f>IFERROR('tablas turistas por categorías '!G39/'tablas turistas por categorías '!G52-1,"-")</f>
        <v>-0.12565605095541399</v>
      </c>
      <c r="F39" s="130">
        <f>IFERROR('tablas turistas por categorías '!I39/'tablas turistas por categorías '!I52-1,"-")</f>
        <v>-0.13682239101030069</v>
      </c>
      <c r="G39" s="174">
        <f>IFERROR('tablas turistas por categorías '!K39/'tablas turistas por categorías '!K52-1,"-")</f>
        <v>-0.18086295551084286</v>
      </c>
      <c r="H39" s="130">
        <f>IFERROR('tablas turistas por categorías '!M39/'tablas turistas por categorías '!M52-1,"-")</f>
        <v>-0.15080942913944906</v>
      </c>
    </row>
    <row r="40" spans="2:8" hidden="1" outlineLevel="1">
      <c r="B40" s="68" t="s">
        <v>95</v>
      </c>
      <c r="C40" s="174">
        <f>IFERROR('tablas turistas por categorías '!C40/'tablas turistas por categorías '!C53-1,"-")</f>
        <v>-0.18998527245949925</v>
      </c>
      <c r="D40" s="174">
        <f>IFERROR('tablas turistas por categorías '!E40/'tablas turistas por categorías '!E53-1,"-")</f>
        <v>-5.3417899929527835E-2</v>
      </c>
      <c r="E40" s="174">
        <f>IFERROR('tablas turistas por categorías '!G40/'tablas turistas por categorías '!G53-1,"-")</f>
        <v>-3.107462686567164E-2</v>
      </c>
      <c r="F40" s="130">
        <f>IFERROR('tablas turistas por categorías '!I40/'tablas turistas por categorías '!I53-1,"-")</f>
        <v>-3.9997139656282044E-2</v>
      </c>
      <c r="G40" s="174">
        <f>IFERROR('tablas turistas por categorías '!K40/'tablas turistas por categorías '!K53-1,"-")</f>
        <v>-0.18380960578412808</v>
      </c>
      <c r="H40" s="130">
        <f>IFERROR('tablas turistas por categorías '!M40/'tablas turistas por categorías '!M53-1,"-")</f>
        <v>-9.1257727530718369E-2</v>
      </c>
    </row>
    <row r="41" spans="2:8" hidden="1" outlineLevel="1">
      <c r="B41" s="68" t="s">
        <v>96</v>
      </c>
      <c r="C41" s="174">
        <f>IFERROR('tablas turistas por categorías '!C41/'tablas turistas por categorías '!C54-1,"-")</f>
        <v>-0.36862147753236862</v>
      </c>
      <c r="D41" s="174">
        <f>IFERROR('tablas turistas por categorías '!E41/'tablas turistas por categorías '!E54-1,"-")</f>
        <v>-0.13055936215273456</v>
      </c>
      <c r="E41" s="174">
        <f>IFERROR('tablas turistas por categorías '!G41/'tablas turistas por categorías '!G54-1,"-")</f>
        <v>-8.7733497361520696E-3</v>
      </c>
      <c r="F41" s="130">
        <f>IFERROR('tablas turistas por categorías '!I41/'tablas turistas por categorías '!I54-1,"-")</f>
        <v>-4.4818414576549226E-2</v>
      </c>
      <c r="G41" s="174">
        <f>IFERROR('tablas turistas por categorías '!K41/'tablas turistas por categorías '!K54-1,"-")</f>
        <v>-0.12843453862036103</v>
      </c>
      <c r="H41" s="130">
        <f>IFERROR('tablas turistas por categorías '!M41/'tablas turistas por categorías '!M54-1,"-")</f>
        <v>-7.1534896309076723E-2</v>
      </c>
    </row>
    <row r="42" spans="2:8" hidden="1" outlineLevel="1">
      <c r="B42" s="68" t="s">
        <v>97</v>
      </c>
      <c r="C42" s="174">
        <f>IFERROR('tablas turistas por categorías '!C42/'tablas turistas por categorías '!C55-1,"-")</f>
        <v>-0.37738985868661679</v>
      </c>
      <c r="D42" s="174">
        <f>IFERROR('tablas turistas por categorías '!E42/'tablas turistas por categorías '!E55-1,"-")</f>
        <v>-7.4111971933927823E-2</v>
      </c>
      <c r="E42" s="174">
        <f>IFERROR('tablas turistas por categorías '!G42/'tablas turistas por categorías '!G55-1,"-")</f>
        <v>8.248403315667896E-2</v>
      </c>
      <c r="F42" s="130">
        <f>IFERROR('tablas turistas por categorías '!I42/'tablas turistas por categorías '!I55-1,"-")</f>
        <v>3.9140875133404585E-2</v>
      </c>
      <c r="G42" s="174">
        <f>IFERROR('tablas turistas por categorías '!K42/'tablas turistas por categorías '!K55-1,"-")</f>
        <v>-7.0044488383588677E-2</v>
      </c>
      <c r="H42" s="130">
        <f>IFERROR('tablas turistas por categorías '!M42/'tablas turistas por categorías '!M55-1,"-")</f>
        <v>8.664009703691633E-4</v>
      </c>
    </row>
    <row r="43" spans="2:8" ht="15" customHeight="1" collapsed="1">
      <c r="B43" s="176">
        <v>2010</v>
      </c>
      <c r="C43" s="140">
        <f>IFERROR('tablas turistas por categorías '!C43/'tablas turistas por categorías '!C56-1,"-")</f>
        <v>0.22830101569713768</v>
      </c>
      <c r="D43" s="140">
        <f>IFERROR('tablas turistas por categorías '!E43/'tablas turistas por categorías '!E56-1,"-")</f>
        <v>-0.13294616984693819</v>
      </c>
      <c r="E43" s="140">
        <f>IFERROR('tablas turistas por categorías '!G43/'tablas turistas por categorías '!G56-1,"-")</f>
        <v>-2.7633269145382111E-2</v>
      </c>
      <c r="F43" s="140">
        <f>IFERROR('tablas turistas por categorías '!I43/'tablas turistas por categorías '!I56-1,"-")</f>
        <v>-4.0384645374586747E-2</v>
      </c>
      <c r="G43" s="140">
        <f>IFERROR('tablas turistas por categorías '!K43/'tablas turistas por categorías '!K56-1,"-")</f>
        <v>-0.14819833812223349</v>
      </c>
      <c r="H43" s="140">
        <f>IFERROR('tablas turistas por categorías '!M43/'tablas turistas por categorías '!M56-1,"-")</f>
        <v>-7.6419928049711094E-2</v>
      </c>
    </row>
    <row r="44" spans="2:8" hidden="1" outlineLevel="1">
      <c r="B44" s="68" t="s">
        <v>86</v>
      </c>
      <c r="C44" s="174">
        <f>IFERROR('tablas turistas por categorías '!C44/'tablas turistas por categorías '!C57-1,"-")</f>
        <v>-0.53430353430353428</v>
      </c>
      <c r="D44" s="174">
        <f>IFERROR('tablas turistas por categorías '!E44/'tablas turistas por categorías '!E57-1,"-")</f>
        <v>-0.35103589145024805</v>
      </c>
      <c r="E44" s="174">
        <f>IFERROR('tablas turistas por categorías '!G44/'tablas turistas por categorías '!G57-1,"-")</f>
        <v>3.8100696853600402E-2</v>
      </c>
      <c r="F44" s="130">
        <f>IFERROR('tablas turistas por categorías '!I44/'tablas turistas por categorías '!I57-1,"-")</f>
        <v>-7.439255633461217E-2</v>
      </c>
      <c r="G44" s="174">
        <f>IFERROR('tablas turistas por categorías '!K44/'tablas turistas por categorías '!K57-1,"-")</f>
        <v>-0.13086001980851769</v>
      </c>
      <c r="H44" s="130">
        <f>IFERROR('tablas turistas por categorías '!M44/'tablas turistas por categorías '!M57-1,"-")</f>
        <v>-9.4056275687638302E-2</v>
      </c>
    </row>
    <row r="45" spans="2:8" hidden="1" outlineLevel="1">
      <c r="B45" s="68" t="s">
        <v>87</v>
      </c>
      <c r="C45" s="174">
        <f>IFERROR('tablas turistas por categorías '!C45/'tablas turistas por categorías '!C58-1,"-")</f>
        <v>-0.87419006479481642</v>
      </c>
      <c r="D45" s="174">
        <f>IFERROR('tablas turistas por categorías '!E45/'tablas turistas por categorías '!E58-1,"-")</f>
        <v>-0.29271396754692969</v>
      </c>
      <c r="E45" s="174">
        <f>IFERROR('tablas turistas por categorías '!G45/'tablas turistas por categorías '!G58-1,"-")</f>
        <v>3.1349148595546605E-2</v>
      </c>
      <c r="F45" s="130">
        <f>IFERROR('tablas turistas por categorías '!I45/'tablas turistas por categorías '!I58-1,"-")</f>
        <v>-7.2355158208431969E-2</v>
      </c>
      <c r="G45" s="174">
        <f>IFERROR('tablas turistas por categorías '!K45/'tablas turistas por categorías '!K58-1,"-")</f>
        <v>-0.18415669205658325</v>
      </c>
      <c r="H45" s="130">
        <f>IFERROR('tablas turistas por categorías '!M45/'tablas turistas por categorías '!M58-1,"-")</f>
        <v>-0.10979289035285889</v>
      </c>
    </row>
    <row r="46" spans="2:8" hidden="1" outlineLevel="1">
      <c r="B46" s="68" t="s">
        <v>88</v>
      </c>
      <c r="C46" s="174">
        <f>IFERROR('tablas turistas por categorías '!C46/'tablas turistas por categorías '!C59-1,"-")</f>
        <v>-0.56131479140328699</v>
      </c>
      <c r="D46" s="174">
        <f>IFERROR('tablas turistas por categorías '!E46/'tablas turistas por categorías '!E59-1,"-")</f>
        <v>-0.4</v>
      </c>
      <c r="E46" s="174">
        <f>IFERROR('tablas turistas por categorías '!G46/'tablas turistas por categorías '!G59-1,"-")</f>
        <v>-8.2807570977917466E-3</v>
      </c>
      <c r="F46" s="130">
        <f>IFERROR('tablas turistas por categorías '!I46/'tablas turistas por categorías '!I59-1,"-")</f>
        <v>-0.1044361428904973</v>
      </c>
      <c r="G46" s="174">
        <f>IFERROR('tablas turistas por categorías '!K46/'tablas turistas por categorías '!K59-1,"-")</f>
        <v>-0.15245207031086128</v>
      </c>
      <c r="H46" s="130">
        <f>IFERROR('tablas turistas por categorías '!M46/'tablas turistas por categorías '!M59-1,"-")</f>
        <v>-0.12160439197804007</v>
      </c>
    </row>
    <row r="47" spans="2:8" hidden="1" outlineLevel="1">
      <c r="B47" s="68" t="s">
        <v>89</v>
      </c>
      <c r="C47" s="174">
        <f>IFERROR('tablas turistas por categorías '!C47/'tablas turistas por categorías '!C60-1,"-")</f>
        <v>-0.52405247813411071</v>
      </c>
      <c r="D47" s="174">
        <f>IFERROR('tablas turistas por categorías '!E47/'tablas turistas por categorías '!E60-1,"-")</f>
        <v>-0.36809593023255816</v>
      </c>
      <c r="E47" s="174">
        <f>IFERROR('tablas turistas por categorías '!G47/'tablas turistas por categorías '!G60-1,"-")</f>
        <v>-0.12562654988656152</v>
      </c>
      <c r="F47" s="130">
        <f>IFERROR('tablas turistas por categorías '!I47/'tablas turistas por categorías '!I60-1,"-")</f>
        <v>-0.17924012285942692</v>
      </c>
      <c r="G47" s="174">
        <f>IFERROR('tablas turistas por categorías '!K47/'tablas turistas por categorías '!K60-1,"-")</f>
        <v>-0.20473549863568352</v>
      </c>
      <c r="H47" s="130">
        <f>IFERROR('tablas turistas por categorías '!M47/'tablas turistas por categorías '!M60-1,"-")</f>
        <v>-0.18748576634024139</v>
      </c>
    </row>
    <row r="48" spans="2:8" hidden="1" outlineLevel="1">
      <c r="B48" s="68" t="s">
        <v>90</v>
      </c>
      <c r="C48" s="174">
        <f>IFERROR('tablas turistas por categorías '!C48/'tablas turistas por categorías '!C61-1,"-")</f>
        <v>-0.60806045340050385</v>
      </c>
      <c r="D48" s="174">
        <f>IFERROR('tablas turistas por categorías '!E48/'tablas turistas por categorías '!E61-1,"-")</f>
        <v>-0.39776412945966466</v>
      </c>
      <c r="E48" s="174">
        <f>IFERROR('tablas turistas por categorías '!G48/'tablas turistas por categorías '!G61-1,"-")</f>
        <v>-5.3272044097732119E-2</v>
      </c>
      <c r="F48" s="130">
        <f>IFERROR('tablas turistas por categorías '!I48/'tablas turistas por categorías '!I61-1,"-")</f>
        <v>-0.14170234380669033</v>
      </c>
      <c r="G48" s="174">
        <f>IFERROR('tablas turistas por categorías '!K48/'tablas turistas por categorías '!K61-1,"-")</f>
        <v>-0.26807378225364609</v>
      </c>
      <c r="H48" s="130">
        <f>IFERROR('tablas turistas por categorías '!M48/'tablas turistas por categorías '!M61-1,"-")</f>
        <v>-0.18687170113956397</v>
      </c>
    </row>
    <row r="49" spans="2:8" hidden="1" outlineLevel="1">
      <c r="B49" s="68" t="s">
        <v>91</v>
      </c>
      <c r="C49" s="174">
        <f>IFERROR('tablas turistas por categorías '!C49/'tablas turistas por categorías '!C62-1,"-")</f>
        <v>-0.83292079207920788</v>
      </c>
      <c r="D49" s="174">
        <f>IFERROR('tablas turistas por categorías '!E49/'tablas turistas por categorías '!E62-1,"-")</f>
        <v>-0.21844946025515211</v>
      </c>
      <c r="E49" s="174">
        <f>IFERROR('tablas turistas por categorías '!G49/'tablas turistas por categorías '!G62-1,"-")</f>
        <v>-0.11262348576281789</v>
      </c>
      <c r="F49" s="130">
        <f>IFERROR('tablas turistas por categorías '!I49/'tablas turistas por categorías '!I62-1,"-")</f>
        <v>-0.15227771097121034</v>
      </c>
      <c r="G49" s="174">
        <f>IFERROR('tablas turistas por categorías '!K49/'tablas turistas por categorías '!K62-1,"-")</f>
        <v>-0.21553452813635798</v>
      </c>
      <c r="H49" s="130">
        <f>IFERROR('tablas turistas por categorías '!M49/'tablas turistas por categorías '!M62-1,"-")</f>
        <v>-0.17509947549285587</v>
      </c>
    </row>
    <row r="50" spans="2:8" hidden="1" outlineLevel="1">
      <c r="B50" s="68" t="s">
        <v>92</v>
      </c>
      <c r="C50" s="174">
        <f>IFERROR('tablas turistas por categorías '!C50/'tablas turistas por categorías '!C63-1,"-")</f>
        <v>-0.82883642495784149</v>
      </c>
      <c r="D50" s="174">
        <f>IFERROR('tablas turistas por categorías '!E50/'tablas turistas por categorías '!E63-1,"-")</f>
        <v>-0.18506809338521402</v>
      </c>
      <c r="E50" s="174">
        <f>IFERROR('tablas turistas por categorías '!G50/'tablas turistas por categorías '!G63-1,"-")</f>
        <v>-0.1483123793625124</v>
      </c>
      <c r="F50" s="130">
        <f>IFERROR('tablas turistas por categorías '!I50/'tablas turistas por categorías '!I63-1,"-")</f>
        <v>-0.17154645220742226</v>
      </c>
      <c r="G50" s="174">
        <f>IFERROR('tablas turistas por categorías '!K50/'tablas turistas por categorías '!K63-1,"-")</f>
        <v>-0.11318373624640143</v>
      </c>
      <c r="H50" s="130">
        <f>IFERROR('tablas turistas por categorías '!M50/'tablas turistas por categorías '!M63-1,"-")</f>
        <v>-0.1513029204568771</v>
      </c>
    </row>
    <row r="51" spans="2:8" hidden="1" outlineLevel="1">
      <c r="B51" s="68" t="s">
        <v>93</v>
      </c>
      <c r="C51" s="174">
        <f>IFERROR('tablas turistas por categorías '!C51/'tablas turistas por categorías '!C64-1,"-")</f>
        <v>-0.84765625</v>
      </c>
      <c r="D51" s="174">
        <f>IFERROR('tablas turistas por categorías '!E51/'tablas turistas por categorías '!E64-1,"-")</f>
        <v>-0.34248873047489259</v>
      </c>
      <c r="E51" s="174">
        <f>IFERROR('tablas turistas por categorías '!G51/'tablas turistas por categorías '!G64-1,"-")</f>
        <v>-0.16801181910207652</v>
      </c>
      <c r="F51" s="130">
        <f>IFERROR('tablas turistas por categorías '!I51/'tablas turistas por categorías '!I64-1,"-")</f>
        <v>-0.22820684181947282</v>
      </c>
      <c r="G51" s="174">
        <f>IFERROR('tablas turistas por categorías '!K51/'tablas turistas por categorías '!K64-1,"-")</f>
        <v>-0.27764794572182439</v>
      </c>
      <c r="H51" s="130">
        <f>IFERROR('tablas turistas por categorías '!M51/'tablas turistas por categorías '!M64-1,"-")</f>
        <v>-0.2458340052679675</v>
      </c>
    </row>
    <row r="52" spans="2:8" hidden="1" outlineLevel="1">
      <c r="B52" s="68" t="s">
        <v>94</v>
      </c>
      <c r="C52" s="174">
        <f>IFERROR('tablas turistas por categorías '!C52/'tablas turistas por categorías '!C65-1,"-")</f>
        <v>-0.46295037389530935</v>
      </c>
      <c r="D52" s="174">
        <f>IFERROR('tablas turistas por categorías '!E52/'tablas turistas por categorías '!E65-1,"-")</f>
        <v>-0.28245299910474486</v>
      </c>
      <c r="E52" s="174">
        <f>IFERROR('tablas turistas por categorías '!G52/'tablas turistas por categorías '!G65-1,"-")</f>
        <v>5.8170822335545935E-3</v>
      </c>
      <c r="F52" s="130">
        <f>IFERROR('tablas turistas por categorías '!I52/'tablas turistas por categorías '!I65-1,"-")</f>
        <v>-6.9855218333849445E-2</v>
      </c>
      <c r="G52" s="174">
        <f>IFERROR('tablas turistas por categorías '!K52/'tablas turistas por categorías '!K65-1,"-")</f>
        <v>-0.11285204284014283</v>
      </c>
      <c r="H52" s="130">
        <f>IFERROR('tablas turistas por categorías '!M52/'tablas turistas por categorías '!M65-1,"-")</f>
        <v>-8.3955563649608433E-2</v>
      </c>
    </row>
    <row r="53" spans="2:8" hidden="1" outlineLevel="1">
      <c r="B53" s="68" t="s">
        <v>95</v>
      </c>
      <c r="C53" s="174">
        <f>IFERROR('tablas turistas por categorías '!C53/'tablas turistas por categorías '!C66-1,"-")</f>
        <v>-0.4245762711864407</v>
      </c>
      <c r="D53" s="174">
        <f>IFERROR('tablas turistas por categorías '!E53/'tablas turistas por categorías '!E66-1,"-")</f>
        <v>-0.4616843702579666</v>
      </c>
      <c r="E53" s="174">
        <f>IFERROR('tablas turistas por categorías '!G53/'tablas turistas por categorías '!G66-1,"-")</f>
        <v>-0.2272915993910597</v>
      </c>
      <c r="F53" s="130">
        <f>IFERROR('tablas turistas por categorías '!I53/'tablas turistas por categorías '!I66-1,"-")</f>
        <v>-0.2876523924338642</v>
      </c>
      <c r="G53" s="174">
        <f>IFERROR('tablas turistas por categorías '!K53/'tablas turistas por categorías '!K66-1,"-")</f>
        <v>-0.21616515989744978</v>
      </c>
      <c r="H53" s="130">
        <f>IFERROR('tablas turistas por categorías '!M53/'tablas turistas por categorías '!M66-1,"-")</f>
        <v>-0.26371727393887368</v>
      </c>
    </row>
    <row r="54" spans="2:8" hidden="1" outlineLevel="1">
      <c r="B54" s="68" t="s">
        <v>96</v>
      </c>
      <c r="C54" s="174">
        <f>IFERROR('tablas turistas por categorías '!C54/'tablas turistas por categorías '!C67-1,"-")</f>
        <v>-0.333502538071066</v>
      </c>
      <c r="D54" s="174">
        <f>IFERROR('tablas turistas por categorías '!E54/'tablas turistas por categorías '!E67-1,"-")</f>
        <v>-0.2050901168548227</v>
      </c>
      <c r="E54" s="174">
        <f>IFERROR('tablas turistas por categorías '!G54/'tablas turistas por categorías '!G67-1,"-")</f>
        <v>-0.132794295179539</v>
      </c>
      <c r="F54" s="130">
        <f>IFERROR('tablas turistas por categorías '!I54/'tablas turistas por categorías '!I67-1,"-")</f>
        <v>-0.15639482458531673</v>
      </c>
      <c r="G54" s="174">
        <f>IFERROR('tablas turistas por categorías '!K54/'tablas turistas por categorías '!K67-1,"-")</f>
        <v>-9.7903433783848359E-2</v>
      </c>
      <c r="H54" s="130">
        <f>IFERROR('tablas turistas por categorías '!M54/'tablas turistas por categorías '!M67-1,"-")</f>
        <v>-0.13854807215923992</v>
      </c>
    </row>
    <row r="55" spans="2:8" hidden="1" outlineLevel="1">
      <c r="B55" s="68" t="s">
        <v>97</v>
      </c>
      <c r="C55" s="174">
        <f>IFERROR('tablas turistas por categorías '!C55/'tablas turistas por categorías '!C68-1,"-")</f>
        <v>-3.2958199356913132E-2</v>
      </c>
      <c r="D55" s="174">
        <f>IFERROR('tablas turistas por categorías '!E55/'tablas turistas por categorías '!E68-1,"-")</f>
        <v>-0.24341959743419594</v>
      </c>
      <c r="E55" s="174">
        <f>IFERROR('tablas turistas por categorías '!G55/'tablas turistas por categorías '!G68-1,"-")</f>
        <v>-0.10783778868885252</v>
      </c>
      <c r="F55" s="130">
        <f>IFERROR('tablas turistas por categorías '!I55/'tablas turistas por categorías '!I68-1,"-")</f>
        <v>-0.13401109057301297</v>
      </c>
      <c r="G55" s="174">
        <f>IFERROR('tablas turistas por categorías '!K55/'tablas turistas por categorías '!K68-1,"-")</f>
        <v>-0.10557962684587496</v>
      </c>
      <c r="H55" s="130">
        <f>IFERROR('tablas turistas por categorías '!M55/'tablas turistas por categorías '!M68-1,"-")</f>
        <v>-0.12425263285683941</v>
      </c>
    </row>
    <row r="56" spans="2:8" collapsed="1">
      <c r="B56" s="176">
        <v>2009</v>
      </c>
      <c r="C56" s="140">
        <f>IFERROR('tablas turistas por categorías '!C56/'tablas turistas por categorías '!C69-1,"-")</f>
        <v>-0.57433428318757984</v>
      </c>
      <c r="D56" s="140">
        <f>IFERROR('tablas turistas por categorías '!E56/'tablas turistas por categorías '!E69-1,"-")</f>
        <v>-0.31929120969062041</v>
      </c>
      <c r="E56" s="140">
        <f>IFERROR('tablas turistas por categorías '!G56/'tablas turistas por categorías '!G69-1,"-")</f>
        <v>-8.7270386712553161E-2</v>
      </c>
      <c r="F56" s="140">
        <f>IFERROR('tablas turistas por categorías '!I56/'tablas turistas por categorías '!I69-1,"-")</f>
        <v>-0.15062205900371217</v>
      </c>
      <c r="G56" s="140">
        <f>IFERROR('tablas turistas por categorías '!K56/'tablas turistas por categorías '!K69-1,"-")</f>
        <v>-0.18061525441524107</v>
      </c>
      <c r="H56" s="140">
        <f>IFERROR('tablas turistas por categorías '!M56/'tablas turistas por categorías '!M69-1,"-")</f>
        <v>-0.16088823451900369</v>
      </c>
    </row>
    <row r="57" spans="2:8" hidden="1" outlineLevel="1">
      <c r="B57" s="68" t="s">
        <v>86</v>
      </c>
      <c r="C57" s="174">
        <f>IFERROR('tablas turistas por categorías '!C57/'tablas turistas por categorías '!C70-1,"-")</f>
        <v>1.2476635514018692</v>
      </c>
      <c r="D57" s="174">
        <f>IFERROR('tablas turistas por categorías '!E57/'tablas turistas por categorías '!E70-1,"-")</f>
        <v>-7.3783783783783807E-2</v>
      </c>
      <c r="E57" s="174">
        <f>IFERROR('tablas turistas por categorías '!G57/'tablas turistas por categorías '!G70-1,"-")</f>
        <v>-0.13941171889197534</v>
      </c>
      <c r="F57" s="130">
        <f>IFERROR('tablas turistas por categorías '!I57/'tablas turistas por categorías '!I70-1,"-")</f>
        <v>-0.10145616641901933</v>
      </c>
      <c r="G57" s="174">
        <f>IFERROR('tablas turistas por categorías '!K57/'tablas turistas por categorías '!K70-1,"-")</f>
        <v>-0.14558725009696416</v>
      </c>
      <c r="H57" s="130">
        <f>IFERROR('tablas turistas por categorías '!M57/'tablas turistas por categorías '!M70-1,"-")</f>
        <v>-0.11733218326652795</v>
      </c>
    </row>
    <row r="58" spans="2:8" hidden="1" outlineLevel="1">
      <c r="B58" s="68" t="s">
        <v>87</v>
      </c>
      <c r="C58" s="174">
        <f>IFERROR('tablas turistas por categorías '!C58/'tablas turistas por categorías '!C71-1,"-")</f>
        <v>8.6217008797653927E-2</v>
      </c>
      <c r="D58" s="174">
        <f>IFERROR('tablas turistas por categorías '!E58/'tablas turistas por categorías '!E71-1,"-")</f>
        <v>-0.12686359848134088</v>
      </c>
      <c r="E58" s="174">
        <f>IFERROR('tablas turistas por categorías '!G58/'tablas turistas por categorías '!G71-1,"-")</f>
        <v>-0.12335094031488425</v>
      </c>
      <c r="F58" s="130">
        <f>IFERROR('tablas turistas por categorías '!I58/'tablas turistas por categorías '!I71-1,"-")</f>
        <v>-0.11717253786779647</v>
      </c>
      <c r="G58" s="174">
        <f>IFERROR('tablas turistas por categorías '!K58/'tablas turistas por categorías '!K71-1,"-")</f>
        <v>-6.0903331289597351E-2</v>
      </c>
      <c r="H58" s="130">
        <f>IFERROR('tablas turistas por categorías '!M58/'tablas turistas por categorías '!M71-1,"-")</f>
        <v>-9.9096614932114857E-2</v>
      </c>
    </row>
    <row r="59" spans="2:8" hidden="1" outlineLevel="1">
      <c r="B59" s="68" t="s">
        <v>88</v>
      </c>
      <c r="C59" s="174">
        <f>IFERROR('tablas turistas por categorías '!C59/'tablas turistas por categorías '!C72-1,"-")</f>
        <v>0.20671243325705557</v>
      </c>
      <c r="D59" s="174">
        <f>IFERROR('tablas turistas por categorías '!E59/'tablas turistas por categorías '!E72-1,"-")</f>
        <v>-0.16151898734177217</v>
      </c>
      <c r="E59" s="174">
        <f>IFERROR('tablas turistas por categorías '!G59/'tablas turistas por categorías '!G72-1,"-")</f>
        <v>-0.16772695142885996</v>
      </c>
      <c r="F59" s="130">
        <f>IFERROR('tablas turistas por categorías '!I59/'tablas turistas por categorías '!I72-1,"-")</f>
        <v>-0.156856569156266</v>
      </c>
      <c r="G59" s="174">
        <f>IFERROR('tablas turistas por categorías '!K59/'tablas turistas por categorías '!K72-1,"-")</f>
        <v>-0.16007751937984493</v>
      </c>
      <c r="H59" s="130">
        <f>IFERROR('tablas turistas por categorías '!M59/'tablas turistas por categorías '!M72-1,"-")</f>
        <v>-0.15801106367930484</v>
      </c>
    </row>
    <row r="60" spans="2:8" hidden="1" outlineLevel="1">
      <c r="B60" s="68" t="s">
        <v>89</v>
      </c>
      <c r="C60" s="174">
        <f>IFERROR('tablas turistas por categorías '!C60/'tablas turistas por categorías '!C73-1,"-")</f>
        <v>0.16271186440677976</v>
      </c>
      <c r="D60" s="174">
        <f>IFERROR('tablas turistas por categorías '!E60/'tablas turistas por categorías '!E73-1,"-")</f>
        <v>-0.22032297667390688</v>
      </c>
      <c r="E60" s="174">
        <f>IFERROR('tablas turistas por categorías '!G60/'tablas turistas por categorías '!G73-1,"-")</f>
        <v>-0.14601121950120532</v>
      </c>
      <c r="F60" s="130">
        <f>IFERROR('tablas turistas por categorías '!I60/'tablas turistas por categorías '!I73-1,"-")</f>
        <v>-0.15353657667925069</v>
      </c>
      <c r="G60" s="174">
        <f>IFERROR('tablas turistas por categorías '!K60/'tablas turistas por categorías '!K73-1,"-")</f>
        <v>-0.10908092848180673</v>
      </c>
      <c r="H60" s="130">
        <f>IFERROR('tablas turistas por categorías '!M60/'tablas turistas por categorías '!M73-1,"-")</f>
        <v>-0.13965221650746995</v>
      </c>
    </row>
    <row r="61" spans="2:8" hidden="1" outlineLevel="1">
      <c r="B61" s="68" t="s">
        <v>90</v>
      </c>
      <c r="C61" s="174">
        <f>IFERROR('tablas turistas por categorías '!C61/'tablas turistas por categorías '!C74-1,"-")</f>
        <v>-0.39628953771289532</v>
      </c>
      <c r="D61" s="174">
        <f>IFERROR('tablas turistas por categorías '!E61/'tablas turistas por categorías '!E74-1,"-")</f>
        <v>-3.2385149572649596E-2</v>
      </c>
      <c r="E61" s="174">
        <f>IFERROR('tablas turistas por categorías '!G61/'tablas turistas por categorías '!G74-1,"-")</f>
        <v>-6.2947936587371078E-2</v>
      </c>
      <c r="F61" s="130">
        <f>IFERROR('tablas turistas por categorías '!I61/'tablas turistas por categorías '!I74-1,"-")</f>
        <v>-7.1548878259112048E-2</v>
      </c>
      <c r="G61" s="174">
        <f>IFERROR('tablas turistas por categorías '!K61/'tablas turistas por categorías '!K74-1,"-")</f>
        <v>-4.7205926220542871E-2</v>
      </c>
      <c r="H61" s="130">
        <f>IFERROR('tablas turistas por categorías '!M61/'tablas turistas por categorías '!M74-1,"-")</f>
        <v>-6.2992057181304184E-2</v>
      </c>
    </row>
    <row r="62" spans="2:8" hidden="1" outlineLevel="1">
      <c r="B62" s="68" t="s">
        <v>91</v>
      </c>
      <c r="C62" s="174">
        <f>IFERROR('tablas turistas por categorías '!C62/'tablas turistas por categorías '!C75-1,"-")</f>
        <v>0.1364275668073136</v>
      </c>
      <c r="D62" s="174">
        <f>IFERROR('tablas turistas por categorías '!E62/'tablas turistas por categorías '!E75-1,"-")</f>
        <v>-4.5612063313664852E-2</v>
      </c>
      <c r="E62" s="174">
        <f>IFERROR('tablas turistas por categorías '!G62/'tablas turistas por categorías '!G75-1,"-")</f>
        <v>-0.1313750994971753</v>
      </c>
      <c r="F62" s="130">
        <f>IFERROR('tablas turistas por categorías '!I62/'tablas turistas por categorías '!I75-1,"-")</f>
        <v>-0.11099232800905545</v>
      </c>
      <c r="G62" s="174">
        <f>IFERROR('tablas turistas por categorías '!K62/'tablas turistas por categorías '!K75-1,"-")</f>
        <v>-0.12169079200836586</v>
      </c>
      <c r="H62" s="130">
        <f>IFERROR('tablas turistas por categorías '!M62/'tablas turistas por categorías '!M75-1,"-")</f>
        <v>-0.11488203629960181</v>
      </c>
    </row>
    <row r="63" spans="2:8" hidden="1" outlineLevel="1">
      <c r="B63" s="68" t="s">
        <v>92</v>
      </c>
      <c r="C63" s="174">
        <f>IFERROR('tablas turistas por categorías '!C63/'tablas turistas por categorías '!C76-1,"-")</f>
        <v>-6.6141732283464538E-2</v>
      </c>
      <c r="D63" s="174">
        <f>IFERROR('tablas turistas por categorías '!E63/'tablas turistas por categorías '!E76-1,"-")</f>
        <v>-0.10423701121882145</v>
      </c>
      <c r="E63" s="174">
        <f>IFERROR('tablas turistas por categorías '!G63/'tablas turistas por categorías '!G76-1,"-")</f>
        <v>-8.8622640612371018E-2</v>
      </c>
      <c r="F63" s="130">
        <f>IFERROR('tablas turistas por categorías '!I63/'tablas turistas por categorías '!I76-1,"-")</f>
        <v>-9.0808690519260438E-2</v>
      </c>
      <c r="G63" s="174">
        <f>IFERROR('tablas turistas por categorías '!K63/'tablas turistas por categorías '!K76-1,"-")</f>
        <v>-0.15165607226497158</v>
      </c>
      <c r="H63" s="130">
        <f>IFERROR('tablas turistas por categorías '!M63/'tablas turistas por categorías '!M76-1,"-")</f>
        <v>-0.11287876029948907</v>
      </c>
    </row>
    <row r="64" spans="2:8" hidden="1" outlineLevel="1">
      <c r="B64" s="68" t="s">
        <v>93</v>
      </c>
      <c r="C64" s="174">
        <f>IFERROR('tablas turistas por categorías '!C64/'tablas turistas por categorías '!C77-1,"-")</f>
        <v>0.74149659863945572</v>
      </c>
      <c r="D64" s="174">
        <f>IFERROR('tablas turistas por categorías '!E64/'tablas turistas por categorías '!E77-1,"-")</f>
        <v>0.27646192961327443</v>
      </c>
      <c r="E64" s="174">
        <f>IFERROR('tablas turistas por categorías '!G64/'tablas turistas por categorías '!G77-1,"-")</f>
        <v>0.13749105281175122</v>
      </c>
      <c r="F64" s="130">
        <f>IFERROR('tablas turistas por categorías '!I64/'tablas turistas por categorías '!I77-1,"-")</f>
        <v>0.17834379229728059</v>
      </c>
      <c r="G64" s="174">
        <f>IFERROR('tablas turistas por categorías '!K64/'tablas turistas por categorías '!K77-1,"-")</f>
        <v>0.2495290128108516</v>
      </c>
      <c r="H64" s="130">
        <f>IFERROR('tablas turistas por categorías '!M64/'tablas turistas por categorías '!M77-1,"-")</f>
        <v>0.20277369195209083</v>
      </c>
    </row>
    <row r="65" spans="2:8" hidden="1" outlineLevel="1">
      <c r="B65" s="68" t="s">
        <v>94</v>
      </c>
      <c r="C65" s="174">
        <f>IFERROR('tablas turistas por categorías '!C65/'tablas turistas por categorías '!C78-1,"-")</f>
        <v>0.75536992840095474</v>
      </c>
      <c r="D65" s="174">
        <f>IFERROR('tablas turistas por categorías '!E65/'tablas turistas por categorías '!E78-1,"-")</f>
        <v>2.1117103940031079E-2</v>
      </c>
      <c r="E65" s="174">
        <f>IFERROR('tablas turistas por categorías '!G65/'tablas turistas por categorías '!G78-1,"-")</f>
        <v>-7.6466133383821688E-2</v>
      </c>
      <c r="F65" s="130">
        <f>IFERROR('tablas turistas por categorías '!I65/'tablas turistas por categorías '!I78-1,"-")</f>
        <v>-4.380818419055732E-2</v>
      </c>
      <c r="G65" s="174">
        <f>IFERROR('tablas turistas por categorías '!K65/'tablas turistas por categorías '!K78-1,"-")</f>
        <v>-4.7349128972527632E-2</v>
      </c>
      <c r="H65" s="130">
        <f>IFERROR('tablas turistas por categorías '!M65/'tablas turistas por categorías '!M78-1,"-")</f>
        <v>-4.4972296071756901E-2</v>
      </c>
    </row>
    <row r="66" spans="2:8" hidden="1" outlineLevel="1">
      <c r="B66" s="68" t="s">
        <v>95</v>
      </c>
      <c r="C66" s="174">
        <f>IFERROR('tablas turistas por categorías '!C66/'tablas turistas por categorías '!C79-1,"-")</f>
        <v>0.52849740932642497</v>
      </c>
      <c r="D66" s="174">
        <f>IFERROR('tablas turistas por categorías '!E66/'tablas turistas por categorías '!E79-1,"-")</f>
        <v>0.15340859368163118</v>
      </c>
      <c r="E66" s="174">
        <f>IFERROR('tablas turistas por categorías '!G66/'tablas turistas por categorías '!G79-1,"-")</f>
        <v>9.6126618122977403E-2</v>
      </c>
      <c r="F66" s="130">
        <f>IFERROR('tablas turistas por categorías '!I66/'tablas turistas por categorías '!I79-1,"-")</f>
        <v>0.12129924033280659</v>
      </c>
      <c r="G66" s="174">
        <f>IFERROR('tablas turistas por categorías '!K66/'tablas turistas por categorías '!K79-1,"-")</f>
        <v>8.5264506681310692E-2</v>
      </c>
      <c r="H66" s="130">
        <f>IFERROR('tablas turistas por categorías '!M66/'tablas turistas por categorías '!M79-1,"-")</f>
        <v>0.10897066559783553</v>
      </c>
    </row>
    <row r="67" spans="2:8" hidden="1" outlineLevel="1">
      <c r="B67" s="68" t="s">
        <v>96</v>
      </c>
      <c r="C67" s="174">
        <f>IFERROR('tablas turistas por categorías '!C67/'tablas turistas por categorías '!C80-1,"-")</f>
        <v>-6.0562708631378137E-2</v>
      </c>
      <c r="D67" s="174">
        <f>IFERROR('tablas turistas por categorías '!E67/'tablas turistas por categorías '!E80-1,"-")</f>
        <v>-1.9421246844047335E-2</v>
      </c>
      <c r="E67" s="174">
        <f>IFERROR('tablas turistas por categorías '!G67/'tablas turistas por categorías '!G80-1,"-")</f>
        <v>2.3064108455882248E-2</v>
      </c>
      <c r="F67" s="130">
        <f>IFERROR('tablas turistas por categorías '!I67/'tablas turistas por categorías '!I80-1,"-")</f>
        <v>1.0082396051767528E-2</v>
      </c>
      <c r="G67" s="174">
        <f>IFERROR('tablas turistas por categorías '!K67/'tablas turistas por categorías '!K80-1,"-")</f>
        <v>-2.5247713414634498E-3</v>
      </c>
      <c r="H67" s="130">
        <f>IFERROR('tablas turistas por categorías '!M67/'tablas turistas por categorías '!M80-1,"-")</f>
        <v>6.2020732225855912E-3</v>
      </c>
    </row>
    <row r="68" spans="2:8" hidden="1" outlineLevel="1">
      <c r="B68" s="68" t="s">
        <v>97</v>
      </c>
      <c r="C68" s="174">
        <f>IFERROR('tablas turistas por categorías '!C68/'tablas turistas por categorías '!C81-1,"-")</f>
        <v>-0.11710432931156844</v>
      </c>
      <c r="D68" s="174">
        <f>IFERROR('tablas turistas por categorías '!E68/'tablas turistas por categorías '!E81-1,"-")</f>
        <v>-7.2425112843660266E-2</v>
      </c>
      <c r="E68" s="174">
        <f>IFERROR('tablas turistas por categorías '!G68/'tablas turistas por categorías '!G81-1,"-")</f>
        <v>1.1682457915555222E-2</v>
      </c>
      <c r="F68" s="130">
        <f>IFERROR('tablas turistas por categorías '!I68/'tablas turistas por categorías '!I81-1,"-")</f>
        <v>-1.1194882339501944E-2</v>
      </c>
      <c r="G68" s="174">
        <f>IFERROR('tablas turistas por categorías '!K68/'tablas turistas por categorías '!K81-1,"-")</f>
        <v>3.0600026608718078E-3</v>
      </c>
      <c r="H68" s="130">
        <f>IFERROR('tablas turistas por categorías '!M68/'tablas turistas por categorías '!M81-1,"-")</f>
        <v>-6.3481053695019218E-3</v>
      </c>
    </row>
    <row r="69" spans="2:8" collapsed="1">
      <c r="B69" s="176">
        <v>2008</v>
      </c>
      <c r="C69" s="140">
        <f>IFERROR('tablas turistas por categorías '!C69/'tablas turistas por categorías '!C82-1,"-")</f>
        <v>0.13399075157390383</v>
      </c>
      <c r="D69" s="140">
        <f>IFERROR('tablas turistas por categorías '!E69/'tablas turistas por categorías '!E82-1,"-")</f>
        <v>-3.8573519459876304E-2</v>
      </c>
      <c r="E69" s="140">
        <f>IFERROR('tablas turistas por categorías '!G69/'tablas turistas por categorías '!G82-1,"-")</f>
        <v>-6.3282453750601375E-2</v>
      </c>
      <c r="F69" s="140">
        <f>IFERROR('tablas turistas por categorías '!I69/'tablas turistas por categorías '!I82-1,"-")</f>
        <v>-5.2804752584562853E-2</v>
      </c>
      <c r="G69" s="140">
        <f>IFERROR('tablas turistas por categorías '!K69/'tablas turistas por categorías '!K82-1,"-")</f>
        <v>-5.2478468091777031E-2</v>
      </c>
      <c r="H69" s="140">
        <f>IFERROR('tablas turistas por categorías '!M69/'tablas turistas por categorías '!M82-1,"-")</f>
        <v>-5.2693096088199387E-2</v>
      </c>
    </row>
    <row r="70" spans="2:8" hidden="1" outlineLevel="1">
      <c r="B70" s="68" t="s">
        <v>86</v>
      </c>
      <c r="C70" s="174">
        <f>IFERROR('tablas turistas por categorías '!C70/'tablas turistas por categorías '!C83-1,"-")</f>
        <v>-0.35249621785173979</v>
      </c>
      <c r="D70" s="174">
        <f>IFERROR('tablas turistas por categorías '!E70/'tablas turistas por categorías '!E83-1,"-")</f>
        <v>-3.5788742182070843E-2</v>
      </c>
      <c r="E70" s="174">
        <f>IFERROR('tablas turistas por categorías '!G70/'tablas turistas por categorías '!G83-1,"-")</f>
        <v>6.9200022206184375E-2</v>
      </c>
      <c r="F70" s="130">
        <f>IFERROR('tablas turistas por categorías '!I70/'tablas turistas por categorías '!I83-1,"-")</f>
        <v>3.3053622595169863E-2</v>
      </c>
      <c r="G70" s="174">
        <f>IFERROR('tablas turistas por categorías '!K70/'tablas turistas por categorías '!K83-1,"-")</f>
        <v>3.6699930547940296E-2</v>
      </c>
      <c r="H70" s="130">
        <f>IFERROR('tablas turistas por categorías '!M70/'tablas turistas por categorías '!M83-1,"-")</f>
        <v>3.436241258511874E-2</v>
      </c>
    </row>
    <row r="71" spans="2:8" hidden="1" outlineLevel="1">
      <c r="B71" s="68" t="s">
        <v>87</v>
      </c>
      <c r="C71" s="174">
        <f>IFERROR('tablas turistas por categorías '!C71/'tablas turistas por categorías '!C84-1,"-")</f>
        <v>1.0997536945812807</v>
      </c>
      <c r="D71" s="174">
        <f>IFERROR('tablas turistas por categorías '!E71/'tablas turistas por categorías '!E84-1,"-")</f>
        <v>5.4280972371375524E-2</v>
      </c>
      <c r="E71" s="174">
        <f>IFERROR('tablas turistas por categorías '!G71/'tablas turistas por categorías '!G84-1,"-")</f>
        <v>2.3024512491189641E-2</v>
      </c>
      <c r="F71" s="130">
        <f>IFERROR('tablas turistas por categorías '!I71/'tablas turistas por categorías '!I84-1,"-")</f>
        <v>4.7222559863862923E-2</v>
      </c>
      <c r="G71" s="174">
        <f>IFERROR('tablas turistas por categorías '!K71/'tablas turistas por categorías '!K84-1,"-")</f>
        <v>1.2749927557229812E-2</v>
      </c>
      <c r="H71" s="130">
        <f>IFERROR('tablas turistas por categorías '!M71/'tablas turistas por categorías '!M84-1,"-")</f>
        <v>3.5895482800364586E-2</v>
      </c>
    </row>
    <row r="72" spans="2:8" hidden="1" outlineLevel="1">
      <c r="B72" s="68" t="s">
        <v>88</v>
      </c>
      <c r="C72" s="174">
        <f>IFERROR('tablas turistas por categorías '!C72/'tablas turistas por categorías '!C85-1,"-")</f>
        <v>0.35433884297520657</v>
      </c>
      <c r="D72" s="174">
        <f>IFERROR('tablas turistas por categorías '!E72/'tablas turistas por categorías '!E85-1,"-")</f>
        <v>2.9181865554976483E-2</v>
      </c>
      <c r="E72" s="174">
        <f>IFERROR('tablas turistas por categorías '!G72/'tablas turistas por categorías '!G85-1,"-")</f>
        <v>-4.6573759838255513E-2</v>
      </c>
      <c r="F72" s="130">
        <f>IFERROR('tablas turistas por categorías '!I72/'tablas turistas por categorías '!I85-1,"-")</f>
        <v>-2.5177509115332897E-2</v>
      </c>
      <c r="G72" s="174">
        <f>IFERROR('tablas turistas por categorías '!K72/'tablas turistas por categorías '!K85-1,"-")</f>
        <v>5.3608553608553544E-2</v>
      </c>
      <c r="H72" s="130">
        <f>IFERROR('tablas turistas por categorías '!M72/'tablas turistas por categorías '!M85-1,"-")</f>
        <v>1.6699137211244608E-3</v>
      </c>
    </row>
    <row r="73" spans="2:8" hidden="1" outlineLevel="1">
      <c r="B73" s="68" t="s">
        <v>89</v>
      </c>
      <c r="C73" s="174">
        <f>IFERROR('tablas turistas por categorías '!C73/'tablas turistas por categorías '!C86-1,"-")</f>
        <v>0.33635334088335211</v>
      </c>
      <c r="D73" s="174">
        <f>IFERROR('tablas turistas por categorías '!E73/'tablas turistas por categorías '!E86-1,"-")</f>
        <v>-5.3116337297683947E-2</v>
      </c>
      <c r="E73" s="174">
        <f>IFERROR('tablas turistas por categorías '!G73/'tablas turistas por categorías '!G86-1,"-")</f>
        <v>-9.821011356941145E-2</v>
      </c>
      <c r="F73" s="130">
        <f>IFERROR('tablas turistas por categorías '!I73/'tablas turistas por categorías '!I86-1,"-")</f>
        <v>-8.3720854341051143E-2</v>
      </c>
      <c r="G73" s="174">
        <f>IFERROR('tablas turistas por categorías '!K73/'tablas turistas por categorías '!K86-1,"-")</f>
        <v>-0.14710898572049624</v>
      </c>
      <c r="H73" s="130">
        <f>IFERROR('tablas turistas por categorías '!M73/'tablas turistas por categorías '!M86-1,"-")</f>
        <v>-0.10450707314398511</v>
      </c>
    </row>
    <row r="74" spans="2:8" hidden="1" outlineLevel="1">
      <c r="B74" s="68" t="s">
        <v>90</v>
      </c>
      <c r="C74" s="174">
        <f>IFERROR('tablas turistas por categorías '!C74/'tablas turistas por categorías '!C87-1,"-")</f>
        <v>4.3901639344262291</v>
      </c>
      <c r="D74" s="174">
        <f>IFERROR('tablas turistas por categorías '!E74/'tablas turistas por categorías '!E87-1,"-")</f>
        <v>-0.12691657436017023</v>
      </c>
      <c r="E74" s="174">
        <f>IFERROR('tablas turistas por categorías '!G74/'tablas turistas por categorías '!G87-1,"-")</f>
        <v>2.201074051072216E-2</v>
      </c>
      <c r="F74" s="130">
        <f>IFERROR('tablas turistas por categorías '!I74/'tablas turistas por categorías '!I87-1,"-")</f>
        <v>2.3528113751396296E-2</v>
      </c>
      <c r="G74" s="174">
        <f>IFERROR('tablas turistas por categorías '!K74/'tablas turistas por categorías '!K87-1,"-")</f>
        <v>-4.7501237011380315E-3</v>
      </c>
      <c r="H74" s="130">
        <f>IFERROR('tablas turistas por categorías '!M74/'tablas turistas por categorías '!M87-1,"-")</f>
        <v>1.3406653738189389E-2</v>
      </c>
    </row>
    <row r="75" spans="2:8" hidden="1" outlineLevel="1">
      <c r="B75" s="68" t="s">
        <v>91</v>
      </c>
      <c r="C75" s="174">
        <f>IFERROR('tablas turistas por categorías '!C75/'tablas turistas por categorías '!C88-1,"-")</f>
        <v>0.12056737588652489</v>
      </c>
      <c r="D75" s="174">
        <f>IFERROR('tablas turistas por categorías '!E75/'tablas turistas por categorías '!E88-1,"-")</f>
        <v>-0.23363479758828598</v>
      </c>
      <c r="E75" s="174">
        <f>IFERROR('tablas turistas por categorías '!G75/'tablas turistas por categorías '!G88-1,"-")</f>
        <v>7.5898358795798426E-3</v>
      </c>
      <c r="F75" s="130">
        <f>IFERROR('tablas turistas por categorías '!I75/'tablas turistas por categorías '!I88-1,"-")</f>
        <v>-4.0921564488405004E-2</v>
      </c>
      <c r="G75" s="174">
        <f>IFERROR('tablas turistas por categorías '!K75/'tablas turistas por categorías '!K88-1,"-")</f>
        <v>-1.4108199034130964E-2</v>
      </c>
      <c r="H75" s="130">
        <f>IFERROR('tablas turistas por categorías '!M75/'tablas turistas por categorías '!M88-1,"-")</f>
        <v>-3.1343283582089598E-2</v>
      </c>
    </row>
    <row r="76" spans="2:8" hidden="1" outlineLevel="1">
      <c r="B76" s="68" t="s">
        <v>92</v>
      </c>
      <c r="C76" s="174">
        <f>IFERROR('tablas turistas por categorías '!C76/'tablas turistas por categorías '!C89-1,"-")</f>
        <v>0.36853448275862077</v>
      </c>
      <c r="D76" s="174">
        <f>IFERROR('tablas turistas por categorías '!E76/'tablas turistas por categorías '!E89-1,"-")</f>
        <v>-0.14753946146703811</v>
      </c>
      <c r="E76" s="174">
        <f>IFERROR('tablas turistas por categorías '!G76/'tablas turistas por categorías '!G89-1,"-")</f>
        <v>5.4761546562358987E-2</v>
      </c>
      <c r="F76" s="130">
        <f>IFERROR('tablas turistas por categorías '!I76/'tablas turistas por categorías '!I89-1,"-")</f>
        <v>1.8165955796820565E-2</v>
      </c>
      <c r="G76" s="174">
        <f>IFERROR('tablas turistas por categorías '!K76/'tablas turistas por categorías '!K89-1,"-")</f>
        <v>4.7852760736196265E-2</v>
      </c>
      <c r="H76" s="130">
        <f>IFERROR('tablas turistas por categorías '!M76/'tablas turistas por categorías '!M89-1,"-")</f>
        <v>2.8737282316958934E-2</v>
      </c>
    </row>
    <row r="77" spans="2:8" hidden="1" outlineLevel="1">
      <c r="B77" s="68" t="s">
        <v>93</v>
      </c>
      <c r="C77" s="174">
        <f>IFERROR('tablas turistas por categorías '!C77/'tablas turistas por categorías '!C90-1,"-")</f>
        <v>0.2220902612826603</v>
      </c>
      <c r="D77" s="174">
        <f>IFERROR('tablas turistas por categorías '!E77/'tablas turistas por categorías '!E90-1,"-")</f>
        <v>-0.24530397899414258</v>
      </c>
      <c r="E77" s="174">
        <f>IFERROR('tablas turistas por categorías '!G77/'tablas turistas por categorías '!G90-1,"-")</f>
        <v>-0.13053007549314066</v>
      </c>
      <c r="F77" s="130">
        <f>IFERROR('tablas turistas por categorías '!I77/'tablas turistas por categorías '!I90-1,"-")</f>
        <v>-0.14813106643466589</v>
      </c>
      <c r="G77" s="174">
        <f>IFERROR('tablas turistas por categorías '!K77/'tablas turistas por categorías '!K90-1,"-")</f>
        <v>-2.609972019632123E-2</v>
      </c>
      <c r="H77" s="130">
        <f>IFERROR('tablas turistas por categorías '!M77/'tablas turistas por categorías '!M90-1,"-")</f>
        <v>-0.10985295387183103</v>
      </c>
    </row>
    <row r="78" spans="2:8" hidden="1" outlineLevel="1">
      <c r="B78" s="68" t="s">
        <v>94</v>
      </c>
      <c r="C78" s="174">
        <f>IFERROR('tablas turistas por categorías '!C78/'tablas turistas por categorías '!C91-1,"-")</f>
        <v>-0.4486842105263158</v>
      </c>
      <c r="D78" s="174">
        <f>IFERROR('tablas turistas por categorías '!E78/'tablas turistas por categorías '!E91-1,"-")</f>
        <v>-0.12648726343527905</v>
      </c>
      <c r="E78" s="174">
        <f>IFERROR('tablas turistas por categorías '!G78/'tablas turistas por categorías '!G91-1,"-")</f>
        <v>3.8462483717958129E-2</v>
      </c>
      <c r="F78" s="130">
        <f>IFERROR('tablas turistas por categorías '!I78/'tablas turistas por categorías '!I91-1,"-")</f>
        <v>-1.2807863772564487E-2</v>
      </c>
      <c r="G78" s="174">
        <f>IFERROR('tablas turistas por categorías '!K78/'tablas turistas por categorías '!K91-1,"-")</f>
        <v>-0.12993588689791224</v>
      </c>
      <c r="H78" s="130">
        <f>IFERROR('tablas turistas por categorías '!M78/'tablas turistas por categorías '!M91-1,"-")</f>
        <v>-5.4646669876801335E-2</v>
      </c>
    </row>
    <row r="79" spans="2:8" hidden="1" outlineLevel="1">
      <c r="B79" s="68" t="s">
        <v>95</v>
      </c>
      <c r="C79" s="174">
        <f>IFERROR('tablas turistas por categorías '!C79/'tablas turistas por categorías '!C92-1,"-")</f>
        <v>0.1574212893553224</v>
      </c>
      <c r="D79" s="174">
        <f>IFERROR('tablas turistas por categorías '!E79/'tablas turistas por categorías '!E92-1,"-")</f>
        <v>1.3750887154009961E-2</v>
      </c>
      <c r="E79" s="174">
        <f>IFERROR('tablas turistas por categorías '!G79/'tablas turistas por categorías '!G92-1,"-")</f>
        <v>3.2608411873743526E-2</v>
      </c>
      <c r="F79" s="130">
        <f>IFERROR('tablas turistas por categorías '!I79/'tablas turistas por categorías '!I92-1,"-")</f>
        <v>3.1703628042192955E-2</v>
      </c>
      <c r="G79" s="174">
        <f>IFERROR('tablas turistas por categorías '!K79/'tablas turistas por categorías '!K92-1,"-")</f>
        <v>-8.8896952104499105E-3</v>
      </c>
      <c r="H79" s="130">
        <f>IFERROR('tablas turistas por categorías '!M79/'tablas turistas por categorías '!M92-1,"-")</f>
        <v>1.7446380099147341E-2</v>
      </c>
    </row>
    <row r="80" spans="2:8" hidden="1" outlineLevel="1">
      <c r="B80" s="68" t="s">
        <v>96</v>
      </c>
      <c r="C80" s="174">
        <f>IFERROR('tablas turistas por categorías '!C80/'tablas turistas por categorías '!C93-1,"-")</f>
        <v>0.48934659090909083</v>
      </c>
      <c r="D80" s="174">
        <f>IFERROR('tablas turistas por categorías '!E80/'tablas turistas por categorías '!E93-1,"-")</f>
        <v>-6.0401459854014572E-2</v>
      </c>
      <c r="E80" s="174">
        <f>IFERROR('tablas turistas por categorías '!G80/'tablas turistas por categorías '!G93-1,"-")</f>
        <v>-1.003724871335554E-2</v>
      </c>
      <c r="F80" s="130">
        <f>IFERROR('tablas turistas por categorías '!I80/'tablas turistas por categorías '!I93-1,"-")</f>
        <v>-6.857816016997309E-3</v>
      </c>
      <c r="G80" s="174">
        <f>IFERROR('tablas turistas por categorías '!K80/'tablas turistas por categorías '!K93-1,"-")</f>
        <v>-9.7584042644656477E-2</v>
      </c>
      <c r="H80" s="130">
        <f>IFERROR('tablas turistas por categorías '!M80/'tablas turistas por categorías '!M93-1,"-")</f>
        <v>-3.6667184564753708E-2</v>
      </c>
    </row>
    <row r="81" spans="2:8" hidden="1" outlineLevel="1">
      <c r="B81" s="68" t="s">
        <v>97</v>
      </c>
      <c r="C81" s="174">
        <f>IFERROR('tablas turistas por categorías '!C81/'tablas turistas por categorías '!C94-1,"-")</f>
        <v>0.48472075869336151</v>
      </c>
      <c r="D81" s="174">
        <f>IFERROR('tablas turistas por categorías '!E81/'tablas turistas por categorías '!E94-1,"-")</f>
        <v>3.0870549495780608E-3</v>
      </c>
      <c r="E81" s="174">
        <f>IFERROR('tablas turistas por categorías '!G81/'tablas turistas por categorías '!G94-1,"-")</f>
        <v>3.6484983314794217E-2</v>
      </c>
      <c r="F81" s="130">
        <f>IFERROR('tablas turistas por categorías '!I81/'tablas turistas por categorías '!I94-1,"-")</f>
        <v>3.8877812589005911E-2</v>
      </c>
      <c r="G81" s="174">
        <f>IFERROR('tablas turistas por categorías '!K81/'tablas turistas por categorías '!K94-1,"-")</f>
        <v>-6.9415211918616659E-2</v>
      </c>
      <c r="H81" s="130">
        <f>IFERROR('tablas turistas por categorías '!M81/'tablas turistas por categorías '!M94-1,"-")</f>
        <v>-6.6302005635665573E-4</v>
      </c>
    </row>
    <row r="82" spans="2:8" collapsed="1">
      <c r="B82" s="176">
        <v>2007</v>
      </c>
      <c r="C82" s="140">
        <f>IFERROR('tablas turistas por categorías '!C82/'tablas turistas por categorías '!C95-1,"-")</f>
        <v>0.3973530556636824</v>
      </c>
      <c r="D82" s="140">
        <f>IFERROR('tablas turistas por categorías '!E82/'tablas turistas por categorías '!E95-1,"-")</f>
        <v>-8.4179500299071064E-2</v>
      </c>
      <c r="E82" s="140">
        <f>IFERROR('tablas turistas por categorías '!G82/'tablas turistas por categorías '!G95-1,"-")</f>
        <v>-1.6861458394553663E-3</v>
      </c>
      <c r="F82" s="140">
        <f>IFERROR('tablas turistas por categorías '!I82/'tablas turistas por categorías '!I95-1,"-")</f>
        <v>-1.1486091581775382E-2</v>
      </c>
      <c r="G82" s="140">
        <f>IFERROR('tablas turistas por categorías '!K82/'tablas turistas por categorías '!K95-1,"-")</f>
        <v>-2.8433770227722088E-2</v>
      </c>
      <c r="H82" s="140">
        <f>IFERROR('tablas turistas por categorías '!M82/'tablas turistas por categorías '!M95-1,"-")</f>
        <v>-1.7351839799851221E-2</v>
      </c>
    </row>
    <row r="83" spans="2:8" ht="15" customHeight="1">
      <c r="B83" s="177" t="s">
        <v>79</v>
      </c>
      <c r="C83" s="177"/>
      <c r="D83" s="177"/>
      <c r="E83" s="177"/>
      <c r="F83" s="177"/>
      <c r="G83" s="177"/>
      <c r="H83" s="177"/>
    </row>
  </sheetData>
  <mergeCells count="2">
    <mergeCell ref="B5:H5"/>
    <mergeCell ref="B83:H83"/>
  </mergeCells>
  <printOptions horizontalCentered="1" verticalCentered="1"/>
  <pageMargins left="0.78740157480314965" right="0.78740157480314965" top="0.78740157480314965" bottom="0.5699999999999999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21" t="s">
        <v>177</v>
      </c>
      <c r="C5" s="121"/>
      <c r="D5" s="121"/>
      <c r="E5" s="121"/>
      <c r="F5" s="121"/>
      <c r="G5" s="121"/>
      <c r="H5" s="121"/>
    </row>
    <row r="6" spans="2:8" ht="18" customHeight="1">
      <c r="B6" s="180">
        <v>2011</v>
      </c>
      <c r="C6" s="180"/>
      <c r="D6" s="180"/>
      <c r="E6" s="180"/>
      <c r="F6" s="180"/>
      <c r="G6" s="180"/>
      <c r="H6" s="180"/>
    </row>
    <row r="7" spans="2:8" ht="15" customHeight="1">
      <c r="B7" s="181" t="s">
        <v>178</v>
      </c>
      <c r="C7" s="146" t="s">
        <v>179</v>
      </c>
      <c r="D7" s="146" t="s">
        <v>174</v>
      </c>
      <c r="E7" s="146" t="s">
        <v>180</v>
      </c>
      <c r="F7" s="178" t="s">
        <v>81</v>
      </c>
      <c r="G7" s="179" t="s">
        <v>82</v>
      </c>
      <c r="H7" s="178" t="s">
        <v>83</v>
      </c>
    </row>
    <row r="8" spans="2:8" ht="15" customHeight="1">
      <c r="B8" s="182" t="s">
        <v>105</v>
      </c>
      <c r="C8" s="129">
        <v>1623</v>
      </c>
      <c r="D8" s="129">
        <v>6577</v>
      </c>
      <c r="E8" s="129">
        <v>32797</v>
      </c>
      <c r="F8" s="141">
        <v>40997</v>
      </c>
      <c r="G8" s="129">
        <v>14725</v>
      </c>
      <c r="H8" s="141">
        <v>55722</v>
      </c>
    </row>
    <row r="9" spans="2:8" ht="15" customHeight="1">
      <c r="B9" s="182" t="s">
        <v>106</v>
      </c>
      <c r="C9" s="129">
        <v>1549</v>
      </c>
      <c r="D9" s="129">
        <v>6805</v>
      </c>
      <c r="E9" s="129">
        <v>34805</v>
      </c>
      <c r="F9" s="141">
        <v>43159</v>
      </c>
      <c r="G9" s="129">
        <v>13523</v>
      </c>
      <c r="H9" s="141">
        <v>56682</v>
      </c>
    </row>
    <row r="10" spans="2:8" ht="15" customHeight="1">
      <c r="B10" s="182" t="s">
        <v>107</v>
      </c>
      <c r="C10" s="129">
        <v>1622</v>
      </c>
      <c r="D10" s="129">
        <v>6878</v>
      </c>
      <c r="E10" s="129">
        <v>39285</v>
      </c>
      <c r="F10" s="141">
        <v>47785</v>
      </c>
      <c r="G10" s="129">
        <v>18823</v>
      </c>
      <c r="H10" s="141">
        <v>66608</v>
      </c>
    </row>
    <row r="11" spans="2:8" ht="15" customHeight="1">
      <c r="B11" s="182" t="s">
        <v>108</v>
      </c>
      <c r="C11" s="129">
        <v>1096</v>
      </c>
      <c r="D11" s="129">
        <v>5975</v>
      </c>
      <c r="E11" s="129">
        <v>37712</v>
      </c>
      <c r="F11" s="141">
        <v>44783</v>
      </c>
      <c r="G11" s="129">
        <v>17362</v>
      </c>
      <c r="H11" s="141">
        <v>62145</v>
      </c>
    </row>
    <row r="12" spans="2:8" ht="15" customHeight="1">
      <c r="B12" s="182" t="s">
        <v>109</v>
      </c>
      <c r="C12" s="129">
        <v>954</v>
      </c>
      <c r="D12" s="129">
        <v>5081</v>
      </c>
      <c r="E12" s="129">
        <v>32204</v>
      </c>
      <c r="F12" s="141">
        <v>38239</v>
      </c>
      <c r="G12" s="129">
        <v>13161</v>
      </c>
      <c r="H12" s="141">
        <v>51400</v>
      </c>
    </row>
    <row r="13" spans="2:8" ht="15" customHeight="1">
      <c r="B13" s="182" t="s">
        <v>110</v>
      </c>
      <c r="C13" s="129">
        <v>893</v>
      </c>
      <c r="D13" s="129">
        <v>4989</v>
      </c>
      <c r="E13" s="129">
        <v>36258</v>
      </c>
      <c r="F13" s="141">
        <v>42140</v>
      </c>
      <c r="G13" s="129">
        <v>14619</v>
      </c>
      <c r="H13" s="141">
        <v>56759</v>
      </c>
    </row>
    <row r="14" spans="2:8" ht="15" customHeight="1">
      <c r="B14" s="182" t="s">
        <v>111</v>
      </c>
      <c r="C14" s="129">
        <v>1075</v>
      </c>
      <c r="D14" s="129">
        <v>6310</v>
      </c>
      <c r="E14" s="129">
        <v>42814</v>
      </c>
      <c r="F14" s="141">
        <v>50199</v>
      </c>
      <c r="G14" s="129">
        <v>19171</v>
      </c>
      <c r="H14" s="141">
        <v>69370</v>
      </c>
    </row>
    <row r="15" spans="2:8" ht="15" customHeight="1">
      <c r="B15" s="182" t="s">
        <v>112</v>
      </c>
      <c r="C15" s="129">
        <v>428</v>
      </c>
      <c r="D15" s="129">
        <v>6953</v>
      </c>
      <c r="E15" s="129">
        <v>48311</v>
      </c>
      <c r="F15" s="141">
        <v>55692</v>
      </c>
      <c r="G15" s="129">
        <v>19548</v>
      </c>
      <c r="H15" s="141">
        <v>75240</v>
      </c>
    </row>
    <row r="16" spans="2:8" ht="15" customHeight="1">
      <c r="B16" s="182" t="s">
        <v>113</v>
      </c>
      <c r="C16" s="129">
        <v>923</v>
      </c>
      <c r="D16" s="129">
        <v>5912</v>
      </c>
      <c r="E16" s="129">
        <v>37003</v>
      </c>
      <c r="F16" s="141">
        <v>43838</v>
      </c>
      <c r="G16" s="129">
        <v>13250</v>
      </c>
      <c r="H16" s="141">
        <v>57088</v>
      </c>
    </row>
    <row r="17" spans="2:10" ht="15" customHeight="1">
      <c r="B17" s="182" t="s">
        <v>114</v>
      </c>
      <c r="C17" s="129">
        <v>865</v>
      </c>
      <c r="D17" s="129">
        <v>5413</v>
      </c>
      <c r="E17" s="129">
        <v>36390</v>
      </c>
      <c r="F17" s="141">
        <v>42668</v>
      </c>
      <c r="G17" s="129">
        <v>16972</v>
      </c>
      <c r="H17" s="141">
        <v>59640</v>
      </c>
    </row>
    <row r="18" spans="2:10" ht="15" customHeight="1">
      <c r="B18" s="182" t="s">
        <v>115</v>
      </c>
      <c r="C18" s="129">
        <v>1180</v>
      </c>
      <c r="D18" s="129">
        <v>6528</v>
      </c>
      <c r="E18" s="129">
        <v>36250</v>
      </c>
      <c r="F18" s="141">
        <v>43958</v>
      </c>
      <c r="G18" s="129">
        <v>14040</v>
      </c>
      <c r="H18" s="141">
        <v>57998</v>
      </c>
    </row>
    <row r="19" spans="2:10" ht="15" customHeight="1">
      <c r="B19" s="182" t="s">
        <v>116</v>
      </c>
      <c r="C19" s="129">
        <v>506</v>
      </c>
      <c r="D19" s="129">
        <v>6360</v>
      </c>
      <c r="E19" s="129">
        <v>36909</v>
      </c>
      <c r="F19" s="141">
        <v>43775</v>
      </c>
      <c r="G19" s="129">
        <v>15325</v>
      </c>
      <c r="H19" s="141">
        <v>59100</v>
      </c>
    </row>
    <row r="20" spans="2:10" ht="15" customHeight="1" thickBot="1">
      <c r="B20" s="183" t="s">
        <v>150</v>
      </c>
      <c r="C20" s="160">
        <v>12714</v>
      </c>
      <c r="D20" s="160">
        <v>73781</v>
      </c>
      <c r="E20" s="160">
        <v>450738</v>
      </c>
      <c r="F20" s="160">
        <v>537233</v>
      </c>
      <c r="G20" s="160">
        <v>190519</v>
      </c>
      <c r="H20" s="160">
        <v>727752</v>
      </c>
    </row>
    <row r="21" spans="2:10" ht="15" customHeight="1" thickBot="1">
      <c r="B21" s="142" t="s">
        <v>79</v>
      </c>
      <c r="C21" s="142"/>
      <c r="D21" s="142"/>
      <c r="E21" s="142"/>
      <c r="F21" s="142"/>
      <c r="G21" s="142"/>
      <c r="H21" s="142"/>
      <c r="J21" s="85" t="s">
        <v>98</v>
      </c>
    </row>
    <row r="25" spans="2:10" ht="18" customHeight="1">
      <c r="B25" s="121" t="s">
        <v>177</v>
      </c>
      <c r="C25" s="121"/>
      <c r="D25" s="121"/>
      <c r="E25" s="121"/>
      <c r="F25" s="121"/>
      <c r="G25" s="121"/>
      <c r="H25" s="121"/>
    </row>
    <row r="26" spans="2:10" ht="18" customHeight="1">
      <c r="B26" s="180">
        <v>2012</v>
      </c>
      <c r="C26" s="180"/>
      <c r="D26" s="180"/>
      <c r="E26" s="180"/>
      <c r="F26" s="180"/>
      <c r="G26" s="180"/>
      <c r="H26" s="180"/>
    </row>
    <row r="27" spans="2:10" ht="15" customHeight="1">
      <c r="B27" s="181" t="s">
        <v>178</v>
      </c>
      <c r="C27" s="146" t="s">
        <v>179</v>
      </c>
      <c r="D27" s="146" t="s">
        <v>174</v>
      </c>
      <c r="E27" s="146" t="s">
        <v>180</v>
      </c>
      <c r="F27" s="178" t="s">
        <v>81</v>
      </c>
      <c r="G27" s="179" t="s">
        <v>82</v>
      </c>
      <c r="H27" s="178" t="s">
        <v>83</v>
      </c>
    </row>
    <row r="28" spans="2:10" ht="15" customHeight="1">
      <c r="B28" s="182" t="s">
        <v>105</v>
      </c>
      <c r="C28" s="129">
        <v>1431</v>
      </c>
      <c r="D28" s="129">
        <v>6254</v>
      </c>
      <c r="E28" s="129">
        <v>36102</v>
      </c>
      <c r="F28" s="141">
        <v>43787</v>
      </c>
      <c r="G28" s="129">
        <v>13130</v>
      </c>
      <c r="H28" s="141">
        <v>56917</v>
      </c>
    </row>
    <row r="29" spans="2:10" ht="15" customHeight="1">
      <c r="B29" s="182" t="s">
        <v>106</v>
      </c>
      <c r="C29" s="129">
        <v>1311</v>
      </c>
      <c r="D29" s="129">
        <v>6402</v>
      </c>
      <c r="E29" s="129">
        <v>34636</v>
      </c>
      <c r="F29" s="141">
        <v>42349</v>
      </c>
      <c r="G29" s="129">
        <v>13170</v>
      </c>
      <c r="H29" s="141">
        <v>55519</v>
      </c>
    </row>
    <row r="30" spans="2:10" ht="15" customHeight="1">
      <c r="B30" s="182" t="s">
        <v>107</v>
      </c>
      <c r="C30" s="129">
        <v>1400</v>
      </c>
      <c r="D30" s="129">
        <v>7219</v>
      </c>
      <c r="E30" s="129">
        <v>36954</v>
      </c>
      <c r="F30" s="141">
        <v>45573</v>
      </c>
      <c r="G30" s="129">
        <v>16549</v>
      </c>
      <c r="H30" s="141">
        <v>62122</v>
      </c>
    </row>
    <row r="31" spans="2:10" ht="15" customHeight="1">
      <c r="B31" s="182" t="s">
        <v>108</v>
      </c>
      <c r="C31" s="129">
        <v>954</v>
      </c>
      <c r="D31" s="129">
        <v>5234</v>
      </c>
      <c r="E31" s="129">
        <v>35238</v>
      </c>
      <c r="F31" s="141">
        <v>41426</v>
      </c>
      <c r="G31" s="129">
        <v>14841</v>
      </c>
      <c r="H31" s="141">
        <v>56267</v>
      </c>
    </row>
    <row r="32" spans="2:10" ht="15" customHeight="1">
      <c r="B32" s="182" t="s">
        <v>109</v>
      </c>
      <c r="C32" s="129">
        <v>696</v>
      </c>
      <c r="D32" s="129">
        <v>4106</v>
      </c>
      <c r="E32" s="129">
        <v>33835</v>
      </c>
      <c r="F32" s="141">
        <v>38637</v>
      </c>
      <c r="G32" s="129">
        <v>12064</v>
      </c>
      <c r="H32" s="141">
        <v>50701</v>
      </c>
    </row>
    <row r="33" spans="2:8" ht="15" customHeight="1">
      <c r="B33" s="182" t="s">
        <v>110</v>
      </c>
      <c r="C33" s="129">
        <v>925</v>
      </c>
      <c r="D33" s="129">
        <v>4516</v>
      </c>
      <c r="E33" s="129">
        <v>37017</v>
      </c>
      <c r="F33" s="141">
        <v>42458</v>
      </c>
      <c r="G33" s="129">
        <v>14069</v>
      </c>
      <c r="H33" s="141">
        <v>56527</v>
      </c>
    </row>
    <row r="34" spans="2:8" ht="15" customHeight="1">
      <c r="B34" s="182" t="s">
        <v>111</v>
      </c>
      <c r="C34" s="129">
        <v>1072</v>
      </c>
      <c r="D34" s="129">
        <v>5357</v>
      </c>
      <c r="E34" s="129">
        <v>35746</v>
      </c>
      <c r="F34" s="141">
        <v>42175</v>
      </c>
      <c r="G34" s="129">
        <v>9449</v>
      </c>
      <c r="H34" s="141">
        <v>51624</v>
      </c>
    </row>
    <row r="35" spans="2:8" ht="15" customHeight="1">
      <c r="B35" s="182" t="s">
        <v>112</v>
      </c>
      <c r="C35" s="129">
        <v>1263</v>
      </c>
      <c r="D35" s="129">
        <v>5789</v>
      </c>
      <c r="E35" s="129">
        <v>43345</v>
      </c>
      <c r="F35" s="141">
        <v>50397</v>
      </c>
      <c r="G35" s="129">
        <v>17239</v>
      </c>
      <c r="H35" s="141">
        <v>67636</v>
      </c>
    </row>
    <row r="36" spans="2:8" ht="15" customHeight="1">
      <c r="B36" s="182" t="s">
        <v>113</v>
      </c>
      <c r="C36" s="129">
        <v>1059</v>
      </c>
      <c r="D36" s="129">
        <v>5635</v>
      </c>
      <c r="E36" s="129">
        <v>39691</v>
      </c>
      <c r="F36" s="141">
        <v>46385</v>
      </c>
      <c r="G36" s="129">
        <v>13885</v>
      </c>
      <c r="H36" s="141">
        <v>60270</v>
      </c>
    </row>
    <row r="37" spans="2:8" ht="15" customHeight="1">
      <c r="B37" s="182" t="s">
        <v>114</v>
      </c>
      <c r="C37" s="129">
        <v>1036</v>
      </c>
      <c r="D37" s="129">
        <v>5105</v>
      </c>
      <c r="E37" s="129">
        <v>35330</v>
      </c>
      <c r="F37" s="141">
        <v>41471</v>
      </c>
      <c r="G37" s="129">
        <v>14770</v>
      </c>
      <c r="H37" s="141">
        <v>56241</v>
      </c>
    </row>
    <row r="38" spans="2:8" ht="15" customHeight="1">
      <c r="B38" s="182" t="s">
        <v>115</v>
      </c>
      <c r="C38" s="129"/>
      <c r="D38" s="129"/>
      <c r="E38" s="129"/>
      <c r="F38" s="141"/>
      <c r="G38" s="129"/>
      <c r="H38" s="141"/>
    </row>
    <row r="39" spans="2:8" ht="15" customHeight="1">
      <c r="B39" s="182" t="s">
        <v>116</v>
      </c>
      <c r="C39" s="129"/>
      <c r="D39" s="129"/>
      <c r="E39" s="129"/>
      <c r="F39" s="141"/>
      <c r="G39" s="129"/>
      <c r="H39" s="141"/>
    </row>
    <row r="40" spans="2:8" ht="15" customHeight="1">
      <c r="B40" s="183" t="s">
        <v>150</v>
      </c>
      <c r="C40" s="160">
        <v>11147</v>
      </c>
      <c r="D40" s="160">
        <v>55617</v>
      </c>
      <c r="E40" s="160">
        <v>367894</v>
      </c>
      <c r="F40" s="160">
        <v>434658</v>
      </c>
      <c r="G40" s="160">
        <v>139166</v>
      </c>
      <c r="H40" s="160">
        <v>573824</v>
      </c>
    </row>
    <row r="41" spans="2:8" ht="15" customHeight="1">
      <c r="B41" s="142" t="s">
        <v>79</v>
      </c>
      <c r="C41" s="142"/>
      <c r="D41" s="142"/>
      <c r="E41" s="142"/>
      <c r="F41" s="142"/>
      <c r="G41" s="142"/>
      <c r="H41" s="142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/>
  <cols>
    <col min="1" max="1" width="15.7109375" style="184" customWidth="1"/>
    <col min="2" max="2" width="13" style="184" customWidth="1"/>
    <col min="3" max="16384" width="10.7109375" style="184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5" t="s">
        <v>181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7" spans="2:14" ht="36" customHeight="1">
      <c r="B7" s="186" t="s">
        <v>182</v>
      </c>
      <c r="C7" s="186"/>
      <c r="D7" s="186"/>
      <c r="E7" s="186"/>
      <c r="F7" s="186"/>
      <c r="G7" s="186"/>
    </row>
    <row r="8" spans="2:14">
      <c r="B8" s="187"/>
      <c r="C8" s="188">
        <v>2010</v>
      </c>
      <c r="D8" s="188">
        <v>2011</v>
      </c>
      <c r="E8" s="188">
        <v>2012</v>
      </c>
      <c r="F8" s="189" t="s">
        <v>183</v>
      </c>
      <c r="G8" s="189" t="s">
        <v>184</v>
      </c>
    </row>
    <row r="9" spans="2:14">
      <c r="B9" s="190" t="s">
        <v>97</v>
      </c>
      <c r="C9" s="191">
        <v>57760</v>
      </c>
      <c r="D9" s="191">
        <v>55722</v>
      </c>
      <c r="E9" s="191">
        <v>56917</v>
      </c>
      <c r="F9" s="192">
        <v>-3.5283933518005517E-2</v>
      </c>
      <c r="G9" s="192">
        <v>2.1445748537382014E-2</v>
      </c>
    </row>
    <row r="10" spans="2:14">
      <c r="B10" s="190" t="s">
        <v>96</v>
      </c>
      <c r="C10" s="191">
        <v>54889</v>
      </c>
      <c r="D10" s="191">
        <v>56682</v>
      </c>
      <c r="E10" s="191">
        <v>55519</v>
      </c>
      <c r="F10" s="192">
        <v>3.2665925777478177E-2</v>
      </c>
      <c r="G10" s="192">
        <v>-2.0517977488444306E-2</v>
      </c>
    </row>
    <row r="11" spans="2:14">
      <c r="B11" s="190" t="s">
        <v>95</v>
      </c>
      <c r="C11" s="191">
        <v>59240</v>
      </c>
      <c r="D11" s="191">
        <v>66608</v>
      </c>
      <c r="E11" s="191">
        <v>62122</v>
      </c>
      <c r="F11" s="192">
        <v>0.12437542201215401</v>
      </c>
      <c r="G11" s="192">
        <v>-6.7349267355272691E-2</v>
      </c>
    </row>
    <row r="12" spans="2:14">
      <c r="B12" s="190" t="s">
        <v>94</v>
      </c>
      <c r="C12" s="191">
        <v>59800</v>
      </c>
      <c r="D12" s="191">
        <v>62145</v>
      </c>
      <c r="E12" s="191">
        <v>56267</v>
      </c>
      <c r="F12" s="192">
        <v>3.9214046822742432E-2</v>
      </c>
      <c r="G12" s="192">
        <v>-9.4585244186982109E-2</v>
      </c>
    </row>
    <row r="13" spans="2:14">
      <c r="B13" s="190" t="s">
        <v>93</v>
      </c>
      <c r="C13" s="191">
        <v>56604</v>
      </c>
      <c r="D13" s="191">
        <v>51400</v>
      </c>
      <c r="E13" s="191">
        <v>50701</v>
      </c>
      <c r="F13" s="192">
        <v>-9.1936965585471042E-2</v>
      </c>
      <c r="G13" s="192">
        <v>-1.3599221789883265E-2</v>
      </c>
    </row>
    <row r="14" spans="2:14">
      <c r="B14" s="190" t="s">
        <v>92</v>
      </c>
      <c r="C14" s="191">
        <v>64679</v>
      </c>
      <c r="D14" s="191">
        <v>56759</v>
      </c>
      <c r="E14" s="191">
        <v>56527</v>
      </c>
      <c r="F14" s="192">
        <v>-0.12245087277168787</v>
      </c>
      <c r="G14" s="192">
        <v>-4.0874574957275867E-3</v>
      </c>
    </row>
    <row r="15" spans="2:14">
      <c r="B15" s="190" t="s">
        <v>91</v>
      </c>
      <c r="C15" s="191">
        <v>62047</v>
      </c>
      <c r="D15" s="191">
        <v>69370</v>
      </c>
      <c r="E15" s="191">
        <v>51624</v>
      </c>
      <c r="F15" s="192">
        <v>0.1180234338485342</v>
      </c>
      <c r="G15" s="192">
        <v>-0.25581663543318434</v>
      </c>
    </row>
    <row r="16" spans="2:14">
      <c r="B16" s="190" t="s">
        <v>90</v>
      </c>
      <c r="C16" s="191">
        <v>72114</v>
      </c>
      <c r="D16" s="191">
        <v>75240</v>
      </c>
      <c r="E16" s="191">
        <v>67636</v>
      </c>
      <c r="F16" s="192">
        <v>4.3348032282219728E-2</v>
      </c>
      <c r="G16" s="192">
        <v>-0.10106326422115897</v>
      </c>
    </row>
    <row r="17" spans="2:7">
      <c r="B17" s="190" t="s">
        <v>89</v>
      </c>
      <c r="C17" s="191">
        <v>55919</v>
      </c>
      <c r="D17" s="191">
        <v>57088</v>
      </c>
      <c r="E17" s="191">
        <v>60270</v>
      </c>
      <c r="F17" s="192">
        <v>2.0905237933439347E-2</v>
      </c>
      <c r="G17" s="192">
        <v>5.5738508968609768E-2</v>
      </c>
    </row>
    <row r="18" spans="2:7">
      <c r="B18" s="190" t="s">
        <v>88</v>
      </c>
      <c r="C18" s="191">
        <v>54807</v>
      </c>
      <c r="D18" s="191">
        <v>59640</v>
      </c>
      <c r="E18" s="191">
        <v>56241</v>
      </c>
      <c r="F18" s="192">
        <v>8.8182166511576954E-2</v>
      </c>
      <c r="G18" s="192">
        <v>-5.6991951710261612E-2</v>
      </c>
    </row>
    <row r="19" spans="2:7">
      <c r="B19" s="190" t="s">
        <v>87</v>
      </c>
      <c r="C19" s="191">
        <v>56062</v>
      </c>
      <c r="D19" s="191">
        <v>57998</v>
      </c>
      <c r="E19" s="191"/>
      <c r="F19" s="192">
        <v>3.4533195390817228E-2</v>
      </c>
      <c r="G19" s="192"/>
    </row>
    <row r="20" spans="2:7">
      <c r="B20" s="190" t="s">
        <v>86</v>
      </c>
      <c r="C20" s="191">
        <v>57727</v>
      </c>
      <c r="D20" s="191">
        <v>59100</v>
      </c>
      <c r="E20" s="191"/>
      <c r="F20" s="192">
        <v>2.3784364335579511E-2</v>
      </c>
      <c r="G20" s="192"/>
    </row>
    <row r="21" spans="2:7">
      <c r="B21" s="193" t="s">
        <v>47</v>
      </c>
      <c r="C21" s="77">
        <v>711648</v>
      </c>
      <c r="D21" s="77">
        <v>727752</v>
      </c>
      <c r="E21" s="77">
        <v>573824</v>
      </c>
      <c r="F21" s="194">
        <v>2.2629164980439764E-2</v>
      </c>
      <c r="G21" s="194"/>
    </row>
    <row r="22" spans="2:7" ht="15" customHeight="1">
      <c r="B22" s="195" t="s">
        <v>185</v>
      </c>
      <c r="C22" s="195"/>
      <c r="D22" s="195"/>
      <c r="E22" s="195"/>
      <c r="F22" s="195"/>
      <c r="G22" s="195"/>
    </row>
    <row r="23" spans="2:7" ht="7.5" customHeight="1">
      <c r="B23" s="196"/>
      <c r="C23" s="196"/>
      <c r="D23" s="196"/>
      <c r="E23" s="196"/>
      <c r="F23" s="196"/>
      <c r="G23" s="196"/>
    </row>
    <row r="24" spans="2:7" ht="7.5" customHeight="1">
      <c r="B24" s="196"/>
      <c r="C24" s="196"/>
      <c r="D24" s="196"/>
      <c r="E24" s="196"/>
      <c r="F24" s="196"/>
      <c r="G24" s="196"/>
    </row>
    <row r="25" spans="2:7" ht="36" customHeight="1">
      <c r="B25" s="186" t="s">
        <v>186</v>
      </c>
      <c r="C25" s="186"/>
      <c r="D25" s="186"/>
      <c r="E25" s="186"/>
      <c r="F25" s="186"/>
      <c r="G25" s="186"/>
    </row>
    <row r="26" spans="2:7">
      <c r="B26" s="187"/>
      <c r="C26" s="188">
        <v>2010</v>
      </c>
      <c r="D26" s="188">
        <v>2011</v>
      </c>
      <c r="E26" s="188">
        <v>2012</v>
      </c>
      <c r="F26" s="189" t="s">
        <v>183</v>
      </c>
      <c r="G26" s="189" t="s">
        <v>184</v>
      </c>
    </row>
    <row r="27" spans="2:7" ht="15" customHeight="1">
      <c r="B27" s="190" t="s">
        <v>97</v>
      </c>
      <c r="C27" s="191">
        <v>5066</v>
      </c>
      <c r="D27" s="191">
        <v>4692</v>
      </c>
      <c r="E27" s="191">
        <v>5189</v>
      </c>
      <c r="F27" s="192">
        <v>-7.3825503355704702E-2</v>
      </c>
      <c r="G27" s="192">
        <v>0.10592497868712702</v>
      </c>
    </row>
    <row r="28" spans="2:7" ht="15" customHeight="1">
      <c r="B28" s="190" t="s">
        <v>96</v>
      </c>
      <c r="C28" s="191">
        <v>5107</v>
      </c>
      <c r="D28" s="191">
        <v>4899</v>
      </c>
      <c r="E28" s="191">
        <v>5492</v>
      </c>
      <c r="F28" s="192">
        <v>-4.0728411983552038E-2</v>
      </c>
      <c r="G28" s="192">
        <v>0.1210451112471933</v>
      </c>
    </row>
    <row r="29" spans="2:7" ht="15" customHeight="1">
      <c r="B29" s="190" t="s">
        <v>95</v>
      </c>
      <c r="C29" s="191">
        <v>4717</v>
      </c>
      <c r="D29" s="191">
        <v>6150</v>
      </c>
      <c r="E29" s="191">
        <v>6559</v>
      </c>
      <c r="F29" s="192">
        <v>0.30379478482086064</v>
      </c>
      <c r="G29" s="192">
        <v>6.6504065040650318E-2</v>
      </c>
    </row>
    <row r="30" spans="2:7" ht="15" customHeight="1">
      <c r="B30" s="190" t="s">
        <v>94</v>
      </c>
      <c r="C30" s="191">
        <v>3559</v>
      </c>
      <c r="D30" s="191">
        <v>4608</v>
      </c>
      <c r="E30" s="191">
        <v>3763</v>
      </c>
      <c r="F30" s="192">
        <v>0.294745715088508</v>
      </c>
      <c r="G30" s="192">
        <v>-0.18337673611111116</v>
      </c>
    </row>
    <row r="31" spans="2:7" ht="15" customHeight="1">
      <c r="B31" s="190" t="s">
        <v>93</v>
      </c>
      <c r="C31" s="191">
        <v>2112</v>
      </c>
      <c r="D31" s="191">
        <v>2526</v>
      </c>
      <c r="E31" s="191">
        <v>2493</v>
      </c>
      <c r="F31" s="192">
        <v>0.19602272727272729</v>
      </c>
      <c r="G31" s="192">
        <v>-1.3064133016627122E-2</v>
      </c>
    </row>
    <row r="32" spans="2:7" ht="15" customHeight="1">
      <c r="B32" s="190" t="s">
        <v>92</v>
      </c>
      <c r="C32" s="191">
        <v>2454</v>
      </c>
      <c r="D32" s="191">
        <v>2439</v>
      </c>
      <c r="E32" s="191">
        <v>3185</v>
      </c>
      <c r="F32" s="192">
        <v>-6.1124694376527566E-3</v>
      </c>
      <c r="G32" s="192">
        <v>0.30586305863058638</v>
      </c>
    </row>
    <row r="33" spans="2:7" ht="15" customHeight="1">
      <c r="B33" s="190" t="s">
        <v>91</v>
      </c>
      <c r="C33" s="191">
        <v>2165</v>
      </c>
      <c r="D33" s="191">
        <v>3412</v>
      </c>
      <c r="E33" s="191">
        <v>2901</v>
      </c>
      <c r="F33" s="192">
        <v>0.57598152424942262</v>
      </c>
      <c r="G33" s="192">
        <v>-0.1497655334114889</v>
      </c>
    </row>
    <row r="34" spans="2:7" ht="15" customHeight="1">
      <c r="B34" s="190" t="s">
        <v>90</v>
      </c>
      <c r="C34" s="191">
        <v>2312</v>
      </c>
      <c r="D34" s="191">
        <v>3867</v>
      </c>
      <c r="E34" s="191">
        <v>4205</v>
      </c>
      <c r="F34" s="192">
        <v>0.67257785467128017</v>
      </c>
      <c r="G34" s="192">
        <v>8.7406258081199839E-2</v>
      </c>
    </row>
    <row r="35" spans="2:7" ht="15" customHeight="1">
      <c r="B35" s="190" t="s">
        <v>89</v>
      </c>
      <c r="C35" s="191">
        <v>2987</v>
      </c>
      <c r="D35" s="191">
        <v>4324</v>
      </c>
      <c r="E35" s="191">
        <v>6135</v>
      </c>
      <c r="F35" s="192">
        <v>0.44760629394040841</v>
      </c>
      <c r="G35" s="192">
        <v>0.41882516188714147</v>
      </c>
    </row>
    <row r="36" spans="2:7" ht="15" customHeight="1">
      <c r="B36" s="190" t="s">
        <v>88</v>
      </c>
      <c r="C36" s="191">
        <v>3990</v>
      </c>
      <c r="D36" s="191">
        <v>6760</v>
      </c>
      <c r="E36" s="191">
        <v>6249</v>
      </c>
      <c r="F36" s="192">
        <v>0.69423558897243098</v>
      </c>
      <c r="G36" s="192">
        <v>-7.5591715976331408E-2</v>
      </c>
    </row>
    <row r="37" spans="2:7" ht="15" customHeight="1">
      <c r="B37" s="190" t="s">
        <v>87</v>
      </c>
      <c r="C37" s="191">
        <v>3932</v>
      </c>
      <c r="D37" s="191">
        <v>5876</v>
      </c>
      <c r="E37" s="191"/>
      <c r="F37" s="192">
        <v>0.49440488301119023</v>
      </c>
      <c r="G37" s="192"/>
    </row>
    <row r="38" spans="2:7" ht="15" customHeight="1">
      <c r="B38" s="190" t="s">
        <v>86</v>
      </c>
      <c r="C38" s="191">
        <v>4595</v>
      </c>
      <c r="D38" s="191">
        <v>4429</v>
      </c>
      <c r="E38" s="191"/>
      <c r="F38" s="192">
        <v>-3.6126224156692088E-2</v>
      </c>
      <c r="G38" s="192"/>
    </row>
    <row r="39" spans="2:7" ht="15" customHeight="1">
      <c r="B39" s="193" t="s">
        <v>47</v>
      </c>
      <c r="C39" s="77">
        <v>42996</v>
      </c>
      <c r="D39" s="77">
        <v>53982</v>
      </c>
      <c r="E39" s="77">
        <v>46171</v>
      </c>
      <c r="F39" s="194">
        <v>0.25551214066424777</v>
      </c>
      <c r="G39" s="194"/>
    </row>
    <row r="40" spans="2:7" ht="15" customHeight="1">
      <c r="B40" s="195" t="s">
        <v>185</v>
      </c>
      <c r="C40" s="195"/>
      <c r="D40" s="195"/>
      <c r="E40" s="195"/>
      <c r="F40" s="195"/>
      <c r="G40" s="195"/>
    </row>
    <row r="41" spans="2:7" ht="7.5" customHeight="1">
      <c r="B41" s="197"/>
      <c r="C41" s="197"/>
      <c r="D41" s="197"/>
      <c r="E41" s="197"/>
      <c r="F41" s="197"/>
      <c r="G41" s="196"/>
    </row>
    <row r="42" spans="2:7" ht="8.25" customHeight="1">
      <c r="B42" s="196"/>
      <c r="C42" s="196"/>
      <c r="D42" s="196"/>
      <c r="E42" s="196"/>
      <c r="F42" s="196"/>
      <c r="G42" s="196"/>
    </row>
    <row r="43" spans="2:7" ht="36" customHeight="1">
      <c r="B43" s="186" t="s">
        <v>187</v>
      </c>
      <c r="C43" s="186"/>
      <c r="D43" s="186"/>
      <c r="E43" s="186"/>
      <c r="F43" s="186"/>
      <c r="G43" s="186"/>
    </row>
    <row r="44" spans="2:7" ht="15" customHeight="1">
      <c r="B44" s="187"/>
      <c r="C44" s="188">
        <v>2010</v>
      </c>
      <c r="D44" s="188">
        <v>2011</v>
      </c>
      <c r="E44" s="188">
        <v>2012</v>
      </c>
      <c r="F44" s="189" t="s">
        <v>183</v>
      </c>
      <c r="G44" s="189" t="s">
        <v>184</v>
      </c>
    </row>
    <row r="45" spans="2:7" ht="15" customHeight="1">
      <c r="B45" s="190" t="s">
        <v>97</v>
      </c>
      <c r="C45" s="191">
        <v>23963</v>
      </c>
      <c r="D45" s="191">
        <v>21262</v>
      </c>
      <c r="E45" s="191">
        <v>19184</v>
      </c>
      <c r="F45" s="192">
        <v>-0.11271543629762548</v>
      </c>
      <c r="G45" s="192">
        <v>-9.7733044868779984E-2</v>
      </c>
    </row>
    <row r="46" spans="2:7" ht="15" customHeight="1">
      <c r="B46" s="190" t="s">
        <v>96</v>
      </c>
      <c r="C46" s="191">
        <v>25500</v>
      </c>
      <c r="D46" s="191">
        <v>23376</v>
      </c>
      <c r="E46" s="191">
        <v>21255</v>
      </c>
      <c r="F46" s="192">
        <v>-8.3294117647058852E-2</v>
      </c>
      <c r="G46" s="192">
        <v>-9.0734086242299838E-2</v>
      </c>
    </row>
    <row r="47" spans="2:7" ht="15" customHeight="1">
      <c r="B47" s="190" t="s">
        <v>95</v>
      </c>
      <c r="C47" s="191">
        <v>31004</v>
      </c>
      <c r="D47" s="191">
        <v>26368</v>
      </c>
      <c r="E47" s="191">
        <v>24832</v>
      </c>
      <c r="F47" s="192">
        <v>-0.14952909302025541</v>
      </c>
      <c r="G47" s="192">
        <v>-5.8252427184465994E-2</v>
      </c>
    </row>
    <row r="48" spans="2:7" ht="15" customHeight="1">
      <c r="B48" s="190" t="s">
        <v>94</v>
      </c>
      <c r="C48" s="191">
        <v>38879</v>
      </c>
      <c r="D48" s="191">
        <v>34603</v>
      </c>
      <c r="E48" s="191">
        <v>30998</v>
      </c>
      <c r="F48" s="192">
        <v>-0.10998225262995442</v>
      </c>
      <c r="G48" s="192">
        <v>-0.10418171834812007</v>
      </c>
    </row>
    <row r="49" spans="2:7" ht="15" customHeight="1">
      <c r="B49" s="190" t="s">
        <v>93</v>
      </c>
      <c r="C49" s="191">
        <v>41130</v>
      </c>
      <c r="D49" s="191">
        <v>34373</v>
      </c>
      <c r="E49" s="191">
        <v>32285</v>
      </c>
      <c r="F49" s="192">
        <v>-0.16428397763189884</v>
      </c>
      <c r="G49" s="192">
        <v>-6.0745352456870183E-2</v>
      </c>
    </row>
    <row r="50" spans="2:7" ht="15" customHeight="1">
      <c r="B50" s="190" t="s">
        <v>92</v>
      </c>
      <c r="C50" s="191">
        <v>50013</v>
      </c>
      <c r="D50" s="191">
        <v>39569</v>
      </c>
      <c r="E50" s="191">
        <v>37906</v>
      </c>
      <c r="F50" s="192">
        <v>-0.2088257053166177</v>
      </c>
      <c r="G50" s="192">
        <v>-4.2027850084662255E-2</v>
      </c>
    </row>
    <row r="51" spans="2:7" ht="15" customHeight="1">
      <c r="B51" s="190" t="s">
        <v>91</v>
      </c>
      <c r="C51" s="191">
        <v>46858</v>
      </c>
      <c r="D51" s="191">
        <v>49076</v>
      </c>
      <c r="E51" s="191">
        <v>34532</v>
      </c>
      <c r="F51" s="192">
        <v>4.7334499978658906E-2</v>
      </c>
      <c r="G51" s="192">
        <v>-0.29635667128535337</v>
      </c>
    </row>
    <row r="52" spans="2:7" ht="15" customHeight="1">
      <c r="B52" s="190" t="s">
        <v>90</v>
      </c>
      <c r="C52" s="191">
        <v>56168</v>
      </c>
      <c r="D52" s="191">
        <v>53576</v>
      </c>
      <c r="E52" s="191">
        <v>44519</v>
      </c>
      <c r="F52" s="192">
        <v>-4.6147272468309408E-2</v>
      </c>
      <c r="G52" s="192">
        <v>-0.16904957443631474</v>
      </c>
    </row>
    <row r="53" spans="2:7" ht="15" customHeight="1">
      <c r="B53" s="190" t="s">
        <v>89</v>
      </c>
      <c r="C53" s="191">
        <v>37326</v>
      </c>
      <c r="D53" s="191">
        <v>35659</v>
      </c>
      <c r="E53" s="191">
        <v>34094</v>
      </c>
      <c r="F53" s="192">
        <v>-4.4660558323956545E-2</v>
      </c>
      <c r="G53" s="192">
        <v>-4.3887938528842652E-2</v>
      </c>
    </row>
    <row r="54" spans="2:7" ht="15" customHeight="1">
      <c r="B54" s="190" t="s">
        <v>88</v>
      </c>
      <c r="C54" s="191">
        <v>32725</v>
      </c>
      <c r="D54" s="191">
        <v>28342</v>
      </c>
      <c r="E54" s="191">
        <v>26809</v>
      </c>
      <c r="F54" s="192">
        <v>-0.13393430099312453</v>
      </c>
      <c r="G54" s="192">
        <v>-5.4089337379154556E-2</v>
      </c>
    </row>
    <row r="55" spans="2:7" ht="15" customHeight="1">
      <c r="B55" s="190" t="s">
        <v>87</v>
      </c>
      <c r="C55" s="191">
        <v>26716</v>
      </c>
      <c r="D55" s="191">
        <v>23688</v>
      </c>
      <c r="E55" s="191"/>
      <c r="F55" s="192">
        <v>-0.11334032040724662</v>
      </c>
      <c r="G55" s="192"/>
    </row>
    <row r="56" spans="2:7" ht="15" customHeight="1">
      <c r="B56" s="190" t="s">
        <v>86</v>
      </c>
      <c r="C56" s="191">
        <v>26819</v>
      </c>
      <c r="D56" s="191">
        <v>24575</v>
      </c>
      <c r="E56" s="191"/>
      <c r="F56" s="192">
        <v>-8.3672023565382725E-2</v>
      </c>
      <c r="G56" s="192"/>
    </row>
    <row r="57" spans="2:7" ht="15" customHeight="1">
      <c r="B57" s="193" t="s">
        <v>47</v>
      </c>
      <c r="C57" s="77">
        <v>437101</v>
      </c>
      <c r="D57" s="77">
        <v>394467</v>
      </c>
      <c r="E57" s="77">
        <v>306414</v>
      </c>
      <c r="F57" s="194">
        <v>-9.7538097602156038E-2</v>
      </c>
      <c r="G57" s="194"/>
    </row>
    <row r="58" spans="2:7" ht="15" customHeight="1">
      <c r="B58" s="195" t="s">
        <v>185</v>
      </c>
      <c r="C58" s="195"/>
      <c r="D58" s="195"/>
      <c r="E58" s="195"/>
      <c r="F58" s="195"/>
      <c r="G58" s="195"/>
    </row>
    <row r="59" spans="2:7" ht="8.25" customHeight="1">
      <c r="B59" s="196"/>
      <c r="C59" s="196"/>
      <c r="D59" s="196"/>
      <c r="E59" s="196"/>
      <c r="F59" s="196"/>
      <c r="G59" s="196"/>
    </row>
    <row r="60" spans="2:7" ht="7.5" customHeight="1">
      <c r="B60" s="196"/>
      <c r="C60" s="196"/>
      <c r="D60" s="196"/>
      <c r="E60" s="196"/>
      <c r="F60" s="196"/>
      <c r="G60" s="196"/>
    </row>
    <row r="61" spans="2:7" ht="36" customHeight="1">
      <c r="B61" s="186" t="s">
        <v>188</v>
      </c>
      <c r="C61" s="186"/>
      <c r="D61" s="186"/>
      <c r="E61" s="186"/>
      <c r="F61" s="186"/>
      <c r="G61" s="186"/>
    </row>
    <row r="62" spans="2:7" ht="15" customHeight="1">
      <c r="B62" s="187"/>
      <c r="C62" s="188">
        <v>2010</v>
      </c>
      <c r="D62" s="188">
        <v>2011</v>
      </c>
      <c r="E62" s="188">
        <v>2012</v>
      </c>
      <c r="F62" s="189" t="s">
        <v>183</v>
      </c>
      <c r="G62" s="189" t="s">
        <v>184</v>
      </c>
    </row>
    <row r="63" spans="2:7" ht="15" customHeight="1">
      <c r="B63" s="190" t="s">
        <v>97</v>
      </c>
      <c r="C63" s="191">
        <v>15937</v>
      </c>
      <c r="D63" s="191">
        <v>16608</v>
      </c>
      <c r="E63" s="191">
        <v>19243</v>
      </c>
      <c r="F63" s="192">
        <v>4.2103281671581838E-2</v>
      </c>
      <c r="G63" s="192">
        <v>0.15865847784200393</v>
      </c>
    </row>
    <row r="64" spans="2:7" ht="15" customHeight="1">
      <c r="B64" s="190" t="s">
        <v>96</v>
      </c>
      <c r="C64" s="191">
        <v>13293</v>
      </c>
      <c r="D64" s="191">
        <v>15341</v>
      </c>
      <c r="E64" s="191">
        <v>16339</v>
      </c>
      <c r="F64" s="192">
        <v>0.15406604980064698</v>
      </c>
      <c r="G64" s="192">
        <v>6.5054429307085604E-2</v>
      </c>
    </row>
    <row r="65" spans="2:7" ht="15" customHeight="1">
      <c r="B65" s="190" t="s">
        <v>95</v>
      </c>
      <c r="C65" s="191">
        <v>13002</v>
      </c>
      <c r="D65" s="191">
        <v>18464</v>
      </c>
      <c r="E65" s="191">
        <v>17310</v>
      </c>
      <c r="F65" s="192">
        <v>0.42008921704353175</v>
      </c>
      <c r="G65" s="192">
        <v>-6.25E-2</v>
      </c>
    </row>
    <row r="66" spans="2:7" ht="15" customHeight="1">
      <c r="B66" s="190" t="s">
        <v>94</v>
      </c>
      <c r="C66" s="191">
        <v>10777</v>
      </c>
      <c r="D66" s="191">
        <v>12991</v>
      </c>
      <c r="E66" s="191">
        <v>13364</v>
      </c>
      <c r="F66" s="192">
        <v>0.20543750579938758</v>
      </c>
      <c r="G66" s="192">
        <v>2.8712185359094811E-2</v>
      </c>
    </row>
    <row r="67" spans="2:7" ht="15" customHeight="1">
      <c r="B67" s="190" t="s">
        <v>93</v>
      </c>
      <c r="C67" s="191">
        <v>8522</v>
      </c>
      <c r="D67" s="191">
        <v>8904</v>
      </c>
      <c r="E67" s="191">
        <v>10634</v>
      </c>
      <c r="F67" s="192">
        <v>4.4825158413517974E-2</v>
      </c>
      <c r="G67" s="192">
        <v>0.19429469901168006</v>
      </c>
    </row>
    <row r="68" spans="2:7" ht="15" customHeight="1">
      <c r="B68" s="190" t="s">
        <v>92</v>
      </c>
      <c r="C68" s="191">
        <v>6938</v>
      </c>
      <c r="D68" s="191">
        <v>8758</v>
      </c>
      <c r="E68" s="191">
        <v>9531</v>
      </c>
      <c r="F68" s="192">
        <v>0.26232343614874609</v>
      </c>
      <c r="G68" s="192">
        <v>8.8262160310573101E-2</v>
      </c>
    </row>
    <row r="69" spans="2:7" ht="15" customHeight="1">
      <c r="B69" s="190" t="s">
        <v>91</v>
      </c>
      <c r="C69" s="191">
        <v>7086</v>
      </c>
      <c r="D69" s="191">
        <v>9632</v>
      </c>
      <c r="E69" s="191">
        <v>8575</v>
      </c>
      <c r="F69" s="192">
        <v>0.35930002822466833</v>
      </c>
      <c r="G69" s="192">
        <v>-0.10973837209302328</v>
      </c>
    </row>
    <row r="70" spans="2:7" ht="15" customHeight="1">
      <c r="B70" s="190" t="s">
        <v>90</v>
      </c>
      <c r="C70" s="191">
        <v>7231</v>
      </c>
      <c r="D70" s="191">
        <v>9644</v>
      </c>
      <c r="E70" s="191">
        <v>11102</v>
      </c>
      <c r="F70" s="192">
        <v>0.33370211588991849</v>
      </c>
      <c r="G70" s="192">
        <v>0.15118208212360007</v>
      </c>
    </row>
    <row r="71" spans="2:7" ht="15" customHeight="1">
      <c r="B71" s="190" t="s">
        <v>89</v>
      </c>
      <c r="C71" s="191">
        <v>10321</v>
      </c>
      <c r="D71" s="191">
        <v>10561</v>
      </c>
      <c r="E71" s="191">
        <v>12732</v>
      </c>
      <c r="F71" s="192">
        <v>2.3253560701482323E-2</v>
      </c>
      <c r="G71" s="192">
        <v>0.20556765457816484</v>
      </c>
    </row>
    <row r="72" spans="2:7" ht="15" customHeight="1">
      <c r="B72" s="190" t="s">
        <v>88</v>
      </c>
      <c r="C72" s="191">
        <v>9796</v>
      </c>
      <c r="D72" s="191">
        <v>12092</v>
      </c>
      <c r="E72" s="191">
        <v>11040</v>
      </c>
      <c r="F72" s="192">
        <v>0.2343813801551653</v>
      </c>
      <c r="G72" s="192">
        <v>-8.6999669202778684E-2</v>
      </c>
    </row>
    <row r="73" spans="2:7" ht="15" customHeight="1">
      <c r="B73" s="190" t="s">
        <v>87</v>
      </c>
      <c r="C73" s="191">
        <v>13435</v>
      </c>
      <c r="D73" s="191">
        <v>16265</v>
      </c>
      <c r="E73" s="191"/>
      <c r="F73" s="192">
        <v>0.21064384071455144</v>
      </c>
      <c r="G73" s="192"/>
    </row>
    <row r="74" spans="2:7" ht="15" customHeight="1">
      <c r="B74" s="190" t="s">
        <v>86</v>
      </c>
      <c r="C74" s="191">
        <v>13646</v>
      </c>
      <c r="D74" s="191">
        <v>16533</v>
      </c>
      <c r="E74" s="191"/>
      <c r="F74" s="192">
        <v>0.21156382822805209</v>
      </c>
      <c r="G74" s="192"/>
    </row>
    <row r="75" spans="2:7" ht="15" customHeight="1">
      <c r="B75" s="193" t="s">
        <v>47</v>
      </c>
      <c r="C75" s="77">
        <v>129984</v>
      </c>
      <c r="D75" s="77">
        <v>155793</v>
      </c>
      <c r="E75" s="77">
        <v>129870</v>
      </c>
      <c r="F75" s="194">
        <v>0.19855520679468253</v>
      </c>
      <c r="G75" s="194"/>
    </row>
    <row r="76" spans="2:7" ht="15" customHeight="1">
      <c r="B76" s="195" t="s">
        <v>185</v>
      </c>
      <c r="C76" s="195"/>
      <c r="D76" s="195"/>
      <c r="E76" s="195"/>
      <c r="F76" s="195"/>
      <c r="G76" s="195"/>
    </row>
    <row r="77" spans="2:7" ht="9" customHeight="1">
      <c r="B77" s="196"/>
      <c r="C77" s="196"/>
      <c r="D77" s="196"/>
      <c r="E77" s="196"/>
      <c r="F77" s="196"/>
      <c r="G77" s="196"/>
    </row>
    <row r="78" spans="2:7" ht="9.75" customHeight="1">
      <c r="B78" s="196"/>
      <c r="C78" s="196"/>
      <c r="D78" s="196"/>
      <c r="E78" s="196"/>
      <c r="F78" s="196"/>
      <c r="G78" s="196"/>
    </row>
    <row r="79" spans="2:7" ht="36" customHeight="1">
      <c r="B79" s="186" t="s">
        <v>189</v>
      </c>
      <c r="C79" s="186"/>
      <c r="D79" s="186"/>
      <c r="E79" s="186"/>
      <c r="F79" s="186"/>
      <c r="G79" s="186"/>
    </row>
    <row r="80" spans="2:7" ht="15" customHeight="1">
      <c r="B80" s="187"/>
      <c r="C80" s="188">
        <v>2010</v>
      </c>
      <c r="D80" s="188">
        <v>2011</v>
      </c>
      <c r="E80" s="188">
        <v>2012</v>
      </c>
      <c r="F80" s="189" t="s">
        <v>183</v>
      </c>
      <c r="G80" s="189" t="s">
        <v>184</v>
      </c>
    </row>
    <row r="81" spans="2:7" ht="15" customHeight="1">
      <c r="B81" s="190" t="s">
        <v>97</v>
      </c>
      <c r="C81" s="191">
        <v>1000</v>
      </c>
      <c r="D81" s="191">
        <v>1138</v>
      </c>
      <c r="E81" s="191">
        <v>1140</v>
      </c>
      <c r="F81" s="192">
        <v>0.1379999999999999</v>
      </c>
      <c r="G81" s="192">
        <v>1.7574692442883233E-3</v>
      </c>
    </row>
    <row r="82" spans="2:7" ht="15" customHeight="1">
      <c r="B82" s="190" t="s">
        <v>96</v>
      </c>
      <c r="C82" s="191">
        <v>1045</v>
      </c>
      <c r="D82" s="191">
        <v>1275</v>
      </c>
      <c r="E82" s="191">
        <v>1066</v>
      </c>
      <c r="F82" s="192">
        <v>0.22009569377990434</v>
      </c>
      <c r="G82" s="192">
        <v>-0.163921568627451</v>
      </c>
    </row>
    <row r="83" spans="2:7" ht="15" customHeight="1">
      <c r="B83" s="190" t="s">
        <v>95</v>
      </c>
      <c r="C83" s="191">
        <v>722</v>
      </c>
      <c r="D83" s="191">
        <v>1424</v>
      </c>
      <c r="E83" s="191">
        <v>882</v>
      </c>
      <c r="F83" s="192">
        <v>0.97229916897506929</v>
      </c>
      <c r="G83" s="192">
        <v>-0.3806179775280899</v>
      </c>
    </row>
    <row r="84" spans="2:7" ht="15" customHeight="1">
      <c r="B84" s="190" t="s">
        <v>94</v>
      </c>
      <c r="C84" s="191">
        <v>363</v>
      </c>
      <c r="D84" s="191">
        <v>673</v>
      </c>
      <c r="E84" s="191">
        <v>318</v>
      </c>
      <c r="F84" s="192">
        <v>0.85399449035812669</v>
      </c>
      <c r="G84" s="192">
        <v>-0.52748885586924221</v>
      </c>
    </row>
    <row r="85" spans="2:7" ht="15" customHeight="1">
      <c r="B85" s="190" t="s">
        <v>93</v>
      </c>
      <c r="C85" s="191">
        <v>17</v>
      </c>
      <c r="D85" s="191">
        <v>83</v>
      </c>
      <c r="E85" s="191">
        <v>58</v>
      </c>
      <c r="F85" s="192">
        <v>3.882352941176471</v>
      </c>
      <c r="G85" s="192">
        <v>-0.3012048192771084</v>
      </c>
    </row>
    <row r="86" spans="2:7" ht="15" customHeight="1">
      <c r="B86" s="190" t="s">
        <v>92</v>
      </c>
      <c r="C86" s="191">
        <v>46</v>
      </c>
      <c r="D86" s="191">
        <v>82</v>
      </c>
      <c r="E86" s="191">
        <v>124</v>
      </c>
      <c r="F86" s="192">
        <v>0.78260869565217384</v>
      </c>
      <c r="G86" s="192">
        <v>0.51219512195121952</v>
      </c>
    </row>
    <row r="87" spans="2:7" ht="15" customHeight="1">
      <c r="B87" s="190" t="s">
        <v>91</v>
      </c>
      <c r="C87" s="191">
        <v>168</v>
      </c>
      <c r="D87" s="191">
        <v>245</v>
      </c>
      <c r="E87" s="191">
        <v>109</v>
      </c>
      <c r="F87" s="192">
        <v>0.45833333333333326</v>
      </c>
      <c r="G87" s="192">
        <v>-0.55510204081632653</v>
      </c>
    </row>
    <row r="88" spans="2:7" ht="15" customHeight="1">
      <c r="B88" s="190" t="s">
        <v>90</v>
      </c>
      <c r="C88" s="191">
        <v>64</v>
      </c>
      <c r="D88" s="191">
        <v>224</v>
      </c>
      <c r="E88" s="191">
        <v>161</v>
      </c>
      <c r="F88" s="192">
        <v>2.5</v>
      </c>
      <c r="G88" s="192">
        <v>-0.28125</v>
      </c>
    </row>
    <row r="89" spans="2:7" ht="15" customHeight="1">
      <c r="B89" s="190" t="s">
        <v>89</v>
      </c>
      <c r="C89" s="191">
        <v>100</v>
      </c>
      <c r="D89" s="191">
        <v>153</v>
      </c>
      <c r="E89" s="191">
        <v>117</v>
      </c>
      <c r="F89" s="192">
        <v>0.53</v>
      </c>
      <c r="G89" s="192">
        <v>-0.23529411764705888</v>
      </c>
    </row>
    <row r="90" spans="2:7" ht="15" customHeight="1">
      <c r="B90" s="190" t="s">
        <v>88</v>
      </c>
      <c r="C90" s="191">
        <v>811</v>
      </c>
      <c r="D90" s="191">
        <v>408</v>
      </c>
      <c r="E90" s="191">
        <v>611</v>
      </c>
      <c r="F90" s="192">
        <v>-0.49691738594327994</v>
      </c>
      <c r="G90" s="192">
        <v>0.49754901960784315</v>
      </c>
    </row>
    <row r="91" spans="2:7" ht="15" customHeight="1">
      <c r="B91" s="190" t="s">
        <v>87</v>
      </c>
      <c r="C91" s="191">
        <v>1091</v>
      </c>
      <c r="D91" s="191">
        <v>641</v>
      </c>
      <c r="E91" s="191"/>
      <c r="F91" s="192">
        <v>-0.4124656278643446</v>
      </c>
      <c r="G91" s="192"/>
    </row>
    <row r="92" spans="2:7" ht="15" customHeight="1">
      <c r="B92" s="190" t="s">
        <v>86</v>
      </c>
      <c r="C92" s="191">
        <v>914</v>
      </c>
      <c r="D92" s="191">
        <v>577</v>
      </c>
      <c r="E92" s="191"/>
      <c r="F92" s="192">
        <v>-0.36870897155361049</v>
      </c>
      <c r="G92" s="192"/>
    </row>
    <row r="93" spans="2:7" ht="15" customHeight="1">
      <c r="B93" s="193" t="s">
        <v>47</v>
      </c>
      <c r="C93" s="77">
        <v>6341</v>
      </c>
      <c r="D93" s="77">
        <v>6923</v>
      </c>
      <c r="E93" s="77">
        <v>4586</v>
      </c>
      <c r="F93" s="194">
        <v>9.1783630342217259E-2</v>
      </c>
      <c r="G93" s="194"/>
    </row>
    <row r="94" spans="2:7" ht="15" customHeight="1">
      <c r="B94" s="195" t="s">
        <v>185</v>
      </c>
      <c r="C94" s="195"/>
      <c r="D94" s="195"/>
      <c r="E94" s="195"/>
      <c r="F94" s="195"/>
      <c r="G94" s="195"/>
    </row>
    <row r="95" spans="2:7" ht="6" customHeight="1">
      <c r="B95" s="196"/>
      <c r="C95" s="196"/>
      <c r="D95" s="196"/>
      <c r="E95" s="196"/>
      <c r="F95" s="196"/>
      <c r="G95" s="196"/>
    </row>
    <row r="96" spans="2:7" ht="7.5" customHeight="1">
      <c r="B96" s="196"/>
      <c r="C96" s="196"/>
      <c r="D96" s="196"/>
      <c r="E96" s="196"/>
      <c r="F96" s="196"/>
      <c r="G96" s="196"/>
    </row>
    <row r="97" spans="2:7" ht="36" customHeight="1">
      <c r="B97" s="186" t="s">
        <v>190</v>
      </c>
      <c r="C97" s="186"/>
      <c r="D97" s="186"/>
      <c r="E97" s="186"/>
      <c r="F97" s="186"/>
      <c r="G97" s="186"/>
    </row>
    <row r="98" spans="2:7" ht="15" customHeight="1">
      <c r="B98" s="198"/>
      <c r="C98" s="188">
        <v>2010</v>
      </c>
      <c r="D98" s="188">
        <v>2011</v>
      </c>
      <c r="E98" s="188">
        <v>2012</v>
      </c>
      <c r="F98" s="189" t="s">
        <v>183</v>
      </c>
      <c r="G98" s="189" t="s">
        <v>184</v>
      </c>
    </row>
    <row r="99" spans="2:7" ht="15" customHeight="1">
      <c r="B99" s="190" t="s">
        <v>97</v>
      </c>
      <c r="C99" s="191">
        <v>4882</v>
      </c>
      <c r="D99" s="191">
        <v>5011</v>
      </c>
      <c r="E99" s="191">
        <v>3684</v>
      </c>
      <c r="F99" s="192">
        <v>2.642359688652185E-2</v>
      </c>
      <c r="G99" s="192">
        <v>-0.26481740171622425</v>
      </c>
    </row>
    <row r="100" spans="2:7" ht="15" customHeight="1">
      <c r="B100" s="190" t="s">
        <v>96</v>
      </c>
      <c r="C100" s="191">
        <v>3502</v>
      </c>
      <c r="D100" s="191">
        <v>3776</v>
      </c>
      <c r="E100" s="191">
        <v>3626</v>
      </c>
      <c r="F100" s="192">
        <v>7.824100513992005E-2</v>
      </c>
      <c r="G100" s="192">
        <v>-3.9724576271186418E-2</v>
      </c>
    </row>
    <row r="101" spans="2:7" ht="15" customHeight="1">
      <c r="B101" s="190" t="s">
        <v>95</v>
      </c>
      <c r="C101" s="191">
        <v>3364</v>
      </c>
      <c r="D101" s="191">
        <v>4561</v>
      </c>
      <c r="E101" s="191">
        <v>3895</v>
      </c>
      <c r="F101" s="192">
        <v>0.35582639714625452</v>
      </c>
      <c r="G101" s="192">
        <v>-0.14602060951545714</v>
      </c>
    </row>
    <row r="102" spans="2:7" ht="15" customHeight="1">
      <c r="B102" s="190" t="s">
        <v>94</v>
      </c>
      <c r="C102" s="191">
        <v>1228</v>
      </c>
      <c r="D102" s="191">
        <v>1637</v>
      </c>
      <c r="E102" s="191">
        <v>1266</v>
      </c>
      <c r="F102" s="192">
        <v>0.33306188925081437</v>
      </c>
      <c r="G102" s="192">
        <v>-0.22663408674404395</v>
      </c>
    </row>
    <row r="103" spans="2:7" ht="15" customHeight="1">
      <c r="B103" s="190" t="s">
        <v>93</v>
      </c>
      <c r="C103" s="191">
        <v>33</v>
      </c>
      <c r="D103" s="191">
        <v>131</v>
      </c>
      <c r="E103" s="191">
        <v>116</v>
      </c>
      <c r="F103" s="192">
        <v>2.9696969696969697</v>
      </c>
      <c r="G103" s="192">
        <v>-0.1145038167938931</v>
      </c>
    </row>
    <row r="104" spans="2:7" ht="15" customHeight="1">
      <c r="B104" s="190" t="s">
        <v>92</v>
      </c>
      <c r="C104" s="191">
        <v>43</v>
      </c>
      <c r="D104" s="191">
        <v>79</v>
      </c>
      <c r="E104" s="191">
        <v>29</v>
      </c>
      <c r="F104" s="192">
        <v>0.83720930232558133</v>
      </c>
      <c r="G104" s="192">
        <v>-0.63291139240506333</v>
      </c>
    </row>
    <row r="105" spans="2:7" ht="15" customHeight="1">
      <c r="B105" s="190" t="s">
        <v>91</v>
      </c>
      <c r="C105" s="191">
        <v>61</v>
      </c>
      <c r="D105" s="191">
        <v>57</v>
      </c>
      <c r="E105" s="191">
        <v>17</v>
      </c>
      <c r="F105" s="192">
        <v>-6.557377049180324E-2</v>
      </c>
      <c r="G105" s="192">
        <v>-0.70175438596491224</v>
      </c>
    </row>
    <row r="106" spans="2:7" ht="15" customHeight="1">
      <c r="B106" s="190" t="s">
        <v>90</v>
      </c>
      <c r="C106" s="191">
        <v>31</v>
      </c>
      <c r="D106" s="191">
        <v>17</v>
      </c>
      <c r="E106" s="191">
        <v>25</v>
      </c>
      <c r="F106" s="192">
        <v>-0.45161290322580649</v>
      </c>
      <c r="G106" s="192">
        <v>0.47058823529411775</v>
      </c>
    </row>
    <row r="107" spans="2:7" ht="15" customHeight="1">
      <c r="B107" s="190" t="s">
        <v>89</v>
      </c>
      <c r="C107" s="191">
        <v>49</v>
      </c>
      <c r="D107" s="191">
        <v>96</v>
      </c>
      <c r="E107" s="191">
        <v>116</v>
      </c>
      <c r="F107" s="192">
        <v>0.95918367346938771</v>
      </c>
      <c r="G107" s="192">
        <v>0.20833333333333326</v>
      </c>
    </row>
    <row r="108" spans="2:7" ht="15" customHeight="1">
      <c r="B108" s="190" t="s">
        <v>88</v>
      </c>
      <c r="C108" s="191">
        <v>1929</v>
      </c>
      <c r="D108" s="191">
        <v>2559</v>
      </c>
      <c r="E108" s="191">
        <v>2404</v>
      </c>
      <c r="F108" s="192">
        <v>0.32659409020217733</v>
      </c>
      <c r="G108" s="192">
        <v>-6.0570535365377154E-2</v>
      </c>
    </row>
    <row r="109" spans="2:7" ht="15" customHeight="1">
      <c r="B109" s="190" t="s">
        <v>87</v>
      </c>
      <c r="C109" s="191">
        <v>4794</v>
      </c>
      <c r="D109" s="191">
        <v>4705</v>
      </c>
      <c r="E109" s="191"/>
      <c r="F109" s="192">
        <v>-1.8564872757613649E-2</v>
      </c>
      <c r="G109" s="192"/>
    </row>
    <row r="110" spans="2:7" ht="15" customHeight="1">
      <c r="B110" s="190" t="s">
        <v>86</v>
      </c>
      <c r="C110" s="191">
        <v>4815</v>
      </c>
      <c r="D110" s="191">
        <v>3602</v>
      </c>
      <c r="E110" s="191"/>
      <c r="F110" s="192">
        <v>-0.25192107995846313</v>
      </c>
      <c r="G110" s="192"/>
    </row>
    <row r="111" spans="2:7" ht="15" customHeight="1">
      <c r="B111" s="193" t="s">
        <v>47</v>
      </c>
      <c r="C111" s="77">
        <v>24731</v>
      </c>
      <c r="D111" s="77">
        <v>26231</v>
      </c>
      <c r="E111" s="77">
        <v>15178</v>
      </c>
      <c r="F111" s="194">
        <v>6.0652622215033869E-2</v>
      </c>
      <c r="G111" s="194"/>
    </row>
    <row r="112" spans="2:7" ht="15" customHeight="1">
      <c r="B112" s="195" t="s">
        <v>185</v>
      </c>
      <c r="C112" s="195"/>
      <c r="D112" s="195"/>
      <c r="E112" s="195"/>
      <c r="F112" s="195"/>
      <c r="G112" s="195"/>
    </row>
    <row r="113" spans="2:7" ht="7.5" customHeight="1">
      <c r="B113" s="196"/>
      <c r="C113" s="196"/>
      <c r="D113" s="196"/>
      <c r="E113" s="196"/>
      <c r="F113" s="196"/>
      <c r="G113" s="196"/>
    </row>
    <row r="114" spans="2:7" ht="9" customHeight="1">
      <c r="B114" s="196"/>
      <c r="C114" s="196"/>
      <c r="D114" s="196"/>
      <c r="E114" s="196"/>
      <c r="F114" s="196"/>
      <c r="G114" s="196"/>
    </row>
    <row r="115" spans="2:7" ht="36" customHeight="1">
      <c r="B115" s="186" t="s">
        <v>191</v>
      </c>
      <c r="C115" s="186"/>
      <c r="D115" s="186"/>
      <c r="E115" s="186"/>
      <c r="F115" s="186"/>
      <c r="G115" s="186"/>
    </row>
    <row r="116" spans="2:7" ht="15" customHeight="1">
      <c r="B116" s="198"/>
      <c r="C116" s="188">
        <v>2010</v>
      </c>
      <c r="D116" s="188">
        <v>2011</v>
      </c>
      <c r="E116" s="188">
        <v>2012</v>
      </c>
      <c r="F116" s="189" t="s">
        <v>183</v>
      </c>
      <c r="G116" s="189" t="s">
        <v>184</v>
      </c>
    </row>
    <row r="117" spans="2:7" ht="15" customHeight="1">
      <c r="B117" s="190" t="s">
        <v>97</v>
      </c>
      <c r="C117" s="191">
        <v>939</v>
      </c>
      <c r="D117" s="191">
        <v>1123</v>
      </c>
      <c r="E117" s="191">
        <v>1029</v>
      </c>
      <c r="F117" s="192">
        <v>0.19595314164004263</v>
      </c>
      <c r="G117" s="192">
        <v>-8.3704363312555707E-2</v>
      </c>
    </row>
    <row r="118" spans="2:7" ht="15" customHeight="1">
      <c r="B118" s="190" t="s">
        <v>96</v>
      </c>
      <c r="C118" s="191">
        <v>576</v>
      </c>
      <c r="D118" s="191">
        <v>949</v>
      </c>
      <c r="E118" s="191">
        <v>772</v>
      </c>
      <c r="F118" s="192">
        <v>0.64756944444444442</v>
      </c>
      <c r="G118" s="192">
        <v>-0.18651211801896739</v>
      </c>
    </row>
    <row r="119" spans="2:7" ht="15" customHeight="1">
      <c r="B119" s="190" t="s">
        <v>95</v>
      </c>
      <c r="C119" s="191">
        <v>594</v>
      </c>
      <c r="D119" s="191">
        <v>980</v>
      </c>
      <c r="E119" s="191">
        <v>651</v>
      </c>
      <c r="F119" s="192">
        <v>0.64983164983164987</v>
      </c>
      <c r="G119" s="192">
        <v>-0.33571428571428574</v>
      </c>
    </row>
    <row r="120" spans="2:7" ht="15" customHeight="1">
      <c r="B120" s="190" t="s">
        <v>94</v>
      </c>
      <c r="C120" s="191">
        <v>120</v>
      </c>
      <c r="D120" s="191">
        <v>448</v>
      </c>
      <c r="E120" s="191">
        <v>347</v>
      </c>
      <c r="F120" s="192">
        <v>2.7333333333333334</v>
      </c>
      <c r="G120" s="192">
        <v>-0.2254464285714286</v>
      </c>
    </row>
    <row r="121" spans="2:7" ht="15" customHeight="1">
      <c r="B121" s="190" t="s">
        <v>93</v>
      </c>
      <c r="C121" s="191">
        <v>30</v>
      </c>
      <c r="D121" s="191">
        <v>61</v>
      </c>
      <c r="E121" s="191">
        <v>27</v>
      </c>
      <c r="F121" s="192">
        <v>1.0333333333333332</v>
      </c>
      <c r="G121" s="192">
        <v>-0.55737704918032782</v>
      </c>
    </row>
    <row r="122" spans="2:7" ht="15" customHeight="1">
      <c r="B122" s="190" t="s">
        <v>92</v>
      </c>
      <c r="C122" s="191">
        <v>77</v>
      </c>
      <c r="D122" s="191">
        <v>68</v>
      </c>
      <c r="E122" s="191">
        <v>65</v>
      </c>
      <c r="F122" s="192">
        <v>-0.11688311688311692</v>
      </c>
      <c r="G122" s="192">
        <v>-4.4117647058823484E-2</v>
      </c>
    </row>
    <row r="123" spans="2:7" ht="15" customHeight="1">
      <c r="B123" s="190" t="s">
        <v>91</v>
      </c>
      <c r="C123" s="191">
        <v>65</v>
      </c>
      <c r="D123" s="191">
        <v>88</v>
      </c>
      <c r="E123" s="191">
        <v>50</v>
      </c>
      <c r="F123" s="192">
        <v>0.35384615384615392</v>
      </c>
      <c r="G123" s="192">
        <v>-0.43181818181818177</v>
      </c>
    </row>
    <row r="124" spans="2:7" ht="15" customHeight="1">
      <c r="B124" s="190" t="s">
        <v>90</v>
      </c>
      <c r="C124" s="191">
        <v>16</v>
      </c>
      <c r="D124" s="191">
        <v>31</v>
      </c>
      <c r="E124" s="191">
        <v>53</v>
      </c>
      <c r="F124" s="192">
        <v>0.9375</v>
      </c>
      <c r="G124" s="192">
        <v>0.70967741935483875</v>
      </c>
    </row>
    <row r="125" spans="2:7" ht="15" customHeight="1">
      <c r="B125" s="190" t="s">
        <v>89</v>
      </c>
      <c r="C125" s="191">
        <v>49</v>
      </c>
      <c r="D125" s="191">
        <v>30</v>
      </c>
      <c r="E125" s="191">
        <v>25</v>
      </c>
      <c r="F125" s="192">
        <v>-0.38775510204081631</v>
      </c>
      <c r="G125" s="192">
        <v>-0.16666666666666663</v>
      </c>
    </row>
    <row r="126" spans="2:7" ht="15" customHeight="1">
      <c r="B126" s="190" t="s">
        <v>88</v>
      </c>
      <c r="C126" s="191">
        <v>371</v>
      </c>
      <c r="D126" s="191">
        <v>465</v>
      </c>
      <c r="E126" s="191">
        <v>508</v>
      </c>
      <c r="F126" s="192">
        <v>0.25336927223719674</v>
      </c>
      <c r="G126" s="192">
        <v>9.2473118279569944E-2</v>
      </c>
    </row>
    <row r="127" spans="2:7" ht="15" customHeight="1">
      <c r="B127" s="190" t="s">
        <v>87</v>
      </c>
      <c r="C127" s="191">
        <v>562</v>
      </c>
      <c r="D127" s="191">
        <v>567</v>
      </c>
      <c r="E127" s="191"/>
      <c r="F127" s="192">
        <v>8.8967971530249379E-3</v>
      </c>
      <c r="G127" s="192"/>
    </row>
    <row r="128" spans="2:7" ht="15" customHeight="1">
      <c r="B128" s="190" t="s">
        <v>86</v>
      </c>
      <c r="C128" s="191">
        <v>768</v>
      </c>
      <c r="D128" s="191">
        <v>646</v>
      </c>
      <c r="E128" s="191"/>
      <c r="F128" s="192">
        <v>-0.15885416666666663</v>
      </c>
      <c r="G128" s="192"/>
    </row>
    <row r="129" spans="2:7" ht="15" customHeight="1">
      <c r="B129" s="193" t="s">
        <v>47</v>
      </c>
      <c r="C129" s="77">
        <v>4167</v>
      </c>
      <c r="D129" s="77">
        <v>5456</v>
      </c>
      <c r="E129" s="77">
        <v>3527</v>
      </c>
      <c r="F129" s="194">
        <v>0.30933525317974553</v>
      </c>
      <c r="G129" s="194"/>
    </row>
    <row r="130" spans="2:7" ht="15" customHeight="1">
      <c r="B130" s="195" t="s">
        <v>185</v>
      </c>
      <c r="C130" s="195"/>
      <c r="D130" s="195"/>
      <c r="E130" s="195"/>
      <c r="F130" s="195"/>
      <c r="G130" s="195"/>
    </row>
    <row r="131" spans="2:7" ht="7.5" customHeight="1">
      <c r="B131" s="196"/>
      <c r="C131" s="196"/>
      <c r="D131" s="196"/>
      <c r="E131" s="196"/>
      <c r="F131" s="196"/>
      <c r="G131" s="196"/>
    </row>
    <row r="132" spans="2:7" ht="7.5" customHeight="1">
      <c r="B132" s="196"/>
      <c r="C132" s="196"/>
      <c r="D132" s="196"/>
      <c r="E132" s="196"/>
      <c r="F132" s="196"/>
      <c r="G132" s="196"/>
    </row>
    <row r="133" spans="2:7" ht="36" customHeight="1">
      <c r="B133" s="186" t="s">
        <v>192</v>
      </c>
      <c r="C133" s="186"/>
      <c r="D133" s="186"/>
      <c r="E133" s="186"/>
      <c r="F133" s="186"/>
      <c r="G133" s="186"/>
    </row>
    <row r="134" spans="2:7" ht="15" customHeight="1">
      <c r="B134" s="198"/>
      <c r="C134" s="188">
        <v>2010</v>
      </c>
      <c r="D134" s="188">
        <v>2011</v>
      </c>
      <c r="E134" s="188">
        <v>2012</v>
      </c>
      <c r="F134" s="189" t="s">
        <v>183</v>
      </c>
      <c r="G134" s="189" t="s">
        <v>184</v>
      </c>
    </row>
    <row r="135" spans="2:7" ht="15" customHeight="1">
      <c r="B135" s="190" t="s">
        <v>97</v>
      </c>
      <c r="C135" s="191">
        <v>1987</v>
      </c>
      <c r="D135" s="191">
        <v>1704</v>
      </c>
      <c r="E135" s="191">
        <v>2765</v>
      </c>
      <c r="F135" s="192">
        <v>-0.14242576748867641</v>
      </c>
      <c r="G135" s="192">
        <v>0.62265258215962449</v>
      </c>
    </row>
    <row r="136" spans="2:7" ht="15" customHeight="1">
      <c r="B136" s="190" t="s">
        <v>96</v>
      </c>
      <c r="C136" s="191">
        <v>1576</v>
      </c>
      <c r="D136" s="191">
        <v>1782</v>
      </c>
      <c r="E136" s="191">
        <v>1785</v>
      </c>
      <c r="F136" s="192">
        <v>0.13071065989847708</v>
      </c>
      <c r="G136" s="192">
        <v>1.6835016835017313E-3</v>
      </c>
    </row>
    <row r="137" spans="2:7" ht="15" customHeight="1">
      <c r="B137" s="190" t="s">
        <v>95</v>
      </c>
      <c r="C137" s="191">
        <v>1325</v>
      </c>
      <c r="D137" s="191">
        <v>2375</v>
      </c>
      <c r="E137" s="191">
        <v>2320</v>
      </c>
      <c r="F137" s="192">
        <v>0.79245283018867929</v>
      </c>
      <c r="G137" s="192">
        <v>-2.3157894736842155E-2</v>
      </c>
    </row>
    <row r="138" spans="2:7" ht="15" customHeight="1">
      <c r="B138" s="190" t="s">
        <v>94</v>
      </c>
      <c r="C138" s="191">
        <v>336</v>
      </c>
      <c r="D138" s="191">
        <v>850</v>
      </c>
      <c r="E138" s="191">
        <v>741</v>
      </c>
      <c r="F138" s="192">
        <v>1.5297619047619047</v>
      </c>
      <c r="G138" s="192">
        <v>-0.12823529411764711</v>
      </c>
    </row>
    <row r="139" spans="2:7" ht="15" customHeight="1">
      <c r="B139" s="190" t="s">
        <v>93</v>
      </c>
      <c r="C139" s="191">
        <v>64</v>
      </c>
      <c r="D139" s="191">
        <v>45</v>
      </c>
      <c r="E139" s="191">
        <v>47</v>
      </c>
      <c r="F139" s="192">
        <v>-0.296875</v>
      </c>
      <c r="G139" s="192">
        <v>4.4444444444444509E-2</v>
      </c>
    </row>
    <row r="140" spans="2:7" ht="15" customHeight="1">
      <c r="B140" s="190" t="s">
        <v>92</v>
      </c>
      <c r="C140" s="191">
        <v>112</v>
      </c>
      <c r="D140" s="191">
        <v>19</v>
      </c>
      <c r="E140" s="191">
        <v>90</v>
      </c>
      <c r="F140" s="192">
        <v>-0.83035714285714279</v>
      </c>
      <c r="G140" s="192">
        <v>3.7368421052631575</v>
      </c>
    </row>
    <row r="141" spans="2:7" ht="15" customHeight="1">
      <c r="B141" s="190" t="s">
        <v>91</v>
      </c>
      <c r="C141" s="191">
        <v>91</v>
      </c>
      <c r="D141" s="191">
        <v>95</v>
      </c>
      <c r="E141" s="191">
        <v>81</v>
      </c>
      <c r="F141" s="192">
        <v>4.3956043956044022E-2</v>
      </c>
      <c r="G141" s="192">
        <v>-0.14736842105263159</v>
      </c>
    </row>
    <row r="142" spans="2:7" ht="15" customHeight="1">
      <c r="B142" s="190" t="s">
        <v>90</v>
      </c>
      <c r="C142" s="191">
        <v>34</v>
      </c>
      <c r="D142" s="191">
        <v>75</v>
      </c>
      <c r="E142" s="191">
        <v>44</v>
      </c>
      <c r="F142" s="192">
        <v>1.2058823529411766</v>
      </c>
      <c r="G142" s="192">
        <v>-0.41333333333333333</v>
      </c>
    </row>
    <row r="143" spans="2:7" ht="15" customHeight="1">
      <c r="B143" s="190" t="s">
        <v>89</v>
      </c>
      <c r="C143" s="191">
        <v>70</v>
      </c>
      <c r="D143" s="191">
        <v>121</v>
      </c>
      <c r="E143" s="191">
        <v>113</v>
      </c>
      <c r="F143" s="192">
        <v>0.72857142857142865</v>
      </c>
      <c r="G143" s="192">
        <v>-6.6115702479338845E-2</v>
      </c>
    </row>
    <row r="144" spans="2:7" ht="15" customHeight="1">
      <c r="B144" s="190" t="s">
        <v>88</v>
      </c>
      <c r="C144" s="191">
        <v>738</v>
      </c>
      <c r="D144" s="191">
        <v>1094</v>
      </c>
      <c r="E144" s="191">
        <v>1399</v>
      </c>
      <c r="F144" s="192">
        <v>0.48238482384823844</v>
      </c>
      <c r="G144" s="192">
        <v>0.27879341864716634</v>
      </c>
    </row>
    <row r="145" spans="2:7" ht="15" customHeight="1">
      <c r="B145" s="190" t="s">
        <v>87</v>
      </c>
      <c r="C145" s="191">
        <v>1598</v>
      </c>
      <c r="D145" s="191">
        <v>2306</v>
      </c>
      <c r="E145" s="191"/>
      <c r="F145" s="192">
        <v>0.44305381727158943</v>
      </c>
      <c r="G145" s="192"/>
    </row>
    <row r="146" spans="2:7" ht="15" customHeight="1">
      <c r="B146" s="190" t="s">
        <v>86</v>
      </c>
      <c r="C146" s="191">
        <v>1599</v>
      </c>
      <c r="D146" s="191">
        <v>2371</v>
      </c>
      <c r="E146" s="191"/>
      <c r="F146" s="192">
        <v>0.48280175109443402</v>
      </c>
      <c r="G146" s="192"/>
    </row>
    <row r="147" spans="2:7" ht="15" customHeight="1">
      <c r="B147" s="193" t="s">
        <v>47</v>
      </c>
      <c r="C147" s="77">
        <v>9530</v>
      </c>
      <c r="D147" s="77">
        <v>12837</v>
      </c>
      <c r="E147" s="77">
        <v>9385</v>
      </c>
      <c r="F147" s="194">
        <v>0.34700944386149013</v>
      </c>
      <c r="G147" s="194"/>
    </row>
    <row r="148" spans="2:7" ht="15" customHeight="1">
      <c r="B148" s="195" t="s">
        <v>185</v>
      </c>
      <c r="C148" s="195"/>
      <c r="D148" s="195"/>
      <c r="E148" s="195"/>
      <c r="F148" s="195"/>
      <c r="G148" s="195"/>
    </row>
    <row r="149" spans="2:7" ht="8.25" customHeight="1">
      <c r="B149" s="196"/>
      <c r="C149" s="196"/>
      <c r="D149" s="196"/>
      <c r="E149" s="196"/>
      <c r="F149" s="196"/>
      <c r="G149" s="196"/>
    </row>
    <row r="150" spans="2:7" ht="9.75" customHeight="1">
      <c r="B150" s="196"/>
      <c r="C150" s="196"/>
      <c r="D150" s="196"/>
      <c r="E150" s="196"/>
      <c r="F150" s="196"/>
      <c r="G150" s="196"/>
    </row>
    <row r="151" spans="2:7" ht="36" customHeight="1">
      <c r="B151" s="186" t="s">
        <v>193</v>
      </c>
      <c r="C151" s="186"/>
      <c r="D151" s="186"/>
      <c r="E151" s="186"/>
      <c r="F151" s="186"/>
      <c r="G151" s="186"/>
    </row>
    <row r="152" spans="2:7" ht="15" customHeight="1">
      <c r="B152" s="198"/>
      <c r="C152" s="188">
        <v>2010</v>
      </c>
      <c r="D152" s="188">
        <v>2011</v>
      </c>
      <c r="E152" s="188">
        <v>2012</v>
      </c>
      <c r="F152" s="189" t="s">
        <v>183</v>
      </c>
      <c r="G152" s="189" t="s">
        <v>184</v>
      </c>
    </row>
    <row r="153" spans="2:7" ht="15" customHeight="1">
      <c r="B153" s="190" t="s">
        <v>97</v>
      </c>
      <c r="C153" s="191">
        <v>868</v>
      </c>
      <c r="D153" s="191">
        <v>984</v>
      </c>
      <c r="E153" s="191">
        <v>1150</v>
      </c>
      <c r="F153" s="192">
        <v>0.13364055299539168</v>
      </c>
      <c r="G153" s="192">
        <v>0.16869918699186992</v>
      </c>
    </row>
    <row r="154" spans="2:7" ht="15" customHeight="1">
      <c r="B154" s="190" t="s">
        <v>96</v>
      </c>
      <c r="C154" s="191">
        <v>1283</v>
      </c>
      <c r="D154" s="191">
        <v>1543</v>
      </c>
      <c r="E154" s="191">
        <v>1810</v>
      </c>
      <c r="F154" s="192">
        <v>0.20265003897116141</v>
      </c>
      <c r="G154" s="192">
        <v>0.1730395333765391</v>
      </c>
    </row>
    <row r="155" spans="2:7" ht="15" customHeight="1">
      <c r="B155" s="190" t="s">
        <v>95</v>
      </c>
      <c r="C155" s="191">
        <v>1359</v>
      </c>
      <c r="D155" s="191">
        <v>2258</v>
      </c>
      <c r="E155" s="191">
        <v>1760</v>
      </c>
      <c r="F155" s="192">
        <v>0.66151582045621771</v>
      </c>
      <c r="G155" s="192">
        <v>-0.2205491585473871</v>
      </c>
    </row>
    <row r="156" spans="2:7" ht="15" customHeight="1">
      <c r="B156" s="190" t="s">
        <v>94</v>
      </c>
      <c r="C156" s="191">
        <v>1815</v>
      </c>
      <c r="D156" s="191">
        <v>2397</v>
      </c>
      <c r="E156" s="191">
        <v>1917</v>
      </c>
      <c r="F156" s="192">
        <v>0.32066115702479348</v>
      </c>
      <c r="G156" s="192">
        <v>-0.20025031289111395</v>
      </c>
    </row>
    <row r="157" spans="2:7" ht="15" customHeight="1">
      <c r="B157" s="190" t="s">
        <v>93</v>
      </c>
      <c r="C157" s="191">
        <v>1413</v>
      </c>
      <c r="D157" s="191">
        <v>1485</v>
      </c>
      <c r="E157" s="191">
        <v>1671</v>
      </c>
      <c r="F157" s="192">
        <v>5.0955414012738842E-2</v>
      </c>
      <c r="G157" s="192">
        <v>0.12525252525252517</v>
      </c>
    </row>
    <row r="158" spans="2:7" ht="15" customHeight="1">
      <c r="B158" s="190" t="s">
        <v>92</v>
      </c>
      <c r="C158" s="191">
        <v>1059</v>
      </c>
      <c r="D158" s="191">
        <v>1089</v>
      </c>
      <c r="E158" s="191">
        <v>1072</v>
      </c>
      <c r="F158" s="192">
        <v>2.8328611898017053E-2</v>
      </c>
      <c r="G158" s="192">
        <v>-1.5610651974288348E-2</v>
      </c>
    </row>
    <row r="159" spans="2:7" ht="15" customHeight="1">
      <c r="B159" s="190" t="s">
        <v>91</v>
      </c>
      <c r="C159" s="191">
        <v>1025</v>
      </c>
      <c r="D159" s="191">
        <v>1490</v>
      </c>
      <c r="E159" s="191">
        <v>1312</v>
      </c>
      <c r="F159" s="192">
        <v>0.45365853658536581</v>
      </c>
      <c r="G159" s="192">
        <v>-0.11946308724832211</v>
      </c>
    </row>
    <row r="160" spans="2:7" ht="15" customHeight="1">
      <c r="B160" s="190" t="s">
        <v>90</v>
      </c>
      <c r="C160" s="191">
        <v>1096</v>
      </c>
      <c r="D160" s="191">
        <v>1458</v>
      </c>
      <c r="E160" s="191">
        <v>1724</v>
      </c>
      <c r="F160" s="192">
        <v>0.33029197080291972</v>
      </c>
      <c r="G160" s="192">
        <v>0.1824417009602195</v>
      </c>
    </row>
    <row r="161" spans="2:7" ht="15" customHeight="1">
      <c r="B161" s="190" t="s">
        <v>89</v>
      </c>
      <c r="C161" s="191">
        <v>953</v>
      </c>
      <c r="D161" s="191">
        <v>1132</v>
      </c>
      <c r="E161" s="191">
        <v>1344</v>
      </c>
      <c r="F161" s="192">
        <v>0.18782791185729275</v>
      </c>
      <c r="G161" s="192">
        <v>0.1872791519434629</v>
      </c>
    </row>
    <row r="162" spans="2:7" ht="15" customHeight="1">
      <c r="B162" s="190" t="s">
        <v>88</v>
      </c>
      <c r="C162" s="191">
        <v>731</v>
      </c>
      <c r="D162" s="191">
        <v>1647</v>
      </c>
      <c r="E162" s="191">
        <v>1223</v>
      </c>
      <c r="F162" s="192">
        <v>1.2530779753761969</v>
      </c>
      <c r="G162" s="192">
        <v>-0.25743776563448695</v>
      </c>
    </row>
    <row r="163" spans="2:7" ht="15" customHeight="1">
      <c r="B163" s="190" t="s">
        <v>87</v>
      </c>
      <c r="C163" s="191">
        <v>794</v>
      </c>
      <c r="D163" s="191">
        <v>982</v>
      </c>
      <c r="E163" s="191"/>
      <c r="F163" s="192">
        <v>0.23677581863979857</v>
      </c>
      <c r="G163" s="192"/>
    </row>
    <row r="164" spans="2:7" ht="15" customHeight="1">
      <c r="B164" s="190" t="s">
        <v>86</v>
      </c>
      <c r="C164" s="191">
        <v>946</v>
      </c>
      <c r="D164" s="191">
        <v>1574</v>
      </c>
      <c r="E164" s="191"/>
      <c r="F164" s="192">
        <v>0.66384778012684986</v>
      </c>
      <c r="G164" s="192"/>
    </row>
    <row r="165" spans="2:7" ht="15" customHeight="1">
      <c r="B165" s="193" t="s">
        <v>47</v>
      </c>
      <c r="C165" s="77">
        <v>13342</v>
      </c>
      <c r="D165" s="77">
        <v>18039</v>
      </c>
      <c r="E165" s="77">
        <v>14983</v>
      </c>
      <c r="F165" s="194">
        <v>0.35204616998950677</v>
      </c>
      <c r="G165" s="194"/>
    </row>
    <row r="166" spans="2:7" ht="15" customHeight="1">
      <c r="B166" s="195" t="s">
        <v>185</v>
      </c>
      <c r="C166" s="195"/>
      <c r="D166" s="195"/>
      <c r="E166" s="195"/>
      <c r="F166" s="195"/>
      <c r="G166" s="195"/>
    </row>
    <row r="167" spans="2:7" ht="10.5" customHeight="1">
      <c r="B167" s="196"/>
      <c r="C167" s="196"/>
      <c r="D167" s="196"/>
      <c r="E167" s="196"/>
      <c r="F167" s="196"/>
      <c r="G167" s="196"/>
    </row>
    <row r="168" spans="2:7" ht="7.5" customHeight="1">
      <c r="B168" s="196"/>
      <c r="C168" s="196"/>
      <c r="D168" s="196"/>
      <c r="E168" s="196"/>
      <c r="F168" s="196"/>
      <c r="G168" s="196"/>
    </row>
    <row r="169" spans="2:7" ht="36" customHeight="1">
      <c r="B169" s="186" t="s">
        <v>194</v>
      </c>
      <c r="C169" s="186"/>
      <c r="D169" s="186"/>
      <c r="E169" s="186"/>
      <c r="F169" s="186"/>
      <c r="G169" s="186"/>
    </row>
    <row r="170" spans="2:7" ht="15" customHeight="1">
      <c r="B170" s="198"/>
      <c r="C170" s="188">
        <v>2010</v>
      </c>
      <c r="D170" s="188">
        <v>2011</v>
      </c>
      <c r="E170" s="188">
        <v>2012</v>
      </c>
      <c r="F170" s="189" t="s">
        <v>183</v>
      </c>
      <c r="G170" s="189" t="s">
        <v>184</v>
      </c>
    </row>
    <row r="171" spans="2:7" ht="15" customHeight="1">
      <c r="B171" s="190" t="s">
        <v>97</v>
      </c>
      <c r="C171" s="191">
        <v>195</v>
      </c>
      <c r="D171" s="191">
        <v>227</v>
      </c>
      <c r="E171" s="191">
        <v>213</v>
      </c>
      <c r="F171" s="192">
        <v>0.16410256410256419</v>
      </c>
      <c r="G171" s="192">
        <v>-6.1674008810572722E-2</v>
      </c>
    </row>
    <row r="172" spans="2:7" ht="15" customHeight="1">
      <c r="B172" s="190" t="s">
        <v>96</v>
      </c>
      <c r="C172" s="191">
        <v>274</v>
      </c>
      <c r="D172" s="191">
        <v>290</v>
      </c>
      <c r="E172" s="191">
        <v>239</v>
      </c>
      <c r="F172" s="192">
        <v>5.8394160583941535E-2</v>
      </c>
      <c r="G172" s="192">
        <v>-0.17586206896551726</v>
      </c>
    </row>
    <row r="173" spans="2:7" ht="15" customHeight="1">
      <c r="B173" s="190" t="s">
        <v>95</v>
      </c>
      <c r="C173" s="191">
        <v>240</v>
      </c>
      <c r="D173" s="191">
        <v>325</v>
      </c>
      <c r="E173" s="191">
        <v>304</v>
      </c>
      <c r="F173" s="192">
        <v>0.35416666666666674</v>
      </c>
      <c r="G173" s="192">
        <v>-6.461538461538463E-2</v>
      </c>
    </row>
    <row r="174" spans="2:7" ht="15" customHeight="1">
      <c r="B174" s="190" t="s">
        <v>94</v>
      </c>
      <c r="C174" s="191">
        <v>153</v>
      </c>
      <c r="D174" s="191">
        <v>257</v>
      </c>
      <c r="E174" s="191">
        <v>327</v>
      </c>
      <c r="F174" s="192">
        <v>0.6797385620915033</v>
      </c>
      <c r="G174" s="192">
        <v>0.27237354085603105</v>
      </c>
    </row>
    <row r="175" spans="2:7" ht="15" customHeight="1">
      <c r="B175" s="190" t="s">
        <v>93</v>
      </c>
      <c r="C175" s="191">
        <v>388</v>
      </c>
      <c r="D175" s="191">
        <v>262</v>
      </c>
      <c r="E175" s="191">
        <v>206</v>
      </c>
      <c r="F175" s="192">
        <v>-0.32474226804123707</v>
      </c>
      <c r="G175" s="192">
        <v>-0.2137404580152672</v>
      </c>
    </row>
    <row r="176" spans="2:7" ht="15" customHeight="1">
      <c r="B176" s="190" t="s">
        <v>92</v>
      </c>
      <c r="C176" s="191">
        <v>220</v>
      </c>
      <c r="D176" s="191">
        <v>158</v>
      </c>
      <c r="E176" s="191">
        <v>237</v>
      </c>
      <c r="F176" s="192">
        <v>-0.28181818181818186</v>
      </c>
      <c r="G176" s="192">
        <v>0.5</v>
      </c>
    </row>
    <row r="177" spans="2:7" ht="15" customHeight="1">
      <c r="B177" s="190" t="s">
        <v>91</v>
      </c>
      <c r="C177" s="191">
        <v>288</v>
      </c>
      <c r="D177" s="191">
        <v>362</v>
      </c>
      <c r="E177" s="191">
        <v>252</v>
      </c>
      <c r="F177" s="192">
        <v>0.25694444444444442</v>
      </c>
      <c r="G177" s="192">
        <v>-0.30386740331491713</v>
      </c>
    </row>
    <row r="178" spans="2:7" ht="15" customHeight="1">
      <c r="B178" s="190" t="s">
        <v>90</v>
      </c>
      <c r="C178" s="191">
        <v>256</v>
      </c>
      <c r="D178" s="191">
        <v>263</v>
      </c>
      <c r="E178" s="191">
        <v>419</v>
      </c>
      <c r="F178" s="192">
        <v>2.734375E-2</v>
      </c>
      <c r="G178" s="192">
        <v>0.59315589353612164</v>
      </c>
    </row>
    <row r="179" spans="2:7" ht="15" customHeight="1">
      <c r="B179" s="190" t="s">
        <v>89</v>
      </c>
      <c r="C179" s="191">
        <v>213</v>
      </c>
      <c r="D179" s="191">
        <v>304</v>
      </c>
      <c r="E179" s="191">
        <v>342</v>
      </c>
      <c r="F179" s="192">
        <v>0.42723004694835676</v>
      </c>
      <c r="G179" s="192">
        <v>0.125</v>
      </c>
    </row>
    <row r="180" spans="2:7" ht="15" customHeight="1">
      <c r="B180" s="190" t="s">
        <v>88</v>
      </c>
      <c r="C180" s="191">
        <v>310</v>
      </c>
      <c r="D180" s="191">
        <v>406</v>
      </c>
      <c r="E180" s="191">
        <v>326</v>
      </c>
      <c r="F180" s="192">
        <v>0.30967741935483861</v>
      </c>
      <c r="G180" s="192">
        <v>-0.19704433497536944</v>
      </c>
    </row>
    <row r="181" spans="2:7" ht="15" customHeight="1">
      <c r="B181" s="190" t="s">
        <v>87</v>
      </c>
      <c r="C181" s="191">
        <v>261</v>
      </c>
      <c r="D181" s="191">
        <v>273</v>
      </c>
      <c r="E181" s="191"/>
      <c r="F181" s="192">
        <v>4.5977011494252817E-2</v>
      </c>
      <c r="G181" s="192"/>
    </row>
    <row r="182" spans="2:7" ht="15" customHeight="1">
      <c r="B182" s="190" t="s">
        <v>86</v>
      </c>
      <c r="C182" s="191">
        <v>446</v>
      </c>
      <c r="D182" s="191">
        <v>282</v>
      </c>
      <c r="E182" s="191"/>
      <c r="F182" s="192">
        <v>-0.36771300448430488</v>
      </c>
      <c r="G182" s="192"/>
    </row>
    <row r="183" spans="2:7" ht="15" customHeight="1">
      <c r="B183" s="193" t="s">
        <v>47</v>
      </c>
      <c r="C183" s="77">
        <v>3244</v>
      </c>
      <c r="D183" s="77">
        <v>3409</v>
      </c>
      <c r="E183" s="77">
        <v>2865</v>
      </c>
      <c r="F183" s="194">
        <v>5.0863131935881656E-2</v>
      </c>
      <c r="G183" s="194"/>
    </row>
    <row r="184" spans="2:7" ht="15" customHeight="1">
      <c r="B184" s="195" t="s">
        <v>185</v>
      </c>
      <c r="C184" s="195"/>
      <c r="D184" s="195"/>
      <c r="E184" s="195"/>
      <c r="F184" s="195"/>
      <c r="G184" s="195"/>
    </row>
    <row r="185" spans="2:7" ht="9.75" customHeight="1">
      <c r="B185" s="196"/>
      <c r="C185" s="196"/>
      <c r="D185" s="196"/>
      <c r="E185" s="196"/>
      <c r="F185" s="196"/>
      <c r="G185" s="196"/>
    </row>
    <row r="186" spans="2:7" ht="7.5" customHeight="1">
      <c r="B186" s="196"/>
      <c r="C186" s="196"/>
      <c r="D186" s="196"/>
      <c r="E186" s="196"/>
      <c r="F186" s="196"/>
      <c r="G186" s="196"/>
    </row>
    <row r="187" spans="2:7" ht="36" customHeight="1">
      <c r="B187" s="186" t="s">
        <v>195</v>
      </c>
      <c r="C187" s="186"/>
      <c r="D187" s="186"/>
      <c r="E187" s="186"/>
      <c r="F187" s="186"/>
      <c r="G187" s="186"/>
    </row>
    <row r="188" spans="2:7" ht="15" customHeight="1">
      <c r="B188" s="198"/>
      <c r="C188" s="188">
        <v>2010</v>
      </c>
      <c r="D188" s="188">
        <v>2011</v>
      </c>
      <c r="E188" s="188">
        <v>2012</v>
      </c>
      <c r="F188" s="189" t="s">
        <v>183</v>
      </c>
      <c r="G188" s="189" t="s">
        <v>184</v>
      </c>
    </row>
    <row r="189" spans="2:7" ht="15" customHeight="1">
      <c r="B189" s="190" t="s">
        <v>97</v>
      </c>
      <c r="C189" s="191">
        <v>221</v>
      </c>
      <c r="D189" s="191">
        <v>154</v>
      </c>
      <c r="E189" s="191">
        <v>158</v>
      </c>
      <c r="F189" s="192">
        <v>-0.30316742081447967</v>
      </c>
      <c r="G189" s="192">
        <v>2.5974025974025983E-2</v>
      </c>
    </row>
    <row r="190" spans="2:7" ht="15" customHeight="1">
      <c r="B190" s="190" t="s">
        <v>96</v>
      </c>
      <c r="C190" s="191">
        <v>139</v>
      </c>
      <c r="D190" s="191">
        <v>143</v>
      </c>
      <c r="E190" s="191">
        <v>156</v>
      </c>
      <c r="F190" s="192">
        <v>2.877697841726623E-2</v>
      </c>
      <c r="G190" s="192">
        <v>9.0909090909090828E-2</v>
      </c>
    </row>
    <row r="191" spans="2:7" ht="15" customHeight="1">
      <c r="B191" s="190" t="s">
        <v>95</v>
      </c>
      <c r="C191" s="191">
        <v>146</v>
      </c>
      <c r="D191" s="191">
        <v>168</v>
      </c>
      <c r="E191" s="191">
        <v>150</v>
      </c>
      <c r="F191" s="192">
        <v>0.15068493150684925</v>
      </c>
      <c r="G191" s="192">
        <v>-0.1071428571428571</v>
      </c>
    </row>
    <row r="192" spans="2:7" ht="15" customHeight="1">
      <c r="B192" s="190" t="s">
        <v>94</v>
      </c>
      <c r="C192" s="191">
        <v>91</v>
      </c>
      <c r="D192" s="191">
        <v>184</v>
      </c>
      <c r="E192" s="191">
        <v>150</v>
      </c>
      <c r="F192" s="192">
        <v>1.0219780219780219</v>
      </c>
      <c r="G192" s="192">
        <v>-0.18478260869565222</v>
      </c>
    </row>
    <row r="193" spans="2:7" ht="15" customHeight="1">
      <c r="B193" s="190" t="s">
        <v>93</v>
      </c>
      <c r="C193" s="191">
        <v>276</v>
      </c>
      <c r="D193" s="191">
        <v>132</v>
      </c>
      <c r="E193" s="191">
        <v>170</v>
      </c>
      <c r="F193" s="192">
        <v>-0.52173913043478259</v>
      </c>
      <c r="G193" s="192">
        <v>0.28787878787878785</v>
      </c>
    </row>
    <row r="194" spans="2:7" ht="15" customHeight="1">
      <c r="B194" s="190" t="s">
        <v>92</v>
      </c>
      <c r="C194" s="191">
        <v>354</v>
      </c>
      <c r="D194" s="191">
        <v>101</v>
      </c>
      <c r="E194" s="191">
        <v>154</v>
      </c>
      <c r="F194" s="192">
        <v>-0.71468926553672318</v>
      </c>
      <c r="G194" s="192">
        <v>0.52475247524752477</v>
      </c>
    </row>
    <row r="195" spans="2:7" ht="15" customHeight="1">
      <c r="B195" s="190" t="s">
        <v>91</v>
      </c>
      <c r="C195" s="191">
        <v>186</v>
      </c>
      <c r="D195" s="191">
        <v>221</v>
      </c>
      <c r="E195" s="191">
        <v>157</v>
      </c>
      <c r="F195" s="192">
        <v>0.18817204301075274</v>
      </c>
      <c r="G195" s="192">
        <v>-0.28959276018099545</v>
      </c>
    </row>
    <row r="196" spans="2:7" ht="15" customHeight="1">
      <c r="B196" s="190" t="s">
        <v>90</v>
      </c>
      <c r="C196" s="191">
        <v>209</v>
      </c>
      <c r="D196" s="191">
        <v>184</v>
      </c>
      <c r="E196" s="191">
        <v>149</v>
      </c>
      <c r="F196" s="192">
        <v>-0.11961722488038273</v>
      </c>
      <c r="G196" s="192">
        <v>-0.19021739130434778</v>
      </c>
    </row>
    <row r="197" spans="2:7" ht="15" customHeight="1">
      <c r="B197" s="190" t="s">
        <v>89</v>
      </c>
      <c r="C197" s="191">
        <v>185</v>
      </c>
      <c r="D197" s="191">
        <v>230</v>
      </c>
      <c r="E197" s="191">
        <v>202</v>
      </c>
      <c r="F197" s="192">
        <v>0.2432432432432432</v>
      </c>
      <c r="G197" s="192">
        <v>-0.12173913043478257</v>
      </c>
    </row>
    <row r="198" spans="2:7" ht="15" customHeight="1">
      <c r="B198" s="190" t="s">
        <v>88</v>
      </c>
      <c r="C198" s="191">
        <v>118</v>
      </c>
      <c r="D198" s="191">
        <v>219</v>
      </c>
      <c r="E198" s="191">
        <v>243</v>
      </c>
      <c r="F198" s="192">
        <v>0.85593220338983045</v>
      </c>
      <c r="G198" s="192">
        <v>0.1095890410958904</v>
      </c>
    </row>
    <row r="199" spans="2:7" ht="15" customHeight="1">
      <c r="B199" s="190" t="s">
        <v>87</v>
      </c>
      <c r="C199" s="191">
        <v>135</v>
      </c>
      <c r="D199" s="191">
        <v>128</v>
      </c>
      <c r="E199" s="191"/>
      <c r="F199" s="192">
        <v>-5.1851851851851816E-2</v>
      </c>
      <c r="G199" s="192"/>
    </row>
    <row r="200" spans="2:7" ht="15" customHeight="1">
      <c r="B200" s="190" t="s">
        <v>86</v>
      </c>
      <c r="C200" s="191">
        <v>138</v>
      </c>
      <c r="D200" s="191">
        <v>216</v>
      </c>
      <c r="E200" s="191"/>
      <c r="F200" s="192">
        <v>0.56521739130434789</v>
      </c>
      <c r="G200" s="192"/>
    </row>
    <row r="201" spans="2:7" ht="15" customHeight="1">
      <c r="B201" s="193" t="s">
        <v>47</v>
      </c>
      <c r="C201" s="77">
        <v>2198</v>
      </c>
      <c r="D201" s="77">
        <v>2080</v>
      </c>
      <c r="E201" s="77">
        <v>1689</v>
      </c>
      <c r="F201" s="194">
        <v>-5.368516833484982E-2</v>
      </c>
      <c r="G201" s="194"/>
    </row>
    <row r="202" spans="2:7" ht="15" customHeight="1">
      <c r="B202" s="195" t="s">
        <v>185</v>
      </c>
      <c r="C202" s="195"/>
      <c r="D202" s="195"/>
      <c r="E202" s="195"/>
      <c r="F202" s="195"/>
      <c r="G202" s="195"/>
    </row>
    <row r="203" spans="2:7" ht="7.5" customHeight="1">
      <c r="B203" s="196"/>
      <c r="C203" s="196"/>
      <c r="D203" s="196"/>
      <c r="E203" s="196"/>
      <c r="F203" s="196"/>
      <c r="G203" s="196"/>
    </row>
    <row r="204" spans="2:7" ht="7.5" customHeight="1">
      <c r="B204" s="196"/>
      <c r="C204" s="196"/>
      <c r="D204" s="196"/>
      <c r="E204" s="196"/>
      <c r="F204" s="196"/>
      <c r="G204" s="196"/>
    </row>
    <row r="205" spans="2:7" ht="36" customHeight="1">
      <c r="B205" s="186" t="s">
        <v>196</v>
      </c>
      <c r="C205" s="186"/>
      <c r="D205" s="186"/>
      <c r="E205" s="186"/>
      <c r="F205" s="186"/>
      <c r="G205" s="186"/>
    </row>
    <row r="206" spans="2:7" ht="15" customHeight="1">
      <c r="B206" s="198"/>
      <c r="C206" s="188">
        <v>2010</v>
      </c>
      <c r="D206" s="188">
        <v>2011</v>
      </c>
      <c r="E206" s="188">
        <v>2012</v>
      </c>
      <c r="F206" s="189" t="s">
        <v>183</v>
      </c>
      <c r="G206" s="189" t="s">
        <v>184</v>
      </c>
    </row>
    <row r="207" spans="2:7" ht="15" customHeight="1">
      <c r="B207" s="190" t="s">
        <v>97</v>
      </c>
      <c r="C207" s="191">
        <v>379</v>
      </c>
      <c r="D207" s="191">
        <v>408</v>
      </c>
      <c r="E207" s="191">
        <v>433</v>
      </c>
      <c r="F207" s="192">
        <v>7.6517150395778444E-2</v>
      </c>
      <c r="G207" s="192">
        <v>6.1274509803921573E-2</v>
      </c>
    </row>
    <row r="208" spans="2:7" ht="15" customHeight="1">
      <c r="B208" s="190" t="s">
        <v>96</v>
      </c>
      <c r="C208" s="191">
        <v>381</v>
      </c>
      <c r="D208" s="191">
        <v>438</v>
      </c>
      <c r="E208" s="191">
        <v>362</v>
      </c>
      <c r="F208" s="192">
        <v>0.14960629921259838</v>
      </c>
      <c r="G208" s="192">
        <v>-0.17351598173515981</v>
      </c>
    </row>
    <row r="209" spans="2:7" ht="15" customHeight="1">
      <c r="B209" s="190" t="s">
        <v>95</v>
      </c>
      <c r="C209" s="191">
        <v>279</v>
      </c>
      <c r="D209" s="191">
        <v>449</v>
      </c>
      <c r="E209" s="191">
        <v>450</v>
      </c>
      <c r="F209" s="192">
        <v>0.60931899641577059</v>
      </c>
      <c r="G209" s="192">
        <v>2.2271714922048602E-3</v>
      </c>
    </row>
    <row r="210" spans="2:7" ht="15" customHeight="1">
      <c r="B210" s="190" t="s">
        <v>94</v>
      </c>
      <c r="C210" s="191">
        <v>285</v>
      </c>
      <c r="D210" s="191">
        <v>461</v>
      </c>
      <c r="E210" s="191">
        <v>352</v>
      </c>
      <c r="F210" s="192">
        <v>0.61754385964912273</v>
      </c>
      <c r="G210" s="192">
        <v>-0.2364425162689805</v>
      </c>
    </row>
    <row r="211" spans="2:7" ht="15" customHeight="1">
      <c r="B211" s="190" t="s">
        <v>93</v>
      </c>
      <c r="C211" s="191">
        <v>427</v>
      </c>
      <c r="D211" s="191">
        <v>392</v>
      </c>
      <c r="E211" s="191">
        <v>388</v>
      </c>
      <c r="F211" s="192">
        <v>-8.1967213114754078E-2</v>
      </c>
      <c r="G211" s="192">
        <v>-1.0204081632653073E-2</v>
      </c>
    </row>
    <row r="212" spans="2:7" ht="15" customHeight="1">
      <c r="B212" s="190" t="s">
        <v>92</v>
      </c>
      <c r="C212" s="191">
        <v>516</v>
      </c>
      <c r="D212" s="191">
        <v>358</v>
      </c>
      <c r="E212" s="191">
        <v>403</v>
      </c>
      <c r="F212" s="192">
        <v>-0.30620155038759689</v>
      </c>
      <c r="G212" s="192">
        <v>0.12569832402234637</v>
      </c>
    </row>
    <row r="213" spans="2:7" ht="15" customHeight="1">
      <c r="B213" s="190" t="s">
        <v>91</v>
      </c>
      <c r="C213" s="191">
        <v>486</v>
      </c>
      <c r="D213" s="191">
        <v>631</v>
      </c>
      <c r="E213" s="191">
        <v>345</v>
      </c>
      <c r="F213" s="192">
        <v>0.29835390946502049</v>
      </c>
      <c r="G213" s="192">
        <v>-0.45324881141045958</v>
      </c>
    </row>
    <row r="214" spans="2:7" ht="15" customHeight="1">
      <c r="B214" s="190" t="s">
        <v>90</v>
      </c>
      <c r="C214" s="191">
        <v>1024</v>
      </c>
      <c r="D214" s="191">
        <v>1024</v>
      </c>
      <c r="E214" s="191">
        <v>887</v>
      </c>
      <c r="F214" s="192">
        <v>0</v>
      </c>
      <c r="G214" s="192">
        <v>-0.1337890625</v>
      </c>
    </row>
    <row r="215" spans="2:7" ht="15" customHeight="1">
      <c r="B215" s="190" t="s">
        <v>89</v>
      </c>
      <c r="C215" s="191">
        <v>358</v>
      </c>
      <c r="D215" s="191">
        <v>541</v>
      </c>
      <c r="E215" s="191">
        <v>517</v>
      </c>
      <c r="F215" s="192">
        <v>0.511173184357542</v>
      </c>
      <c r="G215" s="192">
        <v>-4.4362292051756014E-2</v>
      </c>
    </row>
    <row r="216" spans="2:7" ht="15" customHeight="1">
      <c r="B216" s="190" t="s">
        <v>88</v>
      </c>
      <c r="C216" s="191">
        <v>387</v>
      </c>
      <c r="D216" s="191">
        <v>772</v>
      </c>
      <c r="E216" s="191">
        <v>475</v>
      </c>
      <c r="F216" s="192">
        <v>0.99483204134366932</v>
      </c>
      <c r="G216" s="192">
        <v>-0.38471502590673579</v>
      </c>
    </row>
    <row r="217" spans="2:7" ht="15" customHeight="1">
      <c r="B217" s="190" t="s">
        <v>87</v>
      </c>
      <c r="C217" s="191">
        <v>468</v>
      </c>
      <c r="D217" s="191">
        <v>387</v>
      </c>
      <c r="E217" s="191"/>
      <c r="F217" s="192">
        <v>-0.17307692307692313</v>
      </c>
      <c r="G217" s="192"/>
    </row>
    <row r="218" spans="2:7" ht="15" customHeight="1">
      <c r="B218" s="190" t="s">
        <v>86</v>
      </c>
      <c r="C218" s="191">
        <v>521</v>
      </c>
      <c r="D218" s="191">
        <v>528</v>
      </c>
      <c r="E218" s="191"/>
      <c r="F218" s="192">
        <v>1.3435700575815668E-2</v>
      </c>
      <c r="G218" s="192"/>
    </row>
    <row r="219" spans="2:7" ht="15" customHeight="1">
      <c r="B219" s="193" t="s">
        <v>47</v>
      </c>
      <c r="C219" s="77">
        <v>5511</v>
      </c>
      <c r="D219" s="77">
        <v>6389</v>
      </c>
      <c r="E219" s="77">
        <v>4612</v>
      </c>
      <c r="F219" s="194">
        <v>0.15931772818000356</v>
      </c>
      <c r="G219" s="194"/>
    </row>
    <row r="220" spans="2:7" ht="15" customHeight="1">
      <c r="B220" s="195" t="s">
        <v>185</v>
      </c>
      <c r="C220" s="195"/>
      <c r="D220" s="195"/>
      <c r="E220" s="195"/>
      <c r="F220" s="195"/>
      <c r="G220" s="195"/>
    </row>
    <row r="221" spans="2:7" ht="8.25" customHeight="1">
      <c r="B221" s="196"/>
      <c r="C221" s="196"/>
      <c r="D221" s="196"/>
      <c r="E221" s="196"/>
      <c r="F221" s="196"/>
      <c r="G221" s="196"/>
    </row>
    <row r="222" spans="2:7" ht="6.75" customHeight="1">
      <c r="B222" s="196"/>
      <c r="C222" s="196"/>
      <c r="D222" s="196"/>
      <c r="E222" s="196"/>
      <c r="F222" s="196"/>
      <c r="G222" s="196"/>
    </row>
    <row r="223" spans="2:7" ht="36" customHeight="1">
      <c r="B223" s="186" t="s">
        <v>197</v>
      </c>
      <c r="C223" s="186"/>
      <c r="D223" s="186"/>
      <c r="E223" s="186"/>
      <c r="F223" s="186"/>
      <c r="G223" s="186"/>
    </row>
    <row r="224" spans="2:7" ht="15" customHeight="1">
      <c r="B224" s="198"/>
      <c r="C224" s="188">
        <v>2010</v>
      </c>
      <c r="D224" s="188">
        <v>2011</v>
      </c>
      <c r="E224" s="188">
        <v>2012</v>
      </c>
      <c r="F224" s="189" t="s">
        <v>183</v>
      </c>
      <c r="G224" s="189" t="s">
        <v>184</v>
      </c>
    </row>
    <row r="225" spans="2:7" ht="15" customHeight="1">
      <c r="B225" s="190" t="s">
        <v>97</v>
      </c>
      <c r="C225" s="191">
        <v>132</v>
      </c>
      <c r="D225" s="191">
        <v>206</v>
      </c>
      <c r="E225" s="191">
        <v>433</v>
      </c>
      <c r="F225" s="192">
        <v>0.56060606060606055</v>
      </c>
      <c r="G225" s="192">
        <v>1.1019417475728157</v>
      </c>
    </row>
    <row r="226" spans="2:7" ht="15" customHeight="1">
      <c r="B226" s="190" t="s">
        <v>96</v>
      </c>
      <c r="C226" s="191">
        <v>59</v>
      </c>
      <c r="D226" s="191">
        <v>168</v>
      </c>
      <c r="E226" s="191">
        <v>182</v>
      </c>
      <c r="F226" s="192">
        <v>1.847457627118644</v>
      </c>
      <c r="G226" s="192">
        <v>8.3333333333333259E-2</v>
      </c>
    </row>
    <row r="227" spans="2:7" ht="15" customHeight="1">
      <c r="B227" s="190" t="s">
        <v>95</v>
      </c>
      <c r="C227" s="191">
        <v>121</v>
      </c>
      <c r="D227" s="191">
        <v>127</v>
      </c>
      <c r="E227" s="191">
        <v>262</v>
      </c>
      <c r="F227" s="192">
        <v>4.9586776859504189E-2</v>
      </c>
      <c r="G227" s="192">
        <v>1.0629921259842519</v>
      </c>
    </row>
    <row r="228" spans="2:7" ht="15" customHeight="1">
      <c r="B228" s="190" t="s">
        <v>94</v>
      </c>
      <c r="C228" s="191">
        <v>102</v>
      </c>
      <c r="D228" s="191">
        <v>335</v>
      </c>
      <c r="E228" s="191">
        <v>314</v>
      </c>
      <c r="F228" s="192">
        <v>2.284313725490196</v>
      </c>
      <c r="G228" s="192">
        <v>-6.2686567164179086E-2</v>
      </c>
    </row>
    <row r="229" spans="2:7" ht="15" customHeight="1">
      <c r="B229" s="190" t="s">
        <v>93</v>
      </c>
      <c r="C229" s="191">
        <v>101</v>
      </c>
      <c r="D229" s="191">
        <v>375</v>
      </c>
      <c r="E229" s="191">
        <v>311</v>
      </c>
      <c r="F229" s="192">
        <v>2.7128712871287131</v>
      </c>
      <c r="G229" s="192">
        <v>-0.17066666666666663</v>
      </c>
    </row>
    <row r="230" spans="2:7" ht="15" customHeight="1">
      <c r="B230" s="190" t="s">
        <v>92</v>
      </c>
      <c r="C230" s="191">
        <v>104</v>
      </c>
      <c r="D230" s="191">
        <v>427</v>
      </c>
      <c r="E230" s="191">
        <v>433</v>
      </c>
      <c r="F230" s="192">
        <v>3.1057692307692308</v>
      </c>
      <c r="G230" s="192">
        <v>1.4051522248243575E-2</v>
      </c>
    </row>
    <row r="231" spans="2:7" ht="15" customHeight="1">
      <c r="B231" s="190" t="s">
        <v>91</v>
      </c>
      <c r="C231" s="191">
        <v>206</v>
      </c>
      <c r="D231" s="191">
        <v>639</v>
      </c>
      <c r="E231" s="191">
        <v>412</v>
      </c>
      <c r="F231" s="192">
        <v>2.1019417475728157</v>
      </c>
      <c r="G231" s="192">
        <v>-0.35524256651017216</v>
      </c>
    </row>
    <row r="232" spans="2:7" ht="15" customHeight="1">
      <c r="B232" s="190" t="s">
        <v>90</v>
      </c>
      <c r="C232" s="191">
        <v>168</v>
      </c>
      <c r="D232" s="191">
        <v>611</v>
      </c>
      <c r="E232" s="191">
        <v>558</v>
      </c>
      <c r="F232" s="192">
        <v>2.6369047619047619</v>
      </c>
      <c r="G232" s="192">
        <v>-8.6743044189852681E-2</v>
      </c>
    </row>
    <row r="233" spans="2:7" ht="15" customHeight="1">
      <c r="B233" s="190" t="s">
        <v>89</v>
      </c>
      <c r="C233" s="191">
        <v>186</v>
      </c>
      <c r="D233" s="191">
        <v>579</v>
      </c>
      <c r="E233" s="191">
        <v>534</v>
      </c>
      <c r="F233" s="192">
        <v>2.1129032258064515</v>
      </c>
      <c r="G233" s="192">
        <v>-7.7720207253886064E-2</v>
      </c>
    </row>
    <row r="234" spans="2:7" ht="15" customHeight="1">
      <c r="B234" s="190" t="s">
        <v>88</v>
      </c>
      <c r="C234" s="191">
        <v>207</v>
      </c>
      <c r="D234" s="191">
        <v>717</v>
      </c>
      <c r="E234" s="191">
        <v>572</v>
      </c>
      <c r="F234" s="192">
        <v>2.4637681159420288</v>
      </c>
      <c r="G234" s="192">
        <v>-0.20223152022315205</v>
      </c>
    </row>
    <row r="235" spans="2:7" ht="15" customHeight="1">
      <c r="B235" s="190" t="s">
        <v>87</v>
      </c>
      <c r="C235" s="191">
        <v>189</v>
      </c>
      <c r="D235" s="191">
        <v>275</v>
      </c>
      <c r="E235" s="191"/>
      <c r="F235" s="192">
        <v>0.45502645502645511</v>
      </c>
      <c r="G235" s="192"/>
    </row>
    <row r="236" spans="2:7" ht="15" customHeight="1">
      <c r="B236" s="190" t="s">
        <v>86</v>
      </c>
      <c r="C236" s="191">
        <v>131</v>
      </c>
      <c r="D236" s="191">
        <v>509</v>
      </c>
      <c r="E236" s="191"/>
      <c r="F236" s="192">
        <v>2.885496183206107</v>
      </c>
      <c r="G236" s="192"/>
    </row>
    <row r="237" spans="2:7" ht="15" customHeight="1">
      <c r="B237" s="193" t="s">
        <v>47</v>
      </c>
      <c r="C237" s="77">
        <v>1706</v>
      </c>
      <c r="D237" s="77">
        <v>4968</v>
      </c>
      <c r="E237" s="77">
        <v>4011</v>
      </c>
      <c r="F237" s="194">
        <v>1.9120750293083235</v>
      </c>
      <c r="G237" s="194"/>
    </row>
    <row r="238" spans="2:7" ht="15" customHeight="1">
      <c r="B238" s="195" t="s">
        <v>185</v>
      </c>
      <c r="C238" s="195"/>
      <c r="D238" s="195"/>
      <c r="E238" s="195"/>
      <c r="F238" s="195"/>
      <c r="G238" s="195"/>
    </row>
    <row r="239" spans="2:7" ht="7.5" customHeight="1">
      <c r="B239" s="196"/>
      <c r="C239" s="196"/>
      <c r="D239" s="196"/>
      <c r="E239" s="196"/>
      <c r="F239" s="196"/>
      <c r="G239" s="196"/>
    </row>
    <row r="240" spans="2:7" ht="7.5" customHeight="1">
      <c r="B240" s="196"/>
      <c r="C240" s="196"/>
      <c r="D240" s="196"/>
      <c r="E240" s="196"/>
      <c r="F240" s="196"/>
      <c r="G240" s="196"/>
    </row>
    <row r="241" spans="2:7" ht="36" customHeight="1">
      <c r="B241" s="186" t="s">
        <v>198</v>
      </c>
      <c r="C241" s="186"/>
      <c r="D241" s="186"/>
      <c r="E241" s="186"/>
      <c r="F241" s="186"/>
      <c r="G241" s="186"/>
    </row>
    <row r="242" spans="2:7" ht="15" customHeight="1">
      <c r="B242" s="198"/>
      <c r="C242" s="188">
        <v>2010</v>
      </c>
      <c r="D242" s="188">
        <v>2011</v>
      </c>
      <c r="E242" s="188">
        <v>2012</v>
      </c>
      <c r="F242" s="189" t="s">
        <v>183</v>
      </c>
      <c r="G242" s="189" t="s">
        <v>184</v>
      </c>
    </row>
    <row r="243" spans="2:7" ht="15" customHeight="1">
      <c r="B243" s="190" t="s">
        <v>97</v>
      </c>
      <c r="C243" s="191">
        <v>159</v>
      </c>
      <c r="D243" s="191">
        <v>163</v>
      </c>
      <c r="E243" s="191">
        <v>153</v>
      </c>
      <c r="F243" s="192">
        <v>2.515723270440251E-2</v>
      </c>
      <c r="G243" s="192">
        <v>-6.1349693251533721E-2</v>
      </c>
    </row>
    <row r="244" spans="2:7" ht="15" customHeight="1">
      <c r="B244" s="190" t="s">
        <v>96</v>
      </c>
      <c r="C244" s="191">
        <v>147</v>
      </c>
      <c r="D244" s="191">
        <v>429</v>
      </c>
      <c r="E244" s="191">
        <v>167</v>
      </c>
      <c r="F244" s="192">
        <v>1.9183673469387754</v>
      </c>
      <c r="G244" s="192">
        <v>-0.61072261072261069</v>
      </c>
    </row>
    <row r="245" spans="2:7" ht="15" customHeight="1">
      <c r="B245" s="190" t="s">
        <v>95</v>
      </c>
      <c r="C245" s="191">
        <v>178</v>
      </c>
      <c r="D245" s="191">
        <v>427</v>
      </c>
      <c r="E245" s="191">
        <v>287</v>
      </c>
      <c r="F245" s="192">
        <v>1.398876404494382</v>
      </c>
      <c r="G245" s="192">
        <v>-0.32786885245901642</v>
      </c>
    </row>
    <row r="246" spans="2:7" ht="15" customHeight="1">
      <c r="B246" s="190" t="s">
        <v>94</v>
      </c>
      <c r="C246" s="191">
        <v>185</v>
      </c>
      <c r="D246" s="191">
        <v>361</v>
      </c>
      <c r="E246" s="191">
        <v>336</v>
      </c>
      <c r="F246" s="192">
        <v>0.9513513513513514</v>
      </c>
      <c r="G246" s="192">
        <v>-6.9252077562326875E-2</v>
      </c>
    </row>
    <row r="247" spans="2:7" ht="15" customHeight="1">
      <c r="B247" s="190" t="s">
        <v>93</v>
      </c>
      <c r="C247" s="191">
        <v>102</v>
      </c>
      <c r="D247" s="191">
        <v>699</v>
      </c>
      <c r="E247" s="191">
        <v>307</v>
      </c>
      <c r="F247" s="192">
        <v>5.8529411764705879</v>
      </c>
      <c r="G247" s="192">
        <v>-0.5608011444921317</v>
      </c>
    </row>
    <row r="248" spans="2:7" ht="15" customHeight="1">
      <c r="B248" s="190" t="s">
        <v>92</v>
      </c>
      <c r="C248" s="191">
        <v>196</v>
      </c>
      <c r="D248" s="191">
        <v>448</v>
      </c>
      <c r="E248" s="191">
        <v>596</v>
      </c>
      <c r="F248" s="192">
        <v>1.2857142857142856</v>
      </c>
      <c r="G248" s="192">
        <v>0.33035714285714279</v>
      </c>
    </row>
    <row r="249" spans="2:7" ht="15" customHeight="1">
      <c r="B249" s="190" t="s">
        <v>91</v>
      </c>
      <c r="C249" s="191">
        <v>278</v>
      </c>
      <c r="D249" s="191">
        <v>296</v>
      </c>
      <c r="E249" s="191">
        <v>457</v>
      </c>
      <c r="F249" s="192">
        <v>6.4748201438848962E-2</v>
      </c>
      <c r="G249" s="192">
        <v>0.54391891891891886</v>
      </c>
    </row>
    <row r="250" spans="2:7" ht="15" customHeight="1">
      <c r="B250" s="190" t="s">
        <v>90</v>
      </c>
      <c r="C250" s="191">
        <v>311</v>
      </c>
      <c r="D250" s="191">
        <v>372</v>
      </c>
      <c r="E250" s="191">
        <v>739</v>
      </c>
      <c r="F250" s="192">
        <v>0.1961414790996785</v>
      </c>
      <c r="G250" s="192">
        <v>0.98655913978494625</v>
      </c>
    </row>
    <row r="251" spans="2:7" ht="15" customHeight="1">
      <c r="B251" s="190" t="s">
        <v>89</v>
      </c>
      <c r="C251" s="191">
        <v>280</v>
      </c>
      <c r="D251" s="191">
        <v>408</v>
      </c>
      <c r="E251" s="191">
        <v>354</v>
      </c>
      <c r="F251" s="192">
        <v>0.45714285714285707</v>
      </c>
      <c r="G251" s="192">
        <v>-0.13235294117647056</v>
      </c>
    </row>
    <row r="252" spans="2:7" ht="15" customHeight="1">
      <c r="B252" s="190" t="s">
        <v>88</v>
      </c>
      <c r="C252" s="191">
        <v>238</v>
      </c>
      <c r="D252" s="191">
        <v>485</v>
      </c>
      <c r="E252" s="191">
        <v>441</v>
      </c>
      <c r="F252" s="192">
        <v>1.03781512605042</v>
      </c>
      <c r="G252" s="192">
        <v>-9.0721649484536093E-2</v>
      </c>
    </row>
    <row r="253" spans="2:7" ht="15" customHeight="1">
      <c r="B253" s="190" t="s">
        <v>87</v>
      </c>
      <c r="C253" s="191">
        <v>128</v>
      </c>
      <c r="D253" s="191">
        <v>212</v>
      </c>
      <c r="E253" s="191"/>
      <c r="F253" s="192">
        <v>0.65625</v>
      </c>
      <c r="G253" s="192"/>
    </row>
    <row r="254" spans="2:7" ht="15" customHeight="1">
      <c r="B254" s="190" t="s">
        <v>86</v>
      </c>
      <c r="C254" s="191">
        <v>210</v>
      </c>
      <c r="D254" s="191">
        <v>272</v>
      </c>
      <c r="E254" s="191"/>
      <c r="F254" s="192">
        <v>0.2952380952380953</v>
      </c>
      <c r="G254" s="192"/>
    </row>
    <row r="255" spans="2:7" ht="15" customHeight="1">
      <c r="B255" s="193" t="s">
        <v>47</v>
      </c>
      <c r="C255" s="77">
        <v>2412</v>
      </c>
      <c r="D255" s="77">
        <v>4572</v>
      </c>
      <c r="E255" s="77">
        <v>3837</v>
      </c>
      <c r="F255" s="194">
        <v>0.89552238805970141</v>
      </c>
      <c r="G255" s="194"/>
    </row>
    <row r="256" spans="2:7" ht="15" customHeight="1">
      <c r="B256" s="195" t="s">
        <v>185</v>
      </c>
      <c r="C256" s="195"/>
      <c r="D256" s="195"/>
      <c r="E256" s="195"/>
      <c r="F256" s="195"/>
      <c r="G256" s="195"/>
    </row>
    <row r="257" spans="2:7" ht="6.75" customHeight="1">
      <c r="B257" s="196"/>
      <c r="C257" s="196"/>
      <c r="D257" s="196"/>
      <c r="E257" s="196"/>
      <c r="F257" s="196"/>
      <c r="G257" s="196"/>
    </row>
    <row r="258" spans="2:7" ht="7.5" customHeight="1">
      <c r="B258" s="196"/>
      <c r="C258" s="196"/>
      <c r="D258" s="196"/>
      <c r="E258" s="196"/>
      <c r="F258" s="196"/>
      <c r="G258" s="196"/>
    </row>
    <row r="259" spans="2:7" ht="36" customHeight="1">
      <c r="B259" s="186" t="s">
        <v>199</v>
      </c>
      <c r="C259" s="186"/>
      <c r="D259" s="186"/>
      <c r="E259" s="186"/>
      <c r="F259" s="186"/>
      <c r="G259" s="186"/>
    </row>
    <row r="260" spans="2:7" ht="15" customHeight="1">
      <c r="B260" s="198"/>
      <c r="C260" s="188">
        <v>2010</v>
      </c>
      <c r="D260" s="188">
        <v>2011</v>
      </c>
      <c r="E260" s="188">
        <v>2012</v>
      </c>
      <c r="F260" s="189" t="s">
        <v>183</v>
      </c>
      <c r="G260" s="189" t="s">
        <v>184</v>
      </c>
    </row>
    <row r="261" spans="2:7" ht="15" customHeight="1">
      <c r="B261" s="190" t="s">
        <v>97</v>
      </c>
      <c r="C261" s="191">
        <v>161</v>
      </c>
      <c r="D261" s="191">
        <v>222</v>
      </c>
      <c r="E261" s="191">
        <v>179</v>
      </c>
      <c r="F261" s="192">
        <v>0.37888198757763969</v>
      </c>
      <c r="G261" s="192">
        <v>-0.19369369369369371</v>
      </c>
    </row>
    <row r="262" spans="2:7" ht="15" customHeight="1">
      <c r="B262" s="190" t="s">
        <v>96</v>
      </c>
      <c r="C262" s="191">
        <v>182</v>
      </c>
      <c r="D262" s="191">
        <v>107</v>
      </c>
      <c r="E262" s="191">
        <v>168</v>
      </c>
      <c r="F262" s="192">
        <v>-0.41208791208791207</v>
      </c>
      <c r="G262" s="192">
        <v>0.57009345794392519</v>
      </c>
    </row>
    <row r="263" spans="2:7" ht="15" customHeight="1">
      <c r="B263" s="190" t="s">
        <v>95</v>
      </c>
      <c r="C263" s="191">
        <v>184</v>
      </c>
      <c r="D263" s="191">
        <v>206</v>
      </c>
      <c r="E263" s="191">
        <v>189</v>
      </c>
      <c r="F263" s="192">
        <v>0.11956521739130443</v>
      </c>
      <c r="G263" s="192">
        <v>-8.2524271844660158E-2</v>
      </c>
    </row>
    <row r="264" spans="2:7" ht="15" customHeight="1">
      <c r="B264" s="190" t="s">
        <v>94</v>
      </c>
      <c r="C264" s="191">
        <v>80</v>
      </c>
      <c r="D264" s="191">
        <v>59</v>
      </c>
      <c r="E264" s="191">
        <v>192</v>
      </c>
      <c r="F264" s="192">
        <v>-0.26249999999999996</v>
      </c>
      <c r="G264" s="192">
        <v>2.2542372881355934</v>
      </c>
    </row>
    <row r="265" spans="2:7" ht="15" customHeight="1">
      <c r="B265" s="190" t="s">
        <v>93</v>
      </c>
      <c r="C265" s="191">
        <v>76</v>
      </c>
      <c r="D265" s="191">
        <v>106</v>
      </c>
      <c r="E265" s="191">
        <v>109</v>
      </c>
      <c r="F265" s="192">
        <v>0.39473684210526305</v>
      </c>
      <c r="G265" s="192">
        <v>2.8301886792452935E-2</v>
      </c>
    </row>
    <row r="266" spans="2:7" ht="15" customHeight="1">
      <c r="B266" s="190" t="s">
        <v>92</v>
      </c>
      <c r="C266" s="191">
        <v>128</v>
      </c>
      <c r="D266" s="191">
        <v>71</v>
      </c>
      <c r="E266" s="191">
        <v>310</v>
      </c>
      <c r="F266" s="192">
        <v>-0.4453125</v>
      </c>
      <c r="G266" s="192">
        <v>3.3661971830985919</v>
      </c>
    </row>
    <row r="267" spans="2:7" ht="15" customHeight="1">
      <c r="B267" s="190" t="s">
        <v>91</v>
      </c>
      <c r="C267" s="191">
        <v>133</v>
      </c>
      <c r="D267" s="191">
        <v>117</v>
      </c>
      <c r="E267" s="191">
        <v>131</v>
      </c>
      <c r="F267" s="192">
        <v>-0.12030075187969924</v>
      </c>
      <c r="G267" s="192">
        <v>0.11965811965811968</v>
      </c>
    </row>
    <row r="268" spans="2:7" ht="15" customHeight="1">
      <c r="B268" s="190" t="s">
        <v>90</v>
      </c>
      <c r="C268" s="191">
        <v>76</v>
      </c>
      <c r="D268" s="191">
        <v>269</v>
      </c>
      <c r="E268" s="191">
        <v>146</v>
      </c>
      <c r="F268" s="192">
        <v>2.5394736842105261</v>
      </c>
      <c r="G268" s="192">
        <v>-0.45724907063197029</v>
      </c>
    </row>
    <row r="269" spans="2:7" ht="15" customHeight="1">
      <c r="B269" s="190" t="s">
        <v>89</v>
      </c>
      <c r="C269" s="191">
        <v>123</v>
      </c>
      <c r="D269" s="191">
        <v>170</v>
      </c>
      <c r="E269" s="191">
        <v>314</v>
      </c>
      <c r="F269" s="192">
        <v>0.38211382113821135</v>
      </c>
      <c r="G269" s="192">
        <v>0.84705882352941186</v>
      </c>
    </row>
    <row r="270" spans="2:7" ht="15" customHeight="1">
      <c r="B270" s="190" t="s">
        <v>88</v>
      </c>
      <c r="C270" s="191">
        <v>115</v>
      </c>
      <c r="D270" s="191">
        <v>214</v>
      </c>
      <c r="E270" s="191">
        <v>462</v>
      </c>
      <c r="F270" s="192">
        <v>0.86086956521739122</v>
      </c>
      <c r="G270" s="192">
        <v>1.1588785046728973</v>
      </c>
    </row>
    <row r="271" spans="2:7" ht="15" customHeight="1">
      <c r="B271" s="190" t="s">
        <v>87</v>
      </c>
      <c r="C271" s="191">
        <v>117</v>
      </c>
      <c r="D271" s="191">
        <v>103</v>
      </c>
      <c r="E271" s="191"/>
      <c r="F271" s="192">
        <v>-0.11965811965811968</v>
      </c>
      <c r="G271" s="192"/>
    </row>
    <row r="272" spans="2:7" ht="15" customHeight="1">
      <c r="B272" s="190" t="s">
        <v>86</v>
      </c>
      <c r="C272" s="191">
        <v>155</v>
      </c>
      <c r="D272" s="191">
        <v>198</v>
      </c>
      <c r="E272" s="191"/>
      <c r="F272" s="192">
        <v>0.27741935483870961</v>
      </c>
      <c r="G272" s="192"/>
    </row>
    <row r="273" spans="2:7" ht="15" customHeight="1">
      <c r="B273" s="193" t="s">
        <v>47</v>
      </c>
      <c r="C273" s="77">
        <v>1530</v>
      </c>
      <c r="D273" s="77">
        <v>1842</v>
      </c>
      <c r="E273" s="77">
        <v>2200</v>
      </c>
      <c r="F273" s="194">
        <v>0.20392156862745092</v>
      </c>
      <c r="G273" s="194"/>
    </row>
    <row r="274" spans="2:7" ht="15" customHeight="1">
      <c r="B274" s="195" t="s">
        <v>185</v>
      </c>
      <c r="C274" s="195"/>
      <c r="D274" s="195"/>
      <c r="E274" s="195"/>
      <c r="F274" s="195"/>
      <c r="G274" s="195"/>
    </row>
    <row r="275" spans="2:7" ht="4.5" customHeight="1">
      <c r="B275" s="196"/>
      <c r="C275" s="196"/>
      <c r="D275" s="196"/>
      <c r="E275" s="196"/>
      <c r="F275" s="196"/>
      <c r="G275" s="196"/>
    </row>
    <row r="276" spans="2:7" ht="7.5" customHeight="1">
      <c r="B276" s="196"/>
      <c r="C276" s="196"/>
      <c r="D276" s="196"/>
      <c r="E276" s="196"/>
      <c r="F276" s="196"/>
      <c r="G276" s="196"/>
    </row>
    <row r="277" spans="2:7" ht="36" customHeight="1">
      <c r="B277" s="186" t="s">
        <v>200</v>
      </c>
      <c r="C277" s="186"/>
      <c r="D277" s="186"/>
      <c r="E277" s="186"/>
      <c r="F277" s="186"/>
      <c r="G277" s="186"/>
    </row>
    <row r="278" spans="2:7" ht="15" customHeight="1">
      <c r="B278" s="198"/>
      <c r="C278" s="188">
        <v>2010</v>
      </c>
      <c r="D278" s="188">
        <v>2011</v>
      </c>
      <c r="E278" s="188">
        <v>2012</v>
      </c>
      <c r="F278" s="189" t="s">
        <v>183</v>
      </c>
      <c r="G278" s="189" t="s">
        <v>184</v>
      </c>
    </row>
    <row r="279" spans="2:7" ht="15" customHeight="1">
      <c r="B279" s="190" t="s">
        <v>97</v>
      </c>
      <c r="C279" s="191">
        <v>219</v>
      </c>
      <c r="D279" s="191">
        <v>288</v>
      </c>
      <c r="E279" s="191">
        <v>248</v>
      </c>
      <c r="F279" s="192">
        <v>0.31506849315068486</v>
      </c>
      <c r="G279" s="192">
        <v>-0.13888888888888884</v>
      </c>
    </row>
    <row r="280" spans="2:7" ht="15" customHeight="1">
      <c r="B280" s="190" t="s">
        <v>96</v>
      </c>
      <c r="C280" s="191">
        <v>202</v>
      </c>
      <c r="D280" s="191">
        <v>304</v>
      </c>
      <c r="E280" s="191">
        <v>290</v>
      </c>
      <c r="F280" s="192">
        <v>0.50495049504950495</v>
      </c>
      <c r="G280" s="192">
        <v>-4.6052631578947345E-2</v>
      </c>
    </row>
    <row r="281" spans="2:7" ht="15" customHeight="1">
      <c r="B281" s="190" t="s">
        <v>95</v>
      </c>
      <c r="C281" s="191">
        <v>167</v>
      </c>
      <c r="D281" s="191">
        <v>342</v>
      </c>
      <c r="E281" s="191">
        <v>247</v>
      </c>
      <c r="F281" s="192">
        <v>1.0479041916167664</v>
      </c>
      <c r="G281" s="192">
        <v>-0.27777777777777779</v>
      </c>
    </row>
    <row r="282" spans="2:7" ht="15" customHeight="1">
      <c r="B282" s="190" t="s">
        <v>94</v>
      </c>
      <c r="C282" s="191">
        <v>321</v>
      </c>
      <c r="D282" s="191">
        <v>303</v>
      </c>
      <c r="E282" s="191">
        <v>233</v>
      </c>
      <c r="F282" s="192">
        <v>-5.6074766355140193E-2</v>
      </c>
      <c r="G282" s="192">
        <v>-0.23102310231023104</v>
      </c>
    </row>
    <row r="283" spans="2:7" ht="15" customHeight="1">
      <c r="B283" s="190" t="s">
        <v>93</v>
      </c>
      <c r="C283" s="191">
        <v>197</v>
      </c>
      <c r="D283" s="191">
        <v>154</v>
      </c>
      <c r="E283" s="191">
        <v>253</v>
      </c>
      <c r="F283" s="192">
        <v>-0.21827411167512689</v>
      </c>
      <c r="G283" s="192">
        <v>0.64285714285714279</v>
      </c>
    </row>
    <row r="284" spans="2:7" ht="15" customHeight="1">
      <c r="B284" s="190" t="s">
        <v>92</v>
      </c>
      <c r="C284" s="191">
        <v>198</v>
      </c>
      <c r="D284" s="191">
        <v>136</v>
      </c>
      <c r="E284" s="191">
        <v>178</v>
      </c>
      <c r="F284" s="192">
        <v>-0.31313131313131315</v>
      </c>
      <c r="G284" s="192">
        <v>0.30882352941176472</v>
      </c>
    </row>
    <row r="285" spans="2:7" ht="15" customHeight="1">
      <c r="B285" s="190" t="s">
        <v>91</v>
      </c>
      <c r="C285" s="191">
        <v>187</v>
      </c>
      <c r="D285" s="191">
        <v>186</v>
      </c>
      <c r="E285" s="191">
        <v>201</v>
      </c>
      <c r="F285" s="192">
        <v>-5.3475935828877219E-3</v>
      </c>
      <c r="G285" s="192">
        <v>8.0645161290322509E-2</v>
      </c>
    </row>
    <row r="286" spans="2:7" ht="15" customHeight="1">
      <c r="B286" s="190" t="s">
        <v>90</v>
      </c>
      <c r="C286" s="191">
        <v>85</v>
      </c>
      <c r="D286" s="191">
        <v>255</v>
      </c>
      <c r="E286" s="191">
        <v>156</v>
      </c>
      <c r="F286" s="192">
        <v>2</v>
      </c>
      <c r="G286" s="192">
        <v>-0.38823529411764701</v>
      </c>
    </row>
    <row r="287" spans="2:7" ht="15" customHeight="1">
      <c r="B287" s="190" t="s">
        <v>89</v>
      </c>
      <c r="C287" s="191">
        <v>201</v>
      </c>
      <c r="D287" s="191">
        <v>142</v>
      </c>
      <c r="E287" s="191">
        <v>272</v>
      </c>
      <c r="F287" s="192">
        <v>-0.29353233830845771</v>
      </c>
      <c r="G287" s="192">
        <v>0.91549295774647876</v>
      </c>
    </row>
    <row r="288" spans="2:7" ht="15" customHeight="1">
      <c r="B288" s="190" t="s">
        <v>88</v>
      </c>
      <c r="C288" s="191">
        <v>370</v>
      </c>
      <c r="D288" s="191">
        <v>331</v>
      </c>
      <c r="E288" s="191">
        <v>487</v>
      </c>
      <c r="F288" s="192">
        <v>-0.10540540540540544</v>
      </c>
      <c r="G288" s="192">
        <v>0.4712990936555892</v>
      </c>
    </row>
    <row r="289" spans="2:7" ht="15" customHeight="1">
      <c r="B289" s="190" t="s">
        <v>87</v>
      </c>
      <c r="C289" s="191">
        <v>227</v>
      </c>
      <c r="D289" s="191">
        <v>245</v>
      </c>
      <c r="E289" s="191"/>
      <c r="F289" s="192">
        <v>7.9295154185021977E-2</v>
      </c>
      <c r="G289" s="192"/>
    </row>
    <row r="290" spans="2:7" ht="15" customHeight="1">
      <c r="B290" s="190" t="s">
        <v>86</v>
      </c>
      <c r="C290" s="191">
        <v>251</v>
      </c>
      <c r="D290" s="191">
        <v>318</v>
      </c>
      <c r="E290" s="191"/>
      <c r="F290" s="192">
        <v>0.26693227091633465</v>
      </c>
      <c r="G290" s="192"/>
    </row>
    <row r="291" spans="2:7" ht="15" customHeight="1">
      <c r="B291" s="193" t="s">
        <v>47</v>
      </c>
      <c r="C291" s="77">
        <v>2625</v>
      </c>
      <c r="D291" s="77">
        <v>3004</v>
      </c>
      <c r="E291" s="77">
        <v>2565</v>
      </c>
      <c r="F291" s="194">
        <v>0.14438095238095228</v>
      </c>
      <c r="G291" s="194"/>
    </row>
    <row r="292" spans="2:7" ht="15" customHeight="1">
      <c r="B292" s="195" t="s">
        <v>185</v>
      </c>
      <c r="C292" s="195"/>
      <c r="D292" s="195"/>
      <c r="E292" s="195"/>
      <c r="F292" s="195"/>
      <c r="G292" s="195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9" t="s">
        <v>201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</row>
    <row r="6" spans="2:49" s="203" customFormat="1" ht="25.5">
      <c r="B6" s="127" t="s">
        <v>202</v>
      </c>
      <c r="C6" s="127" t="s">
        <v>203</v>
      </c>
      <c r="D6" s="128" t="s">
        <v>204</v>
      </c>
      <c r="E6" s="127" t="s">
        <v>205</v>
      </c>
      <c r="F6" s="128" t="s">
        <v>204</v>
      </c>
      <c r="G6" s="127" t="s">
        <v>206</v>
      </c>
      <c r="H6" s="128" t="s">
        <v>204</v>
      </c>
      <c r="I6" s="127" t="s">
        <v>207</v>
      </c>
      <c r="J6" s="128" t="s">
        <v>204</v>
      </c>
      <c r="K6" s="201" t="s">
        <v>208</v>
      </c>
      <c r="L6" s="128" t="s">
        <v>204</v>
      </c>
      <c r="M6" s="201" t="s">
        <v>209</v>
      </c>
      <c r="N6" s="128" t="s">
        <v>204</v>
      </c>
      <c r="O6" s="201" t="s">
        <v>210</v>
      </c>
      <c r="P6" s="128" t="s">
        <v>204</v>
      </c>
      <c r="Q6" s="201" t="s">
        <v>211</v>
      </c>
      <c r="R6" s="128" t="s">
        <v>204</v>
      </c>
      <c r="S6" s="127" t="s">
        <v>212</v>
      </c>
      <c r="T6" s="128" t="s">
        <v>204</v>
      </c>
      <c r="U6" s="202" t="s">
        <v>213</v>
      </c>
      <c r="V6" s="128" t="s">
        <v>204</v>
      </c>
      <c r="W6" s="202" t="s">
        <v>214</v>
      </c>
      <c r="X6" s="128" t="s">
        <v>204</v>
      </c>
      <c r="Y6" s="202" t="s">
        <v>215</v>
      </c>
      <c r="Z6" s="128" t="s">
        <v>204</v>
      </c>
      <c r="AA6" s="202" t="s">
        <v>216</v>
      </c>
      <c r="AB6" s="128" t="s">
        <v>204</v>
      </c>
      <c r="AC6" s="127" t="s">
        <v>217</v>
      </c>
      <c r="AD6" s="128" t="s">
        <v>204</v>
      </c>
      <c r="AE6" s="127" t="s">
        <v>218</v>
      </c>
      <c r="AF6" s="128" t="s">
        <v>204</v>
      </c>
      <c r="AG6" s="127" t="s">
        <v>219</v>
      </c>
      <c r="AH6" s="128" t="s">
        <v>204</v>
      </c>
      <c r="AI6" s="127" t="s">
        <v>220</v>
      </c>
      <c r="AJ6" s="128" t="s">
        <v>204</v>
      </c>
      <c r="AK6" s="127" t="s">
        <v>221</v>
      </c>
      <c r="AL6" s="128" t="s">
        <v>204</v>
      </c>
      <c r="AM6" s="127" t="s">
        <v>222</v>
      </c>
      <c r="AN6" s="128" t="s">
        <v>204</v>
      </c>
      <c r="AO6" s="127" t="s">
        <v>223</v>
      </c>
      <c r="AP6" s="128" t="s">
        <v>204</v>
      </c>
      <c r="AQ6" s="127" t="s">
        <v>224</v>
      </c>
      <c r="AR6" s="128" t="s">
        <v>204</v>
      </c>
      <c r="AS6" s="127" t="s">
        <v>225</v>
      </c>
      <c r="AT6" s="128" t="s">
        <v>204</v>
      </c>
      <c r="AU6" s="127" t="s">
        <v>83</v>
      </c>
      <c r="AV6" s="128" t="s">
        <v>204</v>
      </c>
      <c r="AW6"/>
    </row>
    <row r="7" spans="2:49">
      <c r="B7" s="204" t="s">
        <v>88</v>
      </c>
      <c r="C7" s="205">
        <v>26809</v>
      </c>
      <c r="D7" s="206">
        <v>-5.4089337379154556E-2</v>
      </c>
      <c r="E7" s="205">
        <v>326</v>
      </c>
      <c r="F7" s="206">
        <v>-0.19704433497536944</v>
      </c>
      <c r="G7" s="205">
        <v>243</v>
      </c>
      <c r="H7" s="206">
        <v>0.1095890410958904</v>
      </c>
      <c r="I7" s="205">
        <v>11040</v>
      </c>
      <c r="J7" s="206">
        <v>-8.6999669202778684E-2</v>
      </c>
      <c r="K7" s="205">
        <v>1223</v>
      </c>
      <c r="L7" s="206">
        <v>-0.25743776563448695</v>
      </c>
      <c r="M7" s="205">
        <v>6249</v>
      </c>
      <c r="N7" s="206">
        <v>-7.5591715976331408E-2</v>
      </c>
      <c r="O7" s="205">
        <v>462</v>
      </c>
      <c r="P7" s="206">
        <v>1.1588785046728973</v>
      </c>
      <c r="Q7" s="205">
        <v>475</v>
      </c>
      <c r="R7" s="206">
        <v>-0.38471502590673579</v>
      </c>
      <c r="S7" s="205">
        <v>4922</v>
      </c>
      <c r="T7" s="206">
        <v>8.7494476358815687E-2</v>
      </c>
      <c r="U7" s="205">
        <v>1399</v>
      </c>
      <c r="V7" s="206">
        <v>0.27879341864716634</v>
      </c>
      <c r="W7" s="205">
        <v>508</v>
      </c>
      <c r="X7" s="206">
        <v>9.2473118279569944E-2</v>
      </c>
      <c r="Y7" s="205">
        <v>611</v>
      </c>
      <c r="Z7" s="206">
        <v>0.49754901960784315</v>
      </c>
      <c r="AA7" s="205">
        <v>2404</v>
      </c>
      <c r="AB7" s="206">
        <v>-6.0570535365377154E-2</v>
      </c>
      <c r="AC7" s="205">
        <v>487</v>
      </c>
      <c r="AD7" s="206">
        <v>0.4712990936555892</v>
      </c>
      <c r="AE7" s="205">
        <v>369</v>
      </c>
      <c r="AF7" s="206">
        <v>-0.15172413793103445</v>
      </c>
      <c r="AG7" s="205">
        <v>572</v>
      </c>
      <c r="AH7" s="206">
        <v>-0.20223152022315205</v>
      </c>
      <c r="AI7" s="205">
        <v>441</v>
      </c>
      <c r="AJ7" s="206">
        <v>-9.0721649484536093E-2</v>
      </c>
      <c r="AK7" s="205">
        <v>1156</v>
      </c>
      <c r="AL7" s="206">
        <v>-0.23897300855826198</v>
      </c>
      <c r="AM7" s="205">
        <v>97</v>
      </c>
      <c r="AN7" s="206">
        <v>-0.36601307189542487</v>
      </c>
      <c r="AO7" s="205">
        <v>285</v>
      </c>
      <c r="AP7" s="206">
        <v>-0.29104477611940294</v>
      </c>
      <c r="AQ7" s="205">
        <v>1085</v>
      </c>
      <c r="AR7" s="206">
        <v>0.75</v>
      </c>
      <c r="AS7" s="207">
        <v>29432</v>
      </c>
      <c r="AT7" s="208">
        <v>-5.9620423030225522E-2</v>
      </c>
      <c r="AU7" s="207">
        <v>56241</v>
      </c>
      <c r="AV7" s="208">
        <v>-5.6991951710261612E-2</v>
      </c>
    </row>
    <row r="8" spans="2:49">
      <c r="B8" s="204" t="s">
        <v>89</v>
      </c>
      <c r="C8" s="205">
        <v>34094</v>
      </c>
      <c r="D8" s="206">
        <v>-4.3887938528842652E-2</v>
      </c>
      <c r="E8" s="205">
        <v>342</v>
      </c>
      <c r="F8" s="206">
        <v>0.125</v>
      </c>
      <c r="G8" s="205">
        <v>202</v>
      </c>
      <c r="H8" s="206">
        <v>-0.12173913043478257</v>
      </c>
      <c r="I8" s="205">
        <v>12732</v>
      </c>
      <c r="J8" s="206">
        <v>0.20556765457816484</v>
      </c>
      <c r="K8" s="205">
        <v>1344</v>
      </c>
      <c r="L8" s="206">
        <v>0.1872791519434629</v>
      </c>
      <c r="M8" s="205">
        <v>6135</v>
      </c>
      <c r="N8" s="206">
        <v>0.41882516188714147</v>
      </c>
      <c r="O8" s="205">
        <v>314</v>
      </c>
      <c r="P8" s="206">
        <v>0.84705882352941186</v>
      </c>
      <c r="Q8" s="205">
        <v>517</v>
      </c>
      <c r="R8" s="206">
        <v>-4.4362292051756014E-2</v>
      </c>
      <c r="S8" s="205">
        <v>371</v>
      </c>
      <c r="T8" s="206">
        <v>-7.2500000000000009E-2</v>
      </c>
      <c r="U8" s="205">
        <v>113</v>
      </c>
      <c r="V8" s="206">
        <v>-6.6115702479338845E-2</v>
      </c>
      <c r="W8" s="205">
        <v>25</v>
      </c>
      <c r="X8" s="206">
        <v>-0.16666666666666663</v>
      </c>
      <c r="Y8" s="205">
        <v>117</v>
      </c>
      <c r="Z8" s="206">
        <v>-0.23529411764705888</v>
      </c>
      <c r="AA8" s="205">
        <v>116</v>
      </c>
      <c r="AB8" s="206">
        <v>0.20833333333333326</v>
      </c>
      <c r="AC8" s="205">
        <v>272</v>
      </c>
      <c r="AD8" s="206">
        <v>0.91549295774647876</v>
      </c>
      <c r="AE8" s="205">
        <v>404</v>
      </c>
      <c r="AF8" s="206">
        <v>0.37883959044368609</v>
      </c>
      <c r="AG8" s="205">
        <v>534</v>
      </c>
      <c r="AH8" s="206">
        <v>-7.7720207253886064E-2</v>
      </c>
      <c r="AI8" s="205">
        <v>354</v>
      </c>
      <c r="AJ8" s="206">
        <v>-0.13235294117647056</v>
      </c>
      <c r="AK8" s="205">
        <v>1422</v>
      </c>
      <c r="AL8" s="206">
        <v>-7.5422626788036462E-2</v>
      </c>
      <c r="AM8" s="205">
        <v>135</v>
      </c>
      <c r="AN8" s="206">
        <v>0.64634146341463405</v>
      </c>
      <c r="AO8" s="205">
        <v>386</v>
      </c>
      <c r="AP8" s="206">
        <v>0.16969696969696968</v>
      </c>
      <c r="AQ8" s="205">
        <v>712</v>
      </c>
      <c r="AR8" s="206">
        <v>0.80253164556962031</v>
      </c>
      <c r="AS8" s="207">
        <v>26176</v>
      </c>
      <c r="AT8" s="208">
        <v>0.22152223622194223</v>
      </c>
      <c r="AU8" s="207">
        <v>60270</v>
      </c>
      <c r="AV8" s="208">
        <v>5.5738508968609768E-2</v>
      </c>
    </row>
    <row r="9" spans="2:49">
      <c r="B9" s="204" t="s">
        <v>90</v>
      </c>
      <c r="C9" s="205">
        <v>44519</v>
      </c>
      <c r="D9" s="206">
        <v>-0.16904957443631474</v>
      </c>
      <c r="E9" s="205">
        <v>419</v>
      </c>
      <c r="F9" s="206">
        <v>0.59315589353612164</v>
      </c>
      <c r="G9" s="205">
        <v>149</v>
      </c>
      <c r="H9" s="206">
        <v>-0.19021739130434778</v>
      </c>
      <c r="I9" s="205">
        <v>11102</v>
      </c>
      <c r="J9" s="206">
        <v>0.15118208212360007</v>
      </c>
      <c r="K9" s="205">
        <v>1724</v>
      </c>
      <c r="L9" s="206">
        <v>0.1824417009602195</v>
      </c>
      <c r="M9" s="205">
        <v>4205</v>
      </c>
      <c r="N9" s="206">
        <v>8.7406258081199839E-2</v>
      </c>
      <c r="O9" s="205">
        <v>146</v>
      </c>
      <c r="P9" s="206">
        <v>-0.45724907063197029</v>
      </c>
      <c r="Q9" s="205">
        <v>887</v>
      </c>
      <c r="R9" s="206">
        <v>-0.1337890625</v>
      </c>
      <c r="S9" s="205">
        <v>283</v>
      </c>
      <c r="T9" s="206">
        <v>-0.18443804034582134</v>
      </c>
      <c r="U9" s="205">
        <v>44</v>
      </c>
      <c r="V9" s="206">
        <v>-0.41333333333333333</v>
      </c>
      <c r="W9" s="205">
        <v>53</v>
      </c>
      <c r="X9" s="206">
        <v>0.70967741935483875</v>
      </c>
      <c r="Y9" s="205">
        <v>161</v>
      </c>
      <c r="Z9" s="206">
        <v>-0.28125</v>
      </c>
      <c r="AA9" s="205">
        <v>25</v>
      </c>
      <c r="AB9" s="206">
        <v>0.47058823529411775</v>
      </c>
      <c r="AC9" s="205">
        <v>156</v>
      </c>
      <c r="AD9" s="206">
        <v>-0.38823529411764701</v>
      </c>
      <c r="AE9" s="205">
        <v>376</v>
      </c>
      <c r="AF9" s="206">
        <v>0.58649789029535859</v>
      </c>
      <c r="AG9" s="205">
        <v>558</v>
      </c>
      <c r="AH9" s="206">
        <v>-8.6743044189852681E-2</v>
      </c>
      <c r="AI9" s="205">
        <v>739</v>
      </c>
      <c r="AJ9" s="206">
        <v>0.98655913978494625</v>
      </c>
      <c r="AK9" s="205">
        <v>1431</v>
      </c>
      <c r="AL9" s="206">
        <v>-0.20588235294117652</v>
      </c>
      <c r="AM9" s="205">
        <v>79</v>
      </c>
      <c r="AN9" s="206">
        <v>0.14492753623188404</v>
      </c>
      <c r="AO9" s="205">
        <v>451</v>
      </c>
      <c r="AP9" s="206">
        <v>-0.48160919540229885</v>
      </c>
      <c r="AQ9" s="205">
        <v>412</v>
      </c>
      <c r="AR9" s="206">
        <v>5.1020408163265252E-2</v>
      </c>
      <c r="AS9" s="207">
        <v>23117</v>
      </c>
      <c r="AT9" s="208">
        <v>6.7069793205317474E-2</v>
      </c>
      <c r="AU9" s="207">
        <v>67636</v>
      </c>
      <c r="AV9" s="208">
        <v>-0.10106326422115897</v>
      </c>
    </row>
    <row r="10" spans="2:49">
      <c r="B10" s="204" t="s">
        <v>91</v>
      </c>
      <c r="C10" s="205">
        <v>34532</v>
      </c>
      <c r="D10" s="206">
        <v>-0.29635667128535337</v>
      </c>
      <c r="E10" s="205">
        <v>252</v>
      </c>
      <c r="F10" s="206">
        <v>-0.30386740331491713</v>
      </c>
      <c r="G10" s="205">
        <v>157</v>
      </c>
      <c r="H10" s="206">
        <v>-0.28959276018099545</v>
      </c>
      <c r="I10" s="205">
        <v>8575</v>
      </c>
      <c r="J10" s="206">
        <v>-0.10973837209302328</v>
      </c>
      <c r="K10" s="205">
        <v>1312</v>
      </c>
      <c r="L10" s="206">
        <v>-0.11946308724832211</v>
      </c>
      <c r="M10" s="205">
        <v>2901</v>
      </c>
      <c r="N10" s="206">
        <v>-0.1497655334114889</v>
      </c>
      <c r="O10" s="205">
        <v>131</v>
      </c>
      <c r="P10" s="206">
        <v>0.11965811965811968</v>
      </c>
      <c r="Q10" s="205">
        <v>345</v>
      </c>
      <c r="R10" s="206">
        <v>-0.45324881141045958</v>
      </c>
      <c r="S10" s="205">
        <v>257</v>
      </c>
      <c r="T10" s="206">
        <v>-0.47010309278350515</v>
      </c>
      <c r="U10" s="205">
        <v>81</v>
      </c>
      <c r="V10" s="206">
        <v>-0.14736842105263159</v>
      </c>
      <c r="W10" s="205">
        <v>50</v>
      </c>
      <c r="X10" s="206">
        <v>-0.43181818181818177</v>
      </c>
      <c r="Y10" s="205">
        <v>109</v>
      </c>
      <c r="Z10" s="206">
        <v>-0.55510204081632653</v>
      </c>
      <c r="AA10" s="205">
        <v>17</v>
      </c>
      <c r="AB10" s="206">
        <v>-0.70175438596491224</v>
      </c>
      <c r="AC10" s="205">
        <v>201</v>
      </c>
      <c r="AD10" s="206">
        <v>8.0645161290322509E-2</v>
      </c>
      <c r="AE10" s="205">
        <v>323</v>
      </c>
      <c r="AF10" s="206">
        <v>-0.10526315789473684</v>
      </c>
      <c r="AG10" s="205">
        <v>412</v>
      </c>
      <c r="AH10" s="206">
        <v>-0.35524256651017216</v>
      </c>
      <c r="AI10" s="205">
        <v>457</v>
      </c>
      <c r="AJ10" s="206">
        <v>0.54391891891891886</v>
      </c>
      <c r="AK10" s="205">
        <v>1016</v>
      </c>
      <c r="AL10" s="206">
        <v>-0.16102394715111479</v>
      </c>
      <c r="AM10" s="205">
        <v>72</v>
      </c>
      <c r="AN10" s="206">
        <v>-0.63636363636363635</v>
      </c>
      <c r="AO10" s="205">
        <v>243</v>
      </c>
      <c r="AP10" s="206">
        <v>-0.56057866184448457</v>
      </c>
      <c r="AQ10" s="205">
        <v>438</v>
      </c>
      <c r="AR10" s="206">
        <v>-0.124</v>
      </c>
      <c r="AS10" s="207">
        <v>17092</v>
      </c>
      <c r="AT10" s="208">
        <v>-0.15778062481521637</v>
      </c>
      <c r="AU10" s="207">
        <v>51624</v>
      </c>
      <c r="AV10" s="208">
        <v>-0.25581663543318434</v>
      </c>
    </row>
    <row r="11" spans="2:49">
      <c r="B11" s="204" t="s">
        <v>92</v>
      </c>
      <c r="C11" s="205">
        <v>37906</v>
      </c>
      <c r="D11" s="206">
        <v>-4.2027850084662255E-2</v>
      </c>
      <c r="E11" s="205">
        <v>237</v>
      </c>
      <c r="F11" s="206">
        <v>0.5</v>
      </c>
      <c r="G11" s="205">
        <v>154</v>
      </c>
      <c r="H11" s="206">
        <v>0.52475247524752477</v>
      </c>
      <c r="I11" s="205">
        <v>9531</v>
      </c>
      <c r="J11" s="206">
        <v>8.8262160310573101E-2</v>
      </c>
      <c r="K11" s="205">
        <v>1072</v>
      </c>
      <c r="L11" s="206">
        <v>-1.5610651974288348E-2</v>
      </c>
      <c r="M11" s="205">
        <v>3185</v>
      </c>
      <c r="N11" s="206">
        <v>0.30586305863058638</v>
      </c>
      <c r="O11" s="205">
        <v>310</v>
      </c>
      <c r="P11" s="206">
        <v>3.3661971830985919</v>
      </c>
      <c r="Q11" s="205">
        <v>403</v>
      </c>
      <c r="R11" s="206">
        <v>0.12569832402234637</v>
      </c>
      <c r="S11" s="205">
        <v>308</v>
      </c>
      <c r="T11" s="206">
        <v>0.24193548387096775</v>
      </c>
      <c r="U11" s="205">
        <v>90</v>
      </c>
      <c r="V11" s="206">
        <v>3.7368421052631575</v>
      </c>
      <c r="W11" s="205">
        <v>65</v>
      </c>
      <c r="X11" s="206">
        <v>-4.4117647058823484E-2</v>
      </c>
      <c r="Y11" s="205">
        <v>124</v>
      </c>
      <c r="Z11" s="206">
        <v>0.51219512195121952</v>
      </c>
      <c r="AA11" s="205">
        <v>29</v>
      </c>
      <c r="AB11" s="206">
        <v>-0.63291139240506333</v>
      </c>
      <c r="AC11" s="205">
        <v>178</v>
      </c>
      <c r="AD11" s="206">
        <v>0.30882352941176472</v>
      </c>
      <c r="AE11" s="205">
        <v>275</v>
      </c>
      <c r="AF11" s="206">
        <v>0.50273224043715836</v>
      </c>
      <c r="AG11" s="205">
        <v>433</v>
      </c>
      <c r="AH11" s="206">
        <v>1.4051522248243575E-2</v>
      </c>
      <c r="AI11" s="205">
        <v>596</v>
      </c>
      <c r="AJ11" s="206">
        <v>0.33035714285714279</v>
      </c>
      <c r="AK11" s="205">
        <v>1053</v>
      </c>
      <c r="AL11" s="206">
        <v>-0.45070422535211263</v>
      </c>
      <c r="AM11" s="205">
        <v>166</v>
      </c>
      <c r="AN11" s="206">
        <v>5.7324840764331197E-2</v>
      </c>
      <c r="AO11" s="205">
        <v>287</v>
      </c>
      <c r="AP11" s="206">
        <v>-2.0477815699658675E-2</v>
      </c>
      <c r="AQ11" s="205">
        <v>433</v>
      </c>
      <c r="AR11" s="206">
        <v>6.3882063882063855E-2</v>
      </c>
      <c r="AS11" s="207">
        <v>18621</v>
      </c>
      <c r="AT11" s="208">
        <v>8.3246073298429257E-2</v>
      </c>
      <c r="AU11" s="207">
        <v>56527</v>
      </c>
      <c r="AV11" s="208">
        <v>-4.0874574957275867E-3</v>
      </c>
    </row>
    <row r="12" spans="2:49">
      <c r="B12" s="204" t="s">
        <v>93</v>
      </c>
      <c r="C12" s="205">
        <v>32285</v>
      </c>
      <c r="D12" s="206">
        <v>-6.0745352456870183E-2</v>
      </c>
      <c r="E12" s="205">
        <v>206</v>
      </c>
      <c r="F12" s="206">
        <v>-0.2137404580152672</v>
      </c>
      <c r="G12" s="205">
        <v>170</v>
      </c>
      <c r="H12" s="206">
        <v>0.28787878787878785</v>
      </c>
      <c r="I12" s="205">
        <v>10634</v>
      </c>
      <c r="J12" s="206">
        <v>0.19429469901168006</v>
      </c>
      <c r="K12" s="205">
        <v>1671</v>
      </c>
      <c r="L12" s="206">
        <v>0.12525252525252517</v>
      </c>
      <c r="M12" s="205">
        <v>2493</v>
      </c>
      <c r="N12" s="206">
        <v>-1.3064133016627122E-2</v>
      </c>
      <c r="O12" s="205">
        <v>109</v>
      </c>
      <c r="P12" s="206">
        <v>2.8301886792452935E-2</v>
      </c>
      <c r="Q12" s="205">
        <v>388</v>
      </c>
      <c r="R12" s="206">
        <v>-1.0204081632653073E-2</v>
      </c>
      <c r="S12" s="205">
        <v>248</v>
      </c>
      <c r="T12" s="206">
        <v>-0.22499999999999998</v>
      </c>
      <c r="U12" s="205">
        <v>47</v>
      </c>
      <c r="V12" s="206">
        <v>4.4444444444444509E-2</v>
      </c>
      <c r="W12" s="205">
        <v>27</v>
      </c>
      <c r="X12" s="206">
        <v>-0.55737704918032782</v>
      </c>
      <c r="Y12" s="205">
        <v>58</v>
      </c>
      <c r="Z12" s="206">
        <v>-0.3012048192771084</v>
      </c>
      <c r="AA12" s="205">
        <v>116</v>
      </c>
      <c r="AB12" s="206">
        <v>-0.1145038167938931</v>
      </c>
      <c r="AC12" s="205">
        <v>253</v>
      </c>
      <c r="AD12" s="206">
        <v>0.64285714285714279</v>
      </c>
      <c r="AE12" s="205">
        <v>312</v>
      </c>
      <c r="AF12" s="206">
        <v>0.52941176470588225</v>
      </c>
      <c r="AG12" s="205">
        <v>311</v>
      </c>
      <c r="AH12" s="206">
        <v>-0.17066666666666663</v>
      </c>
      <c r="AI12" s="205">
        <v>307</v>
      </c>
      <c r="AJ12" s="206">
        <v>-0.5608011444921317</v>
      </c>
      <c r="AK12" s="205">
        <v>571</v>
      </c>
      <c r="AL12" s="206">
        <v>-0.20362622036262201</v>
      </c>
      <c r="AM12" s="205">
        <v>111</v>
      </c>
      <c r="AN12" s="206">
        <v>-0.17777777777777781</v>
      </c>
      <c r="AO12" s="205">
        <v>272</v>
      </c>
      <c r="AP12" s="206">
        <v>-0.12540192926045013</v>
      </c>
      <c r="AQ12" s="205">
        <v>360</v>
      </c>
      <c r="AR12" s="206">
        <v>0.18032786885245899</v>
      </c>
      <c r="AS12" s="207">
        <v>18416</v>
      </c>
      <c r="AT12" s="208">
        <v>8.1576319962412658E-2</v>
      </c>
      <c r="AU12" s="207">
        <v>50701</v>
      </c>
      <c r="AV12" s="208">
        <v>-1.3599221789883265E-2</v>
      </c>
    </row>
    <row r="13" spans="2:49">
      <c r="B13" s="204" t="s">
        <v>94</v>
      </c>
      <c r="C13" s="205">
        <v>30998</v>
      </c>
      <c r="D13" s="206">
        <v>-0.10418171834812007</v>
      </c>
      <c r="E13" s="205">
        <v>327</v>
      </c>
      <c r="F13" s="206">
        <v>0.27237354085603105</v>
      </c>
      <c r="G13" s="205">
        <v>150</v>
      </c>
      <c r="H13" s="206">
        <v>-0.18478260869565222</v>
      </c>
      <c r="I13" s="205">
        <v>13364</v>
      </c>
      <c r="J13" s="206">
        <v>2.8712185359094811E-2</v>
      </c>
      <c r="K13" s="205">
        <v>1917</v>
      </c>
      <c r="L13" s="206">
        <v>-0.20025031289111395</v>
      </c>
      <c r="M13" s="205">
        <v>3763</v>
      </c>
      <c r="N13" s="206">
        <v>-0.18337673611111116</v>
      </c>
      <c r="O13" s="205">
        <v>192</v>
      </c>
      <c r="P13" s="206">
        <v>2.2542372881355934</v>
      </c>
      <c r="Q13" s="205">
        <v>352</v>
      </c>
      <c r="R13" s="206">
        <v>-0.2364425162689805</v>
      </c>
      <c r="S13" s="205">
        <v>2672</v>
      </c>
      <c r="T13" s="206">
        <v>-0.25942350332594233</v>
      </c>
      <c r="U13" s="205">
        <v>741</v>
      </c>
      <c r="V13" s="206">
        <v>-0.12823529411764711</v>
      </c>
      <c r="W13" s="205">
        <v>347</v>
      </c>
      <c r="X13" s="206">
        <v>-0.2254464285714286</v>
      </c>
      <c r="Y13" s="205">
        <v>318</v>
      </c>
      <c r="Z13" s="206">
        <v>-0.52748885586924221</v>
      </c>
      <c r="AA13" s="205">
        <v>1266</v>
      </c>
      <c r="AB13" s="206">
        <v>-0.22663408674404395</v>
      </c>
      <c r="AC13" s="205">
        <v>233</v>
      </c>
      <c r="AD13" s="206">
        <v>-0.23102310231023104</v>
      </c>
      <c r="AE13" s="205">
        <v>367</v>
      </c>
      <c r="AF13" s="206">
        <v>-0.14452214452214451</v>
      </c>
      <c r="AG13" s="205">
        <v>314</v>
      </c>
      <c r="AH13" s="206">
        <v>-6.2686567164179086E-2</v>
      </c>
      <c r="AI13" s="205">
        <v>336</v>
      </c>
      <c r="AJ13" s="206">
        <v>-6.9252077562326875E-2</v>
      </c>
      <c r="AK13" s="205">
        <v>622</v>
      </c>
      <c r="AL13" s="206">
        <v>8.9316987740805542E-2</v>
      </c>
      <c r="AM13" s="205">
        <v>126</v>
      </c>
      <c r="AN13" s="206">
        <v>-0.13698630136986301</v>
      </c>
      <c r="AO13" s="205">
        <v>218</v>
      </c>
      <c r="AP13" s="206">
        <v>-0.42480211081794195</v>
      </c>
      <c r="AQ13" s="205">
        <v>316</v>
      </c>
      <c r="AR13" s="206">
        <v>-0.30242825607064017</v>
      </c>
      <c r="AS13" s="207">
        <v>25269</v>
      </c>
      <c r="AT13" s="208">
        <v>-8.2528501924333697E-2</v>
      </c>
      <c r="AU13" s="207">
        <v>56267</v>
      </c>
      <c r="AV13" s="208">
        <v>-9.4585244186982109E-2</v>
      </c>
    </row>
    <row r="14" spans="2:49">
      <c r="B14" s="204" t="s">
        <v>95</v>
      </c>
      <c r="C14" s="205">
        <v>24832</v>
      </c>
      <c r="D14" s="206">
        <v>-5.8252427184465994E-2</v>
      </c>
      <c r="E14" s="205">
        <v>304</v>
      </c>
      <c r="F14" s="206">
        <v>-6.461538461538463E-2</v>
      </c>
      <c r="G14" s="205">
        <v>150</v>
      </c>
      <c r="H14" s="206">
        <v>-0.1071428571428571</v>
      </c>
      <c r="I14" s="205">
        <v>17310</v>
      </c>
      <c r="J14" s="206">
        <v>-6.25E-2</v>
      </c>
      <c r="K14" s="205">
        <v>1760</v>
      </c>
      <c r="L14" s="206">
        <v>-0.2205491585473871</v>
      </c>
      <c r="M14" s="205">
        <v>6559</v>
      </c>
      <c r="N14" s="206">
        <v>6.6504065040650318E-2</v>
      </c>
      <c r="O14" s="205">
        <v>189</v>
      </c>
      <c r="P14" s="206">
        <v>-8.2524271844660158E-2</v>
      </c>
      <c r="Q14" s="205">
        <v>450</v>
      </c>
      <c r="R14" s="206">
        <v>2.2271714922048602E-3</v>
      </c>
      <c r="S14" s="205">
        <v>7748</v>
      </c>
      <c r="T14" s="206">
        <v>-0.17044967880085649</v>
      </c>
      <c r="U14" s="205">
        <v>2320</v>
      </c>
      <c r="V14" s="206">
        <v>-2.3157894736842155E-2</v>
      </c>
      <c r="W14" s="205">
        <v>651</v>
      </c>
      <c r="X14" s="206">
        <v>-0.33571428571428574</v>
      </c>
      <c r="Y14" s="205">
        <v>882</v>
      </c>
      <c r="Z14" s="206">
        <v>-0.3806179775280899</v>
      </c>
      <c r="AA14" s="205">
        <v>3895</v>
      </c>
      <c r="AB14" s="206">
        <v>-0.14602060951545714</v>
      </c>
      <c r="AC14" s="205">
        <v>247</v>
      </c>
      <c r="AD14" s="206">
        <v>-0.27777777777777779</v>
      </c>
      <c r="AE14" s="205">
        <v>539</v>
      </c>
      <c r="AF14" s="206">
        <v>0.14437367303609339</v>
      </c>
      <c r="AG14" s="205">
        <v>262</v>
      </c>
      <c r="AH14" s="206">
        <v>1.0629921259842519</v>
      </c>
      <c r="AI14" s="205">
        <v>287</v>
      </c>
      <c r="AJ14" s="206">
        <v>-0.32786885245901642</v>
      </c>
      <c r="AK14" s="205">
        <v>690</v>
      </c>
      <c r="AL14" s="206">
        <v>2.9850746268656803E-2</v>
      </c>
      <c r="AM14" s="205">
        <v>127</v>
      </c>
      <c r="AN14" s="206">
        <v>-0.23952095808383234</v>
      </c>
      <c r="AO14" s="205">
        <v>190</v>
      </c>
      <c r="AP14" s="206">
        <v>-0.13636363636363635</v>
      </c>
      <c r="AQ14" s="205">
        <v>478</v>
      </c>
      <c r="AR14" s="206">
        <v>4.8245614035087758E-2</v>
      </c>
      <c r="AS14" s="207">
        <v>37290</v>
      </c>
      <c r="AT14" s="208">
        <v>-7.3310139165009947E-2</v>
      </c>
      <c r="AU14" s="207">
        <v>62122</v>
      </c>
      <c r="AV14" s="208">
        <v>-6.7349267355272691E-2</v>
      </c>
    </row>
    <row r="15" spans="2:49">
      <c r="B15" s="204" t="s">
        <v>96</v>
      </c>
      <c r="C15" s="205">
        <v>21255</v>
      </c>
      <c r="D15" s="206">
        <v>-9.0734086242299838E-2</v>
      </c>
      <c r="E15" s="205">
        <v>239</v>
      </c>
      <c r="F15" s="206">
        <v>-0.17586206896551726</v>
      </c>
      <c r="G15" s="205">
        <v>156</v>
      </c>
      <c r="H15" s="206">
        <v>9.0909090909090828E-2</v>
      </c>
      <c r="I15" s="205">
        <v>16339</v>
      </c>
      <c r="J15" s="206">
        <v>6.5054429307085604E-2</v>
      </c>
      <c r="K15" s="205">
        <v>1810</v>
      </c>
      <c r="L15" s="206">
        <v>0.1730395333765391</v>
      </c>
      <c r="M15" s="205">
        <v>5492</v>
      </c>
      <c r="N15" s="206">
        <v>0.1210451112471933</v>
      </c>
      <c r="O15" s="205">
        <v>168</v>
      </c>
      <c r="P15" s="206">
        <v>0.57009345794392519</v>
      </c>
      <c r="Q15" s="205">
        <v>362</v>
      </c>
      <c r="R15" s="206">
        <v>-0.17351598173515981</v>
      </c>
      <c r="S15" s="205">
        <v>7249</v>
      </c>
      <c r="T15" s="206">
        <v>-6.8491390388075057E-2</v>
      </c>
      <c r="U15" s="205">
        <v>1785</v>
      </c>
      <c r="V15" s="206">
        <v>1.6835016835017313E-3</v>
      </c>
      <c r="W15" s="205">
        <v>772</v>
      </c>
      <c r="X15" s="206">
        <v>-0.18651211801896739</v>
      </c>
      <c r="Y15" s="205">
        <v>1066</v>
      </c>
      <c r="Z15" s="206">
        <v>-0.163921568627451</v>
      </c>
      <c r="AA15" s="205">
        <v>3626</v>
      </c>
      <c r="AB15" s="206">
        <v>-3.9724576271186418E-2</v>
      </c>
      <c r="AC15" s="205">
        <v>290</v>
      </c>
      <c r="AD15" s="206">
        <v>-4.6052631578947345E-2</v>
      </c>
      <c r="AE15" s="205">
        <v>616</v>
      </c>
      <c r="AF15" s="206">
        <v>-3.1446540880503138E-2</v>
      </c>
      <c r="AG15" s="205">
        <v>182</v>
      </c>
      <c r="AH15" s="206">
        <v>8.3333333333333259E-2</v>
      </c>
      <c r="AI15" s="205">
        <v>167</v>
      </c>
      <c r="AJ15" s="206">
        <v>-0.61072261072261069</v>
      </c>
      <c r="AK15" s="205">
        <v>577</v>
      </c>
      <c r="AL15" s="206">
        <v>-6.0260586319218268E-2</v>
      </c>
      <c r="AM15" s="205">
        <v>76</v>
      </c>
      <c r="AN15" s="206">
        <v>-0.4285714285714286</v>
      </c>
      <c r="AO15" s="205">
        <v>139</v>
      </c>
      <c r="AP15" s="206">
        <v>-0.45703125</v>
      </c>
      <c r="AQ15" s="205">
        <v>402</v>
      </c>
      <c r="AR15" s="206">
        <v>0.80269058295964135</v>
      </c>
      <c r="AS15" s="207">
        <v>34264</v>
      </c>
      <c r="AT15" s="208">
        <v>2.8763586140635233E-2</v>
      </c>
      <c r="AU15" s="207">
        <v>55519</v>
      </c>
      <c r="AV15" s="208">
        <v>-2.0517977488444306E-2</v>
      </c>
    </row>
    <row r="16" spans="2:49">
      <c r="B16" s="204" t="s">
        <v>97</v>
      </c>
      <c r="C16" s="205">
        <v>19184</v>
      </c>
      <c r="D16" s="206">
        <v>-9.7733044868779984E-2</v>
      </c>
      <c r="E16" s="205">
        <v>213</v>
      </c>
      <c r="F16" s="206">
        <v>-6.1674008810572722E-2</v>
      </c>
      <c r="G16" s="205">
        <v>158</v>
      </c>
      <c r="H16" s="206">
        <v>2.5974025974025983E-2</v>
      </c>
      <c r="I16" s="205">
        <v>19243</v>
      </c>
      <c r="J16" s="206">
        <v>0.15865847784200393</v>
      </c>
      <c r="K16" s="205">
        <v>1150</v>
      </c>
      <c r="L16" s="206">
        <v>0.16869918699186992</v>
      </c>
      <c r="M16" s="205">
        <v>5189</v>
      </c>
      <c r="N16" s="206">
        <v>0.10592497868712702</v>
      </c>
      <c r="O16" s="205">
        <v>179</v>
      </c>
      <c r="P16" s="206">
        <v>-0.19369369369369371</v>
      </c>
      <c r="Q16" s="205">
        <v>433</v>
      </c>
      <c r="R16" s="206">
        <v>6.1274509803921573E-2</v>
      </c>
      <c r="S16" s="205">
        <v>8618</v>
      </c>
      <c r="T16" s="206">
        <v>-3.9884135472370796E-2</v>
      </c>
      <c r="U16" s="205">
        <v>2765</v>
      </c>
      <c r="V16" s="206">
        <v>0.62265258215962449</v>
      </c>
      <c r="W16" s="205">
        <v>1029</v>
      </c>
      <c r="X16" s="206">
        <v>-8.3704363312555707E-2</v>
      </c>
      <c r="Y16" s="205">
        <v>1140</v>
      </c>
      <c r="Z16" s="206">
        <v>1.7574692442883233E-3</v>
      </c>
      <c r="AA16" s="205">
        <v>3684</v>
      </c>
      <c r="AB16" s="206">
        <v>-0.26481740171622425</v>
      </c>
      <c r="AC16" s="205">
        <v>248</v>
      </c>
      <c r="AD16" s="206">
        <v>-0.13888888888888884</v>
      </c>
      <c r="AE16" s="205">
        <v>577</v>
      </c>
      <c r="AF16" s="206">
        <v>-3.187919463087252E-2</v>
      </c>
      <c r="AG16" s="205">
        <v>433</v>
      </c>
      <c r="AH16" s="206">
        <v>1.1019417475728157</v>
      </c>
      <c r="AI16" s="205">
        <v>153</v>
      </c>
      <c r="AJ16" s="206">
        <v>-6.1349693251533721E-2</v>
      </c>
      <c r="AK16" s="205">
        <v>557</v>
      </c>
      <c r="AL16" s="206">
        <v>0.37871287128712861</v>
      </c>
      <c r="AM16" s="205">
        <v>113</v>
      </c>
      <c r="AN16" s="206">
        <v>0.29885057471264376</v>
      </c>
      <c r="AO16" s="205">
        <v>162</v>
      </c>
      <c r="AP16" s="206">
        <v>-0.25688073394495414</v>
      </c>
      <c r="AQ16" s="205">
        <v>307</v>
      </c>
      <c r="AR16" s="206">
        <v>0.35242290748898686</v>
      </c>
      <c r="AS16" s="207">
        <v>37733</v>
      </c>
      <c r="AT16" s="208">
        <v>9.4979686593151591E-2</v>
      </c>
      <c r="AU16" s="207">
        <v>56917</v>
      </c>
      <c r="AV16" s="208">
        <v>2.1445748537382014E-2</v>
      </c>
    </row>
    <row r="17" spans="2:48" ht="30" customHeight="1">
      <c r="B17" s="209" t="s">
        <v>330</v>
      </c>
      <c r="C17" s="210">
        <v>306414</v>
      </c>
      <c r="D17" s="134">
        <v>-0.11493223648484707</v>
      </c>
      <c r="E17" s="210">
        <v>2865</v>
      </c>
      <c r="F17" s="134">
        <v>3.8542396636300769E-3</v>
      </c>
      <c r="G17" s="210">
        <v>1689</v>
      </c>
      <c r="H17" s="134">
        <v>-2.7073732718894017E-2</v>
      </c>
      <c r="I17" s="210">
        <v>129870</v>
      </c>
      <c r="J17" s="134">
        <v>5.5896581161835934E-2</v>
      </c>
      <c r="K17" s="210">
        <v>14983</v>
      </c>
      <c r="L17" s="134">
        <v>-3.2293483175095283E-2</v>
      </c>
      <c r="M17" s="210">
        <v>46171</v>
      </c>
      <c r="N17" s="134">
        <v>5.7100991368454812E-2</v>
      </c>
      <c r="O17" s="210">
        <v>2200</v>
      </c>
      <c r="P17" s="134">
        <v>0.42764438676184291</v>
      </c>
      <c r="Q17" s="210">
        <v>4612</v>
      </c>
      <c r="R17" s="134">
        <v>-0.1574716843259043</v>
      </c>
      <c r="S17" s="210">
        <v>32676</v>
      </c>
      <c r="T17" s="134">
        <v>-9.3139431616341084E-2</v>
      </c>
      <c r="U17" s="210">
        <v>9385</v>
      </c>
      <c r="V17" s="134">
        <v>0.15012254901960786</v>
      </c>
      <c r="W17" s="210">
        <v>3527</v>
      </c>
      <c r="X17" s="134">
        <v>-0.16874852698562337</v>
      </c>
      <c r="Y17" s="210">
        <v>4586</v>
      </c>
      <c r="Z17" s="134">
        <v>-0.1961437335670464</v>
      </c>
      <c r="AA17" s="210">
        <v>15178</v>
      </c>
      <c r="AB17" s="134">
        <v>-0.15320241017629999</v>
      </c>
      <c r="AC17" s="210">
        <v>2565</v>
      </c>
      <c r="AD17" s="134">
        <v>5.0798852929127447E-2</v>
      </c>
      <c r="AE17" s="210">
        <v>4158</v>
      </c>
      <c r="AF17" s="134">
        <v>8.1404421326398024E-2</v>
      </c>
      <c r="AG17" s="210">
        <v>4011</v>
      </c>
      <c r="AH17" s="134">
        <v>-4.1347992351816409E-2</v>
      </c>
      <c r="AI17" s="210">
        <v>3837</v>
      </c>
      <c r="AJ17" s="134">
        <v>-6.1399217221135061E-2</v>
      </c>
      <c r="AK17" s="210">
        <v>9095</v>
      </c>
      <c r="AL17" s="134">
        <v>-0.17039131624555326</v>
      </c>
      <c r="AM17" s="210">
        <v>1102</v>
      </c>
      <c r="AN17" s="134">
        <v>-0.16955538809344384</v>
      </c>
      <c r="AO17" s="210">
        <v>2633</v>
      </c>
      <c r="AP17" s="134">
        <v>-0.31289144050104389</v>
      </c>
      <c r="AQ17" s="210">
        <v>4943</v>
      </c>
      <c r="AR17" s="134">
        <v>0.24258421317244849</v>
      </c>
      <c r="AS17" s="210">
        <v>267410</v>
      </c>
      <c r="AT17" s="134">
        <v>1.1193042162979783E-2</v>
      </c>
      <c r="AU17" s="210">
        <v>573824</v>
      </c>
      <c r="AV17" s="134">
        <v>-6.0312386392294193E-2</v>
      </c>
    </row>
    <row r="18" spans="2:48" outlineLevel="1">
      <c r="B18" s="204" t="s">
        <v>86</v>
      </c>
      <c r="C18" s="205">
        <v>24575</v>
      </c>
      <c r="D18" s="206">
        <v>-8.3672023565382725E-2</v>
      </c>
      <c r="E18" s="205">
        <v>282</v>
      </c>
      <c r="F18" s="206">
        <v>-0.36771300448430488</v>
      </c>
      <c r="G18" s="205">
        <v>216</v>
      </c>
      <c r="H18" s="206">
        <v>0.56521739130434789</v>
      </c>
      <c r="I18" s="205">
        <v>16533</v>
      </c>
      <c r="J18" s="206">
        <v>0.21156382822805209</v>
      </c>
      <c r="K18" s="205">
        <v>1574</v>
      </c>
      <c r="L18" s="206">
        <v>0.66384778012684986</v>
      </c>
      <c r="M18" s="205">
        <v>4429</v>
      </c>
      <c r="N18" s="206">
        <v>-3.6126224156692088E-2</v>
      </c>
      <c r="O18" s="205">
        <v>198</v>
      </c>
      <c r="P18" s="206">
        <v>0.27741935483870961</v>
      </c>
      <c r="Q18" s="205">
        <v>528</v>
      </c>
      <c r="R18" s="206">
        <v>1.3435700575815668E-2</v>
      </c>
      <c r="S18" s="205">
        <v>7196</v>
      </c>
      <c r="T18" s="206">
        <v>-0.11116600790513831</v>
      </c>
      <c r="U18" s="205">
        <v>2371</v>
      </c>
      <c r="V18" s="206">
        <v>0.48280175109443402</v>
      </c>
      <c r="W18" s="205">
        <v>646</v>
      </c>
      <c r="X18" s="206">
        <v>-0.15885416666666663</v>
      </c>
      <c r="Y18" s="205">
        <v>577</v>
      </c>
      <c r="Z18" s="206">
        <v>-0.36870897155361049</v>
      </c>
      <c r="AA18" s="205">
        <v>3602</v>
      </c>
      <c r="AB18" s="206">
        <v>-0.25192107995846313</v>
      </c>
      <c r="AC18" s="205">
        <v>318</v>
      </c>
      <c r="AD18" s="206">
        <v>0.26693227091633465</v>
      </c>
      <c r="AE18" s="205">
        <v>506</v>
      </c>
      <c r="AF18" s="206">
        <v>0.19058823529411772</v>
      </c>
      <c r="AG18" s="205">
        <v>509</v>
      </c>
      <c r="AH18" s="206">
        <v>2.885496183206107</v>
      </c>
      <c r="AI18" s="205">
        <v>272</v>
      </c>
      <c r="AJ18" s="206">
        <v>0.2952380952380953</v>
      </c>
      <c r="AK18" s="205">
        <v>796</v>
      </c>
      <c r="AL18" s="206">
        <v>0.71922246220302366</v>
      </c>
      <c r="AM18" s="205">
        <v>267</v>
      </c>
      <c r="AN18" s="206">
        <v>0.20814479638009042</v>
      </c>
      <c r="AO18" s="205">
        <v>353</v>
      </c>
      <c r="AP18" s="206">
        <v>0.2697841726618706</v>
      </c>
      <c r="AQ18" s="205">
        <v>548</v>
      </c>
      <c r="AR18" s="206">
        <v>0.41968911917098439</v>
      </c>
      <c r="AS18" s="207">
        <v>34525</v>
      </c>
      <c r="AT18" s="208">
        <v>0.11702471851947727</v>
      </c>
      <c r="AU18" s="207">
        <v>59100</v>
      </c>
      <c r="AV18" s="208">
        <v>2.3784364335579511E-2</v>
      </c>
    </row>
    <row r="19" spans="2:48" outlineLevel="1">
      <c r="B19" s="204" t="s">
        <v>87</v>
      </c>
      <c r="C19" s="205">
        <v>23688</v>
      </c>
      <c r="D19" s="206">
        <v>-0.11334032040724662</v>
      </c>
      <c r="E19" s="205">
        <v>273</v>
      </c>
      <c r="F19" s="206">
        <v>4.5977011494252817E-2</v>
      </c>
      <c r="G19" s="205">
        <v>128</v>
      </c>
      <c r="H19" s="206">
        <v>-5.1851851851851816E-2</v>
      </c>
      <c r="I19" s="205">
        <v>16265</v>
      </c>
      <c r="J19" s="206">
        <v>0.21064384071455144</v>
      </c>
      <c r="K19" s="205">
        <v>982</v>
      </c>
      <c r="L19" s="206">
        <v>0.23677581863979857</v>
      </c>
      <c r="M19" s="205">
        <v>5876</v>
      </c>
      <c r="N19" s="206">
        <v>0.49440488301119023</v>
      </c>
      <c r="O19" s="205">
        <v>103</v>
      </c>
      <c r="P19" s="206">
        <v>-0.11965811965811968</v>
      </c>
      <c r="Q19" s="205">
        <v>387</v>
      </c>
      <c r="R19" s="206">
        <v>-0.17307692307692313</v>
      </c>
      <c r="S19" s="205">
        <v>8219</v>
      </c>
      <c r="T19" s="206">
        <v>2.1628340584213701E-2</v>
      </c>
      <c r="U19" s="205">
        <v>2306</v>
      </c>
      <c r="V19" s="206">
        <v>0.44305381727158943</v>
      </c>
      <c r="W19" s="205">
        <v>567</v>
      </c>
      <c r="X19" s="206">
        <v>8.8967971530249379E-3</v>
      </c>
      <c r="Y19" s="205">
        <v>641</v>
      </c>
      <c r="Z19" s="206">
        <v>-0.4124656278643446</v>
      </c>
      <c r="AA19" s="205">
        <v>4705</v>
      </c>
      <c r="AB19" s="206">
        <v>-1.8564872757613649E-2</v>
      </c>
      <c r="AC19" s="205">
        <v>245</v>
      </c>
      <c r="AD19" s="206">
        <v>7.9295154185021977E-2</v>
      </c>
      <c r="AE19" s="205">
        <v>412</v>
      </c>
      <c r="AF19" s="206">
        <v>7.2916666666666741E-2</v>
      </c>
      <c r="AG19" s="205">
        <v>275</v>
      </c>
      <c r="AH19" s="206">
        <v>0.45502645502645511</v>
      </c>
      <c r="AI19" s="205">
        <v>212</v>
      </c>
      <c r="AJ19" s="206">
        <v>0.65625</v>
      </c>
      <c r="AK19" s="205">
        <v>372</v>
      </c>
      <c r="AL19" s="206">
        <v>-0.36410256410256414</v>
      </c>
      <c r="AM19" s="205">
        <v>109</v>
      </c>
      <c r="AN19" s="206">
        <v>-5.2173913043478293E-2</v>
      </c>
      <c r="AO19" s="205">
        <v>176</v>
      </c>
      <c r="AP19" s="206">
        <v>-0.26050420168067223</v>
      </c>
      <c r="AQ19" s="205">
        <v>276</v>
      </c>
      <c r="AR19" s="206">
        <v>-5.8020477815699634E-2</v>
      </c>
      <c r="AS19" s="207">
        <v>34310</v>
      </c>
      <c r="AT19" s="208">
        <v>0.16915422885572129</v>
      </c>
      <c r="AU19" s="207">
        <v>57998</v>
      </c>
      <c r="AV19" s="208">
        <v>3.4533195390817228E-2</v>
      </c>
    </row>
    <row r="20" spans="2:48" outlineLevel="1">
      <c r="B20" s="204" t="s">
        <v>88</v>
      </c>
      <c r="C20" s="205">
        <v>28342</v>
      </c>
      <c r="D20" s="206">
        <v>-0.13393430099312453</v>
      </c>
      <c r="E20" s="205">
        <v>406</v>
      </c>
      <c r="F20" s="206">
        <v>0.30967741935483861</v>
      </c>
      <c r="G20" s="205">
        <v>219</v>
      </c>
      <c r="H20" s="206">
        <v>0.85593220338983045</v>
      </c>
      <c r="I20" s="205">
        <v>12092</v>
      </c>
      <c r="J20" s="206">
        <v>0.2343813801551653</v>
      </c>
      <c r="K20" s="205">
        <v>1647</v>
      </c>
      <c r="L20" s="206">
        <v>1.2530779753761969</v>
      </c>
      <c r="M20" s="205">
        <v>6760</v>
      </c>
      <c r="N20" s="206">
        <v>0.69423558897243098</v>
      </c>
      <c r="O20" s="205">
        <v>214</v>
      </c>
      <c r="P20" s="206">
        <v>0.86086956521739122</v>
      </c>
      <c r="Q20" s="205">
        <v>772</v>
      </c>
      <c r="R20" s="206">
        <v>0.99483204134366932</v>
      </c>
      <c r="S20" s="205">
        <v>4526</v>
      </c>
      <c r="T20" s="206">
        <v>0.17588984151727716</v>
      </c>
      <c r="U20" s="205">
        <v>1094</v>
      </c>
      <c r="V20" s="206">
        <v>0.48238482384823844</v>
      </c>
      <c r="W20" s="205">
        <v>465</v>
      </c>
      <c r="X20" s="206">
        <v>0.25336927223719674</v>
      </c>
      <c r="Y20" s="205">
        <v>408</v>
      </c>
      <c r="Z20" s="206">
        <v>-0.49691738594327994</v>
      </c>
      <c r="AA20" s="205">
        <v>2559</v>
      </c>
      <c r="AB20" s="206">
        <v>0.32659409020217733</v>
      </c>
      <c r="AC20" s="205">
        <v>331</v>
      </c>
      <c r="AD20" s="206">
        <v>-0.10540540540540544</v>
      </c>
      <c r="AE20" s="205">
        <v>435</v>
      </c>
      <c r="AF20" s="206">
        <v>0.1328125</v>
      </c>
      <c r="AG20" s="205">
        <v>717</v>
      </c>
      <c r="AH20" s="206">
        <v>2.4637681159420288</v>
      </c>
      <c r="AI20" s="205">
        <v>485</v>
      </c>
      <c r="AJ20" s="206">
        <v>1.03781512605042</v>
      </c>
      <c r="AK20" s="205">
        <v>1519</v>
      </c>
      <c r="AL20" s="206">
        <v>1.2503703703703706</v>
      </c>
      <c r="AM20" s="205">
        <v>153</v>
      </c>
      <c r="AN20" s="206">
        <v>2.0000000000000018E-2</v>
      </c>
      <c r="AO20" s="205">
        <v>402</v>
      </c>
      <c r="AP20" s="206">
        <v>3.6082474226804218E-2</v>
      </c>
      <c r="AQ20" s="205">
        <v>620</v>
      </c>
      <c r="AR20" s="206">
        <v>0.65775401069518713</v>
      </c>
      <c r="AS20" s="207">
        <v>31298</v>
      </c>
      <c r="AT20" s="208">
        <v>0.41735350058871479</v>
      </c>
      <c r="AU20" s="207">
        <v>59640</v>
      </c>
      <c r="AV20" s="208">
        <v>8.8182166511576954E-2</v>
      </c>
    </row>
    <row r="21" spans="2:48" outlineLevel="1">
      <c r="B21" s="204" t="s">
        <v>89</v>
      </c>
      <c r="C21" s="205">
        <v>35659</v>
      </c>
      <c r="D21" s="206">
        <v>-4.4660558323956545E-2</v>
      </c>
      <c r="E21" s="205">
        <v>304</v>
      </c>
      <c r="F21" s="206">
        <v>0.42723004694835676</v>
      </c>
      <c r="G21" s="205">
        <v>230</v>
      </c>
      <c r="H21" s="206">
        <v>0.2432432432432432</v>
      </c>
      <c r="I21" s="205">
        <v>10561</v>
      </c>
      <c r="J21" s="206">
        <v>2.3253560701482323E-2</v>
      </c>
      <c r="K21" s="205">
        <v>1132</v>
      </c>
      <c r="L21" s="206">
        <v>0.18782791185729275</v>
      </c>
      <c r="M21" s="205">
        <v>4324</v>
      </c>
      <c r="N21" s="206">
        <v>0.44760629394040841</v>
      </c>
      <c r="O21" s="205">
        <v>170</v>
      </c>
      <c r="P21" s="206">
        <v>0.38211382113821135</v>
      </c>
      <c r="Q21" s="205">
        <v>541</v>
      </c>
      <c r="R21" s="206">
        <v>0.511173184357542</v>
      </c>
      <c r="S21" s="205">
        <v>400</v>
      </c>
      <c r="T21" s="206">
        <v>0.49253731343283591</v>
      </c>
      <c r="U21" s="205">
        <v>121</v>
      </c>
      <c r="V21" s="206">
        <v>0.72857142857142865</v>
      </c>
      <c r="W21" s="205">
        <v>30</v>
      </c>
      <c r="X21" s="206">
        <v>-0.38775510204081631</v>
      </c>
      <c r="Y21" s="205">
        <v>153</v>
      </c>
      <c r="Z21" s="206">
        <v>0.53</v>
      </c>
      <c r="AA21" s="205">
        <v>96</v>
      </c>
      <c r="AB21" s="206">
        <v>0.95918367346938771</v>
      </c>
      <c r="AC21" s="205">
        <v>142</v>
      </c>
      <c r="AD21" s="206">
        <v>-0.29353233830845771</v>
      </c>
      <c r="AE21" s="205">
        <v>293</v>
      </c>
      <c r="AF21" s="206">
        <v>8.5185185185185253E-2</v>
      </c>
      <c r="AG21" s="205">
        <v>579</v>
      </c>
      <c r="AH21" s="206">
        <v>2.1129032258064515</v>
      </c>
      <c r="AI21" s="205">
        <v>408</v>
      </c>
      <c r="AJ21" s="206">
        <v>0.45714285714285707</v>
      </c>
      <c r="AK21" s="205">
        <v>1538</v>
      </c>
      <c r="AL21" s="206">
        <v>0.29679595278246196</v>
      </c>
      <c r="AM21" s="205">
        <v>82</v>
      </c>
      <c r="AN21" s="206">
        <v>-0.65975103734439833</v>
      </c>
      <c r="AO21" s="205">
        <v>330</v>
      </c>
      <c r="AP21" s="206">
        <v>-0.26008968609865468</v>
      </c>
      <c r="AQ21" s="205">
        <v>395</v>
      </c>
      <c r="AR21" s="206">
        <v>5.3333333333333233E-2</v>
      </c>
      <c r="AS21" s="207">
        <v>21429</v>
      </c>
      <c r="AT21" s="208">
        <v>0.15253052223955255</v>
      </c>
      <c r="AU21" s="207">
        <v>57088</v>
      </c>
      <c r="AV21" s="208">
        <v>2.0905237933439347E-2</v>
      </c>
    </row>
    <row r="22" spans="2:48" outlineLevel="1">
      <c r="B22" s="204" t="s">
        <v>90</v>
      </c>
      <c r="C22" s="205">
        <v>53576</v>
      </c>
      <c r="D22" s="206">
        <v>-4.6147272468309408E-2</v>
      </c>
      <c r="E22" s="205">
        <v>263</v>
      </c>
      <c r="F22" s="206">
        <v>2.734375E-2</v>
      </c>
      <c r="G22" s="205">
        <v>184</v>
      </c>
      <c r="H22" s="206">
        <v>-0.11961722488038273</v>
      </c>
      <c r="I22" s="205">
        <v>9644</v>
      </c>
      <c r="J22" s="206">
        <v>0.33370211588991849</v>
      </c>
      <c r="K22" s="205">
        <v>1458</v>
      </c>
      <c r="L22" s="206">
        <v>0.33029197080291972</v>
      </c>
      <c r="M22" s="205">
        <v>3867</v>
      </c>
      <c r="N22" s="206">
        <v>0.67257785467128017</v>
      </c>
      <c r="O22" s="205">
        <v>269</v>
      </c>
      <c r="P22" s="206">
        <v>2.5394736842105261</v>
      </c>
      <c r="Q22" s="205">
        <v>1024</v>
      </c>
      <c r="R22" s="206">
        <v>0</v>
      </c>
      <c r="S22" s="205">
        <v>347</v>
      </c>
      <c r="T22" s="206">
        <v>1.3931034482758622</v>
      </c>
      <c r="U22" s="205">
        <v>75</v>
      </c>
      <c r="V22" s="206">
        <v>1.2058823529411766</v>
      </c>
      <c r="W22" s="205">
        <v>31</v>
      </c>
      <c r="X22" s="206">
        <v>0.9375</v>
      </c>
      <c r="Y22" s="205">
        <v>224</v>
      </c>
      <c r="Z22" s="206">
        <v>2.5</v>
      </c>
      <c r="AA22" s="205">
        <v>17</v>
      </c>
      <c r="AB22" s="206">
        <v>-0.45161290322580649</v>
      </c>
      <c r="AC22" s="205">
        <v>255</v>
      </c>
      <c r="AD22" s="206">
        <v>2</v>
      </c>
      <c r="AE22" s="205">
        <v>237</v>
      </c>
      <c r="AF22" s="206">
        <v>8.7155963302752326E-2</v>
      </c>
      <c r="AG22" s="205">
        <v>611</v>
      </c>
      <c r="AH22" s="206">
        <v>2.6369047619047619</v>
      </c>
      <c r="AI22" s="205">
        <v>372</v>
      </c>
      <c r="AJ22" s="206">
        <v>0.1961414790996785</v>
      </c>
      <c r="AK22" s="205">
        <v>1802</v>
      </c>
      <c r="AL22" s="206">
        <v>0.14050632911392413</v>
      </c>
      <c r="AM22" s="205">
        <v>69</v>
      </c>
      <c r="AN22" s="206">
        <v>-0.44354838709677424</v>
      </c>
      <c r="AO22" s="205">
        <v>870</v>
      </c>
      <c r="AP22" s="206">
        <v>0.57039711191335729</v>
      </c>
      <c r="AQ22" s="205">
        <v>392</v>
      </c>
      <c r="AR22" s="206">
        <v>-0.29622980251346498</v>
      </c>
      <c r="AS22" s="207">
        <v>21664</v>
      </c>
      <c r="AT22" s="208">
        <v>0.35858522513483004</v>
      </c>
      <c r="AU22" s="207">
        <v>75240</v>
      </c>
      <c r="AV22" s="208">
        <v>4.3348032282219728E-2</v>
      </c>
    </row>
    <row r="23" spans="2:48" outlineLevel="1">
      <c r="B23" s="204" t="s">
        <v>91</v>
      </c>
      <c r="C23" s="205">
        <v>49076</v>
      </c>
      <c r="D23" s="206">
        <v>4.7334499978658906E-2</v>
      </c>
      <c r="E23" s="205">
        <v>362</v>
      </c>
      <c r="F23" s="206">
        <v>0.25694444444444442</v>
      </c>
      <c r="G23" s="205">
        <v>221</v>
      </c>
      <c r="H23" s="206">
        <v>0.18817204301075274</v>
      </c>
      <c r="I23" s="205">
        <v>9632</v>
      </c>
      <c r="J23" s="206">
        <v>0.35930002822466833</v>
      </c>
      <c r="K23" s="205">
        <v>1490</v>
      </c>
      <c r="L23" s="206">
        <v>0.45365853658536581</v>
      </c>
      <c r="M23" s="205">
        <v>3412</v>
      </c>
      <c r="N23" s="206">
        <v>0.57598152424942262</v>
      </c>
      <c r="O23" s="205">
        <v>117</v>
      </c>
      <c r="P23" s="206">
        <v>-0.12030075187969924</v>
      </c>
      <c r="Q23" s="205">
        <v>631</v>
      </c>
      <c r="R23" s="206">
        <v>0.29835390946502049</v>
      </c>
      <c r="S23" s="205">
        <v>485</v>
      </c>
      <c r="T23" s="206">
        <v>0.25974025974025983</v>
      </c>
      <c r="U23" s="205">
        <v>95</v>
      </c>
      <c r="V23" s="206">
        <v>4.3956043956044022E-2</v>
      </c>
      <c r="W23" s="205">
        <v>88</v>
      </c>
      <c r="X23" s="206">
        <v>0.35384615384615392</v>
      </c>
      <c r="Y23" s="205">
        <v>245</v>
      </c>
      <c r="Z23" s="206">
        <v>0.45833333333333326</v>
      </c>
      <c r="AA23" s="205">
        <v>57</v>
      </c>
      <c r="AB23" s="206">
        <v>-6.557377049180324E-2</v>
      </c>
      <c r="AC23" s="205">
        <v>186</v>
      </c>
      <c r="AD23" s="206">
        <v>-5.3475935828877219E-3</v>
      </c>
      <c r="AE23" s="205">
        <v>361</v>
      </c>
      <c r="AF23" s="206">
        <v>0.6188340807174888</v>
      </c>
      <c r="AG23" s="205">
        <v>639</v>
      </c>
      <c r="AH23" s="206">
        <v>2.1019417475728157</v>
      </c>
      <c r="AI23" s="205">
        <v>296</v>
      </c>
      <c r="AJ23" s="206">
        <v>6.4748201438848962E-2</v>
      </c>
      <c r="AK23" s="205">
        <v>1211</v>
      </c>
      <c r="AL23" s="206">
        <v>5.4878048780487854E-2</v>
      </c>
      <c r="AM23" s="205">
        <v>198</v>
      </c>
      <c r="AN23" s="206">
        <v>-0.34219269102990035</v>
      </c>
      <c r="AO23" s="205">
        <v>553</v>
      </c>
      <c r="AP23" s="206">
        <v>-7.3701842546063601E-2</v>
      </c>
      <c r="AQ23" s="205">
        <v>500</v>
      </c>
      <c r="AR23" s="206">
        <v>1.0101010101010166E-2</v>
      </c>
      <c r="AS23" s="207">
        <v>20294</v>
      </c>
      <c r="AT23" s="208">
        <v>0.33609849232997568</v>
      </c>
      <c r="AU23" s="207">
        <v>69370</v>
      </c>
      <c r="AV23" s="208">
        <v>0.1180234338485342</v>
      </c>
    </row>
    <row r="24" spans="2:48" outlineLevel="1">
      <c r="B24" s="204" t="s">
        <v>92</v>
      </c>
      <c r="C24" s="205">
        <v>39569</v>
      </c>
      <c r="D24" s="206">
        <v>-0.2088257053166177</v>
      </c>
      <c r="E24" s="205">
        <v>158</v>
      </c>
      <c r="F24" s="206">
        <v>-0.28181818181818186</v>
      </c>
      <c r="G24" s="205">
        <v>101</v>
      </c>
      <c r="H24" s="206">
        <v>-0.71468926553672318</v>
      </c>
      <c r="I24" s="205">
        <v>8758</v>
      </c>
      <c r="J24" s="206">
        <v>0.26232343614874609</v>
      </c>
      <c r="K24" s="205">
        <v>1089</v>
      </c>
      <c r="L24" s="206">
        <v>2.8328611898017053E-2</v>
      </c>
      <c r="M24" s="205">
        <v>2439</v>
      </c>
      <c r="N24" s="206">
        <v>-6.1124694376527566E-3</v>
      </c>
      <c r="O24" s="205">
        <v>71</v>
      </c>
      <c r="P24" s="206">
        <v>-0.4453125</v>
      </c>
      <c r="Q24" s="205">
        <v>358</v>
      </c>
      <c r="R24" s="206">
        <v>-0.30620155038759689</v>
      </c>
      <c r="S24" s="205">
        <v>248</v>
      </c>
      <c r="T24" s="206">
        <v>-0.1079136690647482</v>
      </c>
      <c r="U24" s="205">
        <v>19</v>
      </c>
      <c r="V24" s="206">
        <v>-0.83035714285714279</v>
      </c>
      <c r="W24" s="205">
        <v>68</v>
      </c>
      <c r="X24" s="206">
        <v>-0.11688311688311692</v>
      </c>
      <c r="Y24" s="205">
        <v>82</v>
      </c>
      <c r="Z24" s="206">
        <v>0.78260869565217384</v>
      </c>
      <c r="AA24" s="205">
        <v>79</v>
      </c>
      <c r="AB24" s="206">
        <v>0.83720930232558133</v>
      </c>
      <c r="AC24" s="205">
        <v>136</v>
      </c>
      <c r="AD24" s="206">
        <v>-0.31313131313131315</v>
      </c>
      <c r="AE24" s="205">
        <v>183</v>
      </c>
      <c r="AF24" s="206">
        <v>-0.14084507042253525</v>
      </c>
      <c r="AG24" s="205">
        <v>427</v>
      </c>
      <c r="AH24" s="206">
        <v>3.1057692307692308</v>
      </c>
      <c r="AI24" s="205">
        <v>448</v>
      </c>
      <c r="AJ24" s="206">
        <v>1.2857142857142856</v>
      </c>
      <c r="AK24" s="205">
        <v>1917</v>
      </c>
      <c r="AL24" s="206">
        <v>1.6588072122052706</v>
      </c>
      <c r="AM24" s="205">
        <v>157</v>
      </c>
      <c r="AN24" s="206">
        <v>-0.5802139037433155</v>
      </c>
      <c r="AO24" s="205">
        <v>293</v>
      </c>
      <c r="AP24" s="206">
        <v>-0.40808080808080804</v>
      </c>
      <c r="AQ24" s="205">
        <v>407</v>
      </c>
      <c r="AR24" s="206">
        <v>-2.6315789473684181E-2</v>
      </c>
      <c r="AS24" s="207">
        <v>17190</v>
      </c>
      <c r="AT24" s="208">
        <v>0.17209873176053447</v>
      </c>
      <c r="AU24" s="207">
        <v>56759</v>
      </c>
      <c r="AV24" s="208">
        <v>-0.12245087277168787</v>
      </c>
    </row>
    <row r="25" spans="2:48" outlineLevel="1">
      <c r="B25" s="204" t="s">
        <v>93</v>
      </c>
      <c r="C25" s="205">
        <v>34373</v>
      </c>
      <c r="D25" s="206">
        <v>-0.16428397763189884</v>
      </c>
      <c r="E25" s="205">
        <v>262</v>
      </c>
      <c r="F25" s="206">
        <v>-0.32474226804123707</v>
      </c>
      <c r="G25" s="205">
        <v>132</v>
      </c>
      <c r="H25" s="206">
        <v>-0.52173913043478259</v>
      </c>
      <c r="I25" s="205">
        <v>8904</v>
      </c>
      <c r="J25" s="206">
        <v>4.4825158413517974E-2</v>
      </c>
      <c r="K25" s="205">
        <v>1485</v>
      </c>
      <c r="L25" s="206">
        <v>5.0955414012738842E-2</v>
      </c>
      <c r="M25" s="205">
        <v>2526</v>
      </c>
      <c r="N25" s="206">
        <v>0.19602272727272729</v>
      </c>
      <c r="O25" s="205">
        <v>106</v>
      </c>
      <c r="P25" s="206">
        <v>0.39473684210526305</v>
      </c>
      <c r="Q25" s="205">
        <v>392</v>
      </c>
      <c r="R25" s="206">
        <v>-8.1967213114754078E-2</v>
      </c>
      <c r="S25" s="205">
        <v>320</v>
      </c>
      <c r="T25" s="206">
        <v>1.2222222222222223</v>
      </c>
      <c r="U25" s="205">
        <v>45</v>
      </c>
      <c r="V25" s="206">
        <v>-0.296875</v>
      </c>
      <c r="W25" s="205">
        <v>61</v>
      </c>
      <c r="X25" s="206">
        <v>1.0333333333333332</v>
      </c>
      <c r="Y25" s="205">
        <v>83</v>
      </c>
      <c r="Z25" s="206">
        <v>3.882352941176471</v>
      </c>
      <c r="AA25" s="205">
        <v>131</v>
      </c>
      <c r="AB25" s="206">
        <v>2.9696969696969697</v>
      </c>
      <c r="AC25" s="205">
        <v>154</v>
      </c>
      <c r="AD25" s="206">
        <v>-0.21827411167512689</v>
      </c>
      <c r="AE25" s="205">
        <v>204</v>
      </c>
      <c r="AF25" s="206">
        <v>-9.3333333333333379E-2</v>
      </c>
      <c r="AG25" s="205">
        <v>375</v>
      </c>
      <c r="AH25" s="206">
        <v>2.7128712871287131</v>
      </c>
      <c r="AI25" s="205">
        <v>699</v>
      </c>
      <c r="AJ25" s="206">
        <v>5.8529411764705879</v>
      </c>
      <c r="AK25" s="205">
        <v>717</v>
      </c>
      <c r="AL25" s="206">
        <v>0.16396103896103886</v>
      </c>
      <c r="AM25" s="205">
        <v>135</v>
      </c>
      <c r="AN25" s="206">
        <v>-0.14556962025316456</v>
      </c>
      <c r="AO25" s="205">
        <v>311</v>
      </c>
      <c r="AP25" s="206">
        <v>-0.26128266033254155</v>
      </c>
      <c r="AQ25" s="205">
        <v>305</v>
      </c>
      <c r="AR25" s="206">
        <v>3.0405405405405483E-2</v>
      </c>
      <c r="AS25" s="207">
        <v>17027</v>
      </c>
      <c r="AT25" s="208">
        <v>0.10036189737624412</v>
      </c>
      <c r="AU25" s="207">
        <v>51400</v>
      </c>
      <c r="AV25" s="208">
        <v>-9.1936965585471042E-2</v>
      </c>
    </row>
    <row r="26" spans="2:48" outlineLevel="1">
      <c r="B26" s="204" t="s">
        <v>94</v>
      </c>
      <c r="C26" s="205">
        <v>34603</v>
      </c>
      <c r="D26" s="206">
        <v>-0.10998225262995442</v>
      </c>
      <c r="E26" s="205">
        <v>257</v>
      </c>
      <c r="F26" s="206">
        <v>0.6797385620915033</v>
      </c>
      <c r="G26" s="205">
        <v>184</v>
      </c>
      <c r="H26" s="206">
        <v>1.0219780219780219</v>
      </c>
      <c r="I26" s="205">
        <v>12991</v>
      </c>
      <c r="J26" s="206">
        <v>0.20543750579938758</v>
      </c>
      <c r="K26" s="205">
        <v>2397</v>
      </c>
      <c r="L26" s="206">
        <v>0.32066115702479348</v>
      </c>
      <c r="M26" s="205">
        <v>4608</v>
      </c>
      <c r="N26" s="206">
        <v>0.294745715088508</v>
      </c>
      <c r="O26" s="205">
        <v>59</v>
      </c>
      <c r="P26" s="206">
        <v>-0.26249999999999996</v>
      </c>
      <c r="Q26" s="205">
        <v>461</v>
      </c>
      <c r="R26" s="206">
        <v>0.61754385964912273</v>
      </c>
      <c r="S26" s="205">
        <v>3608</v>
      </c>
      <c r="T26" s="206">
        <v>0.76257938446507079</v>
      </c>
      <c r="U26" s="205">
        <v>850</v>
      </c>
      <c r="V26" s="206">
        <v>1.5297619047619047</v>
      </c>
      <c r="W26" s="205">
        <v>448</v>
      </c>
      <c r="X26" s="206">
        <v>2.7333333333333334</v>
      </c>
      <c r="Y26" s="205">
        <v>673</v>
      </c>
      <c r="Z26" s="206">
        <v>0.85399449035812669</v>
      </c>
      <c r="AA26" s="205">
        <v>1637</v>
      </c>
      <c r="AB26" s="206">
        <v>0.33306188925081437</v>
      </c>
      <c r="AC26" s="205">
        <v>303</v>
      </c>
      <c r="AD26" s="206">
        <v>-5.6074766355140193E-2</v>
      </c>
      <c r="AE26" s="205">
        <v>429</v>
      </c>
      <c r="AF26" s="206">
        <v>0.69565217391304346</v>
      </c>
      <c r="AG26" s="205">
        <v>335</v>
      </c>
      <c r="AH26" s="206">
        <v>2.284313725490196</v>
      </c>
      <c r="AI26" s="205">
        <v>361</v>
      </c>
      <c r="AJ26" s="206">
        <v>0.9513513513513514</v>
      </c>
      <c r="AK26" s="205">
        <v>571</v>
      </c>
      <c r="AL26" s="206">
        <v>0.2306034482758621</v>
      </c>
      <c r="AM26" s="205">
        <v>146</v>
      </c>
      <c r="AN26" s="206">
        <v>0.12307692307692308</v>
      </c>
      <c r="AO26" s="205">
        <v>379</v>
      </c>
      <c r="AP26" s="206">
        <v>0.25913621262458464</v>
      </c>
      <c r="AQ26" s="205">
        <v>453</v>
      </c>
      <c r="AR26" s="206">
        <v>0.26536312849162003</v>
      </c>
      <c r="AS26" s="207">
        <v>27542</v>
      </c>
      <c r="AT26" s="208">
        <v>0.31647626786482475</v>
      </c>
      <c r="AU26" s="207">
        <v>62145</v>
      </c>
      <c r="AV26" s="208">
        <v>3.9214046822742432E-2</v>
      </c>
    </row>
    <row r="27" spans="2:48" outlineLevel="1">
      <c r="B27" s="204" t="s">
        <v>95</v>
      </c>
      <c r="C27" s="205">
        <v>26368</v>
      </c>
      <c r="D27" s="206">
        <v>-0.14952909302025541</v>
      </c>
      <c r="E27" s="205">
        <v>325</v>
      </c>
      <c r="F27" s="206">
        <v>0.35416666666666674</v>
      </c>
      <c r="G27" s="205">
        <v>168</v>
      </c>
      <c r="H27" s="206">
        <v>0.15068493150684925</v>
      </c>
      <c r="I27" s="205">
        <v>18464</v>
      </c>
      <c r="J27" s="206">
        <v>0.42008921704353175</v>
      </c>
      <c r="K27" s="205">
        <v>2258</v>
      </c>
      <c r="L27" s="206">
        <v>0.66151582045621771</v>
      </c>
      <c r="M27" s="205">
        <v>6150</v>
      </c>
      <c r="N27" s="206">
        <v>0.30379478482086064</v>
      </c>
      <c r="O27" s="205">
        <v>206</v>
      </c>
      <c r="P27" s="206">
        <v>0.11956521739130443</v>
      </c>
      <c r="Q27" s="205">
        <v>449</v>
      </c>
      <c r="R27" s="206">
        <v>0.60931899641577059</v>
      </c>
      <c r="S27" s="205">
        <v>9340</v>
      </c>
      <c r="T27" s="206">
        <v>0.55537052456286418</v>
      </c>
      <c r="U27" s="205">
        <v>2375</v>
      </c>
      <c r="V27" s="206">
        <v>0.79245283018867929</v>
      </c>
      <c r="W27" s="205">
        <v>980</v>
      </c>
      <c r="X27" s="206">
        <v>0.64983164983164987</v>
      </c>
      <c r="Y27" s="205">
        <v>1424</v>
      </c>
      <c r="Z27" s="206">
        <v>0.97229916897506929</v>
      </c>
      <c r="AA27" s="205">
        <v>4561</v>
      </c>
      <c r="AB27" s="206">
        <v>0.35582639714625452</v>
      </c>
      <c r="AC27" s="205">
        <v>342</v>
      </c>
      <c r="AD27" s="206">
        <v>1.0479041916167664</v>
      </c>
      <c r="AE27" s="205">
        <v>471</v>
      </c>
      <c r="AF27" s="206">
        <v>0.15158924205378965</v>
      </c>
      <c r="AG27" s="205">
        <v>127</v>
      </c>
      <c r="AH27" s="206">
        <v>4.9586776859504189E-2</v>
      </c>
      <c r="AI27" s="205">
        <v>427</v>
      </c>
      <c r="AJ27" s="206">
        <v>1.398876404494382</v>
      </c>
      <c r="AK27" s="205">
        <v>670</v>
      </c>
      <c r="AL27" s="206">
        <v>0.33466135458167323</v>
      </c>
      <c r="AM27" s="205">
        <v>167</v>
      </c>
      <c r="AN27" s="206">
        <v>-2.9069767441860517E-2</v>
      </c>
      <c r="AO27" s="205">
        <v>220</v>
      </c>
      <c r="AP27" s="206">
        <v>-0.34718100890207715</v>
      </c>
      <c r="AQ27" s="205">
        <v>456</v>
      </c>
      <c r="AR27" s="206">
        <v>9.0909090909090828E-2</v>
      </c>
      <c r="AS27" s="207">
        <v>40240</v>
      </c>
      <c r="AT27" s="208">
        <v>0.42513103839070698</v>
      </c>
      <c r="AU27" s="207">
        <v>66608</v>
      </c>
      <c r="AV27" s="208">
        <v>0.12437542201215401</v>
      </c>
    </row>
    <row r="28" spans="2:48" outlineLevel="1">
      <c r="B28" s="204" t="s">
        <v>96</v>
      </c>
      <c r="C28" s="205">
        <v>23376</v>
      </c>
      <c r="D28" s="206">
        <v>-8.3294117647058852E-2</v>
      </c>
      <c r="E28" s="205">
        <v>290</v>
      </c>
      <c r="F28" s="206">
        <v>5.8394160583941535E-2</v>
      </c>
      <c r="G28" s="205">
        <v>143</v>
      </c>
      <c r="H28" s="206">
        <v>2.877697841726623E-2</v>
      </c>
      <c r="I28" s="205">
        <v>15341</v>
      </c>
      <c r="J28" s="206">
        <v>0.15406604980064698</v>
      </c>
      <c r="K28" s="205">
        <v>1543</v>
      </c>
      <c r="L28" s="206">
        <v>0.20265003897116141</v>
      </c>
      <c r="M28" s="205">
        <v>4899</v>
      </c>
      <c r="N28" s="206">
        <v>-4.0728411983552038E-2</v>
      </c>
      <c r="O28" s="205">
        <v>107</v>
      </c>
      <c r="P28" s="206">
        <v>-0.41208791208791207</v>
      </c>
      <c r="Q28" s="205">
        <v>438</v>
      </c>
      <c r="R28" s="206">
        <v>0.14960629921259838</v>
      </c>
      <c r="S28" s="205">
        <v>7782</v>
      </c>
      <c r="T28" s="206">
        <v>0.16166592028660998</v>
      </c>
      <c r="U28" s="205">
        <v>1782</v>
      </c>
      <c r="V28" s="206">
        <v>0.13071065989847708</v>
      </c>
      <c r="W28" s="205">
        <v>949</v>
      </c>
      <c r="X28" s="206">
        <v>0.64756944444444442</v>
      </c>
      <c r="Y28" s="205">
        <v>1275</v>
      </c>
      <c r="Z28" s="206">
        <v>0.22009569377990434</v>
      </c>
      <c r="AA28" s="205">
        <v>3776</v>
      </c>
      <c r="AB28" s="206">
        <v>7.824100513992005E-2</v>
      </c>
      <c r="AC28" s="205">
        <v>304</v>
      </c>
      <c r="AD28" s="206">
        <v>0.50495049504950495</v>
      </c>
      <c r="AE28" s="205">
        <v>636</v>
      </c>
      <c r="AF28" s="206">
        <v>0.45537757437070936</v>
      </c>
      <c r="AG28" s="205">
        <v>168</v>
      </c>
      <c r="AH28" s="206">
        <v>1.847457627118644</v>
      </c>
      <c r="AI28" s="205">
        <v>429</v>
      </c>
      <c r="AJ28" s="206">
        <v>1.9183673469387754</v>
      </c>
      <c r="AK28" s="205">
        <v>614</v>
      </c>
      <c r="AL28" s="206">
        <v>0.71508379888268148</v>
      </c>
      <c r="AM28" s="205">
        <v>133</v>
      </c>
      <c r="AN28" s="206">
        <v>0.46153846153846145</v>
      </c>
      <c r="AO28" s="205">
        <v>256</v>
      </c>
      <c r="AP28" s="206">
        <v>-1.158301158301156E-2</v>
      </c>
      <c r="AQ28" s="205">
        <v>223</v>
      </c>
      <c r="AR28" s="206">
        <v>-0.53347280334728031</v>
      </c>
      <c r="AS28" s="207">
        <v>33306</v>
      </c>
      <c r="AT28" s="208">
        <v>0.13328115961754405</v>
      </c>
      <c r="AU28" s="207">
        <v>56682</v>
      </c>
      <c r="AV28" s="208">
        <v>3.2665925777478177E-2</v>
      </c>
    </row>
    <row r="29" spans="2:48" outlineLevel="1">
      <c r="B29" s="204" t="s">
        <v>97</v>
      </c>
      <c r="C29" s="205">
        <v>21262</v>
      </c>
      <c r="D29" s="206">
        <v>-0.11271543629762548</v>
      </c>
      <c r="E29" s="205">
        <v>227</v>
      </c>
      <c r="F29" s="206">
        <v>0.16410256410256419</v>
      </c>
      <c r="G29" s="205">
        <v>154</v>
      </c>
      <c r="H29" s="206">
        <v>-0.30316742081447967</v>
      </c>
      <c r="I29" s="205">
        <v>16608</v>
      </c>
      <c r="J29" s="206">
        <v>4.2103281671581838E-2</v>
      </c>
      <c r="K29" s="205">
        <v>984</v>
      </c>
      <c r="L29" s="206">
        <v>0.13364055299539168</v>
      </c>
      <c r="M29" s="205">
        <v>4692</v>
      </c>
      <c r="N29" s="206">
        <v>-7.3825503355704702E-2</v>
      </c>
      <c r="O29" s="205">
        <v>222</v>
      </c>
      <c r="P29" s="206">
        <v>0.37888198757763969</v>
      </c>
      <c r="Q29" s="205">
        <v>408</v>
      </c>
      <c r="R29" s="206">
        <v>7.6517150395778444E-2</v>
      </c>
      <c r="S29" s="205">
        <v>8976</v>
      </c>
      <c r="T29" s="206">
        <v>1.9073569482288777E-2</v>
      </c>
      <c r="U29" s="205">
        <v>1704</v>
      </c>
      <c r="V29" s="206">
        <v>-0.14242576748867641</v>
      </c>
      <c r="W29" s="205">
        <v>1123</v>
      </c>
      <c r="X29" s="206">
        <v>0.19595314164004263</v>
      </c>
      <c r="Y29" s="205">
        <v>1138</v>
      </c>
      <c r="Z29" s="206">
        <v>0.1379999999999999</v>
      </c>
      <c r="AA29" s="205">
        <v>5011</v>
      </c>
      <c r="AB29" s="206">
        <v>2.642359688652185E-2</v>
      </c>
      <c r="AC29" s="205">
        <v>288</v>
      </c>
      <c r="AD29" s="206">
        <v>0.31506849315068486</v>
      </c>
      <c r="AE29" s="205">
        <v>596</v>
      </c>
      <c r="AF29" s="206">
        <v>0.11401869158878508</v>
      </c>
      <c r="AG29" s="205">
        <v>206</v>
      </c>
      <c r="AH29" s="206">
        <v>0.56060606060606055</v>
      </c>
      <c r="AI29" s="205">
        <v>163</v>
      </c>
      <c r="AJ29" s="206">
        <v>2.515723270440251E-2</v>
      </c>
      <c r="AK29" s="205">
        <v>404</v>
      </c>
      <c r="AL29" s="206">
        <v>-0.11982570806100223</v>
      </c>
      <c r="AM29" s="205">
        <v>87</v>
      </c>
      <c r="AN29" s="206">
        <v>-2.2471910112359605E-2</v>
      </c>
      <c r="AO29" s="205">
        <v>218</v>
      </c>
      <c r="AP29" s="206">
        <v>-0.22968197879858654</v>
      </c>
      <c r="AQ29" s="205">
        <v>227</v>
      </c>
      <c r="AR29" s="206">
        <v>-0.20629370629370625</v>
      </c>
      <c r="AS29" s="207">
        <v>34460</v>
      </c>
      <c r="AT29" s="208">
        <v>1.9617125780394762E-2</v>
      </c>
      <c r="AU29" s="207">
        <v>55722</v>
      </c>
      <c r="AV29" s="208">
        <v>-3.5283933518005517E-2</v>
      </c>
    </row>
    <row r="30" spans="2:48" ht="15" customHeight="1">
      <c r="B30" s="211">
        <v>2011</v>
      </c>
      <c r="C30" s="212">
        <v>394467</v>
      </c>
      <c r="D30" s="213">
        <v>-9.7538097602156038E-2</v>
      </c>
      <c r="E30" s="212">
        <v>3409</v>
      </c>
      <c r="F30" s="213">
        <v>5.0863131935881656E-2</v>
      </c>
      <c r="G30" s="212">
        <v>2080</v>
      </c>
      <c r="H30" s="213">
        <v>-5.368516833484982E-2</v>
      </c>
      <c r="I30" s="212">
        <v>155793</v>
      </c>
      <c r="J30" s="213">
        <v>0.19855520679468253</v>
      </c>
      <c r="K30" s="212">
        <v>18039</v>
      </c>
      <c r="L30" s="213">
        <v>0.35204616998950677</v>
      </c>
      <c r="M30" s="212">
        <v>53982</v>
      </c>
      <c r="N30" s="213">
        <v>0.25551214066424777</v>
      </c>
      <c r="O30" s="212">
        <v>1842</v>
      </c>
      <c r="P30" s="213">
        <v>0.20392156862745092</v>
      </c>
      <c r="Q30" s="212">
        <v>6389</v>
      </c>
      <c r="R30" s="213">
        <v>0.15931772818000356</v>
      </c>
      <c r="S30" s="212">
        <v>51447</v>
      </c>
      <c r="T30" s="213">
        <v>0.14916571734905859</v>
      </c>
      <c r="U30" s="212">
        <v>12837</v>
      </c>
      <c r="V30" s="213">
        <v>0.34700944386149013</v>
      </c>
      <c r="W30" s="212">
        <v>5456</v>
      </c>
      <c r="X30" s="213">
        <v>0.30933525317974553</v>
      </c>
      <c r="Y30" s="212">
        <v>6923</v>
      </c>
      <c r="Z30" s="213">
        <v>9.1783630342217259E-2</v>
      </c>
      <c r="AA30" s="212">
        <v>26231</v>
      </c>
      <c r="AB30" s="213">
        <v>6.0652622215033869E-2</v>
      </c>
      <c r="AC30" s="212">
        <v>3004</v>
      </c>
      <c r="AD30" s="213">
        <v>0.14438095238095228</v>
      </c>
      <c r="AE30" s="212">
        <v>4763</v>
      </c>
      <c r="AF30" s="213">
        <v>0.19793762575452711</v>
      </c>
      <c r="AG30" s="212">
        <v>4968</v>
      </c>
      <c r="AH30" s="213">
        <v>1.9120750293083235</v>
      </c>
      <c r="AI30" s="212">
        <v>4572</v>
      </c>
      <c r="AJ30" s="213">
        <v>0.89552238805970141</v>
      </c>
      <c r="AK30" s="212">
        <v>12131</v>
      </c>
      <c r="AL30" s="213">
        <v>0.38529176658673059</v>
      </c>
      <c r="AM30" s="212">
        <v>1703</v>
      </c>
      <c r="AN30" s="213">
        <v>-0.2137580794090489</v>
      </c>
      <c r="AO30" s="212">
        <v>4361</v>
      </c>
      <c r="AP30" s="213">
        <v>-5.1337829018925363E-2</v>
      </c>
      <c r="AQ30" s="212">
        <v>4802</v>
      </c>
      <c r="AR30" s="213">
        <v>1.4364174059991575E-2</v>
      </c>
      <c r="AS30" s="214">
        <v>333285</v>
      </c>
      <c r="AT30" s="215">
        <v>0.21394515328887231</v>
      </c>
      <c r="AU30" s="214">
        <v>727752</v>
      </c>
      <c r="AV30" s="215">
        <v>2.2629164980439764E-2</v>
      </c>
    </row>
    <row r="31" spans="2:48" hidden="1" outlineLevel="1">
      <c r="B31" s="204" t="s">
        <v>86</v>
      </c>
      <c r="C31" s="205">
        <v>26819</v>
      </c>
      <c r="D31" s="206">
        <v>-0.17712935689739817</v>
      </c>
      <c r="E31" s="205">
        <v>446</v>
      </c>
      <c r="F31" s="206">
        <v>0.63369963369963367</v>
      </c>
      <c r="G31" s="205">
        <v>138</v>
      </c>
      <c r="H31" s="206">
        <v>-0.24175824175824179</v>
      </c>
      <c r="I31" s="205">
        <v>13646</v>
      </c>
      <c r="J31" s="206">
        <v>8.5514278895871376E-2</v>
      </c>
      <c r="K31" s="205">
        <v>946</v>
      </c>
      <c r="L31" s="206">
        <v>0.24310118265440206</v>
      </c>
      <c r="M31" s="205">
        <v>4595</v>
      </c>
      <c r="N31" s="206">
        <v>-3.0375352571057057E-3</v>
      </c>
      <c r="O31" s="205">
        <v>155</v>
      </c>
      <c r="P31" s="206">
        <v>-0.24019607843137258</v>
      </c>
      <c r="Q31" s="205">
        <v>521</v>
      </c>
      <c r="R31" s="206">
        <v>1.1650485436893288E-2</v>
      </c>
      <c r="S31" s="205">
        <v>8096</v>
      </c>
      <c r="T31" s="206">
        <v>-4.8872180451127845E-2</v>
      </c>
      <c r="U31" s="205">
        <v>1599</v>
      </c>
      <c r="V31" s="206">
        <v>-0.1209455744914788</v>
      </c>
      <c r="W31" s="205">
        <v>768</v>
      </c>
      <c r="X31" s="206">
        <v>-0.19999999999999996</v>
      </c>
      <c r="Y31" s="205">
        <v>914</v>
      </c>
      <c r="Z31" s="206">
        <v>8.8095238095238004E-2</v>
      </c>
      <c r="AA31" s="205">
        <v>4815</v>
      </c>
      <c r="AB31" s="206">
        <v>-1.594114040465977E-2</v>
      </c>
      <c r="AC31" s="205">
        <v>251</v>
      </c>
      <c r="AD31" s="206">
        <v>0.11555555555555563</v>
      </c>
      <c r="AE31" s="205">
        <v>425</v>
      </c>
      <c r="AF31" s="206">
        <v>4.1666666666666741E-2</v>
      </c>
      <c r="AG31" s="205">
        <v>131</v>
      </c>
      <c r="AH31" s="206">
        <v>-0.15483870967741931</v>
      </c>
      <c r="AI31" s="205">
        <v>210</v>
      </c>
      <c r="AJ31" s="206">
        <v>-0.125</v>
      </c>
      <c r="AK31" s="205">
        <v>463</v>
      </c>
      <c r="AL31" s="206">
        <v>-0.40792838874680304</v>
      </c>
      <c r="AM31" s="205">
        <v>221</v>
      </c>
      <c r="AN31" s="206">
        <v>-0.16603773584905657</v>
      </c>
      <c r="AO31" s="205">
        <v>278</v>
      </c>
      <c r="AP31" s="206">
        <v>-0.2703412073490814</v>
      </c>
      <c r="AQ31" s="205">
        <v>386</v>
      </c>
      <c r="AR31" s="206">
        <v>5.464480874316946E-2</v>
      </c>
      <c r="AS31" s="207">
        <v>30908</v>
      </c>
      <c r="AT31" s="208">
        <v>1.5074386679365448E-2</v>
      </c>
      <c r="AU31" s="207">
        <v>57727</v>
      </c>
      <c r="AV31" s="208">
        <v>-8.4294348122650353E-2</v>
      </c>
    </row>
    <row r="32" spans="2:48" hidden="1" outlineLevel="1">
      <c r="B32" s="204" t="s">
        <v>87</v>
      </c>
      <c r="C32" s="205">
        <v>26716</v>
      </c>
      <c r="D32" s="206">
        <v>-0.12532739654269254</v>
      </c>
      <c r="E32" s="205">
        <v>261</v>
      </c>
      <c r="F32" s="206">
        <v>0.26699029126213603</v>
      </c>
      <c r="G32" s="205">
        <v>135</v>
      </c>
      <c r="H32" s="206">
        <v>2.2727272727272707E-2</v>
      </c>
      <c r="I32" s="205">
        <v>13435</v>
      </c>
      <c r="J32" s="206">
        <v>-0.15156299336911905</v>
      </c>
      <c r="K32" s="205">
        <v>794</v>
      </c>
      <c r="L32" s="206">
        <v>1.2755102040816313E-2</v>
      </c>
      <c r="M32" s="205">
        <v>3932</v>
      </c>
      <c r="N32" s="206">
        <v>5.8411843876177594E-2</v>
      </c>
      <c r="O32" s="205">
        <v>117</v>
      </c>
      <c r="P32" s="206">
        <v>-0.12686567164179108</v>
      </c>
      <c r="Q32" s="205">
        <v>468</v>
      </c>
      <c r="R32" s="206">
        <v>1.1971830985915495</v>
      </c>
      <c r="S32" s="205">
        <v>8045</v>
      </c>
      <c r="T32" s="206">
        <v>7.0525615435795164E-2</v>
      </c>
      <c r="U32" s="205">
        <v>1598</v>
      </c>
      <c r="V32" s="206">
        <v>0.13172804532577898</v>
      </c>
      <c r="W32" s="205">
        <v>562</v>
      </c>
      <c r="X32" s="206">
        <v>-0.11356466876971605</v>
      </c>
      <c r="Y32" s="205">
        <v>1091</v>
      </c>
      <c r="Z32" s="206">
        <v>0.64803625377643503</v>
      </c>
      <c r="AA32" s="205">
        <v>4794</v>
      </c>
      <c r="AB32" s="206">
        <v>-2.7043894320781803E-3</v>
      </c>
      <c r="AC32" s="205">
        <v>227</v>
      </c>
      <c r="AD32" s="206">
        <v>-8.0971659919028327E-2</v>
      </c>
      <c r="AE32" s="205">
        <v>384</v>
      </c>
      <c r="AF32" s="206">
        <v>-0.17062634989200864</v>
      </c>
      <c r="AG32" s="205">
        <v>189</v>
      </c>
      <c r="AH32" s="206">
        <v>1.7391304347826089</v>
      </c>
      <c r="AI32" s="205">
        <v>128</v>
      </c>
      <c r="AJ32" s="206">
        <v>-0.35025380710659904</v>
      </c>
      <c r="AK32" s="205">
        <v>585</v>
      </c>
      <c r="AL32" s="206">
        <v>0.64325842696629221</v>
      </c>
      <c r="AM32" s="205">
        <v>115</v>
      </c>
      <c r="AN32" s="206">
        <v>-0.59219858156028371</v>
      </c>
      <c r="AO32" s="205">
        <v>238</v>
      </c>
      <c r="AP32" s="206">
        <v>5.7777777777777706E-2</v>
      </c>
      <c r="AQ32" s="205">
        <v>293</v>
      </c>
      <c r="AR32" s="206">
        <v>0.81987577639751552</v>
      </c>
      <c r="AS32" s="207">
        <v>29346</v>
      </c>
      <c r="AT32" s="208">
        <v>-3.8907447435645559E-2</v>
      </c>
      <c r="AU32" s="207">
        <v>56062</v>
      </c>
      <c r="AV32" s="208">
        <v>-8.2124496545400993E-2</v>
      </c>
    </row>
    <row r="33" spans="2:48" hidden="1" outlineLevel="1">
      <c r="B33" s="204" t="s">
        <v>88</v>
      </c>
      <c r="C33" s="205">
        <v>32725</v>
      </c>
      <c r="D33" s="206">
        <v>-0.14172939232605108</v>
      </c>
      <c r="E33" s="205">
        <v>310</v>
      </c>
      <c r="F33" s="206">
        <v>-4.6153846153846101E-2</v>
      </c>
      <c r="G33" s="205">
        <v>118</v>
      </c>
      <c r="H33" s="206">
        <v>-0.18620689655172418</v>
      </c>
      <c r="I33" s="205">
        <v>9796</v>
      </c>
      <c r="J33" s="206">
        <v>4.9384038564542099E-2</v>
      </c>
      <c r="K33" s="205">
        <v>731</v>
      </c>
      <c r="L33" s="206">
        <v>-6.8789808917197437E-2</v>
      </c>
      <c r="M33" s="205">
        <v>3990</v>
      </c>
      <c r="N33" s="206">
        <v>0.25039172673143217</v>
      </c>
      <c r="O33" s="205">
        <v>115</v>
      </c>
      <c r="P33" s="206">
        <v>-0.20138888888888884</v>
      </c>
      <c r="Q33" s="205">
        <v>387</v>
      </c>
      <c r="R33" s="206">
        <v>0.32534246575342474</v>
      </c>
      <c r="S33" s="205">
        <v>3849</v>
      </c>
      <c r="T33" s="206">
        <v>7.7547592385218467E-2</v>
      </c>
      <c r="U33" s="205">
        <v>738</v>
      </c>
      <c r="V33" s="206">
        <v>0.1131221719457014</v>
      </c>
      <c r="W33" s="205">
        <v>371</v>
      </c>
      <c r="X33" s="206">
        <v>0.14860681114551078</v>
      </c>
      <c r="Y33" s="205">
        <v>811</v>
      </c>
      <c r="Z33" s="206">
        <v>0.33607907742998355</v>
      </c>
      <c r="AA33" s="205">
        <v>1929</v>
      </c>
      <c r="AB33" s="206">
        <v>-2.5265285497726109E-2</v>
      </c>
      <c r="AC33" s="205">
        <v>370</v>
      </c>
      <c r="AD33" s="206">
        <v>0.10119047619047628</v>
      </c>
      <c r="AE33" s="205">
        <v>384</v>
      </c>
      <c r="AF33" s="206">
        <v>0.26732673267326734</v>
      </c>
      <c r="AG33" s="205">
        <v>207</v>
      </c>
      <c r="AH33" s="206">
        <v>1.3522727272727271</v>
      </c>
      <c r="AI33" s="205">
        <v>238</v>
      </c>
      <c r="AJ33" s="206">
        <v>2.5862068965517349E-2</v>
      </c>
      <c r="AK33" s="205">
        <v>675</v>
      </c>
      <c r="AL33" s="206">
        <v>0.18213660245183894</v>
      </c>
      <c r="AM33" s="205">
        <v>150</v>
      </c>
      <c r="AN33" s="206">
        <v>-0.65596330275229353</v>
      </c>
      <c r="AO33" s="205">
        <v>388</v>
      </c>
      <c r="AP33" s="206">
        <v>-7.3985680190930769E-2</v>
      </c>
      <c r="AQ33" s="205">
        <v>374</v>
      </c>
      <c r="AR33" s="206">
        <v>0.45525291828793768</v>
      </c>
      <c r="AS33" s="207">
        <v>22082</v>
      </c>
      <c r="AT33" s="208">
        <v>8.0808575204346367E-2</v>
      </c>
      <c r="AU33" s="207">
        <v>54807</v>
      </c>
      <c r="AV33" s="208">
        <v>-6.4088114754098369E-2</v>
      </c>
    </row>
    <row r="34" spans="2:48" hidden="1" outlineLevel="1">
      <c r="B34" s="204" t="s">
        <v>89</v>
      </c>
      <c r="C34" s="205">
        <v>37326</v>
      </c>
      <c r="D34" s="206">
        <v>-8.0345923571586986E-2</v>
      </c>
      <c r="E34" s="205">
        <v>213</v>
      </c>
      <c r="F34" s="206">
        <v>0.21714285714285708</v>
      </c>
      <c r="G34" s="205">
        <v>185</v>
      </c>
      <c r="H34" s="206">
        <v>0.54166666666666674</v>
      </c>
      <c r="I34" s="205">
        <v>10321</v>
      </c>
      <c r="J34" s="206">
        <v>0.15305552452239968</v>
      </c>
      <c r="K34" s="205">
        <v>953</v>
      </c>
      <c r="L34" s="206">
        <v>0.54207119741100329</v>
      </c>
      <c r="M34" s="205">
        <v>2987</v>
      </c>
      <c r="N34" s="206">
        <v>-8.1770673224715651E-2</v>
      </c>
      <c r="O34" s="205">
        <v>123</v>
      </c>
      <c r="P34" s="206">
        <v>0.68493150684931514</v>
      </c>
      <c r="Q34" s="205">
        <v>358</v>
      </c>
      <c r="R34" s="206">
        <v>0.12578616352201255</v>
      </c>
      <c r="S34" s="205">
        <v>268</v>
      </c>
      <c r="T34" s="206">
        <v>0.87412587412587417</v>
      </c>
      <c r="U34" s="205">
        <v>70</v>
      </c>
      <c r="V34" s="206">
        <v>2.0434782608695654</v>
      </c>
      <c r="W34" s="205">
        <v>49</v>
      </c>
      <c r="X34" s="206">
        <v>1.3333333333333335</v>
      </c>
      <c r="Y34" s="205">
        <v>100</v>
      </c>
      <c r="Z34" s="206">
        <v>0.96078431372549011</v>
      </c>
      <c r="AA34" s="205">
        <v>49</v>
      </c>
      <c r="AB34" s="206">
        <v>2.0833333333333259E-2</v>
      </c>
      <c r="AC34" s="205">
        <v>201</v>
      </c>
      <c r="AD34" s="206">
        <v>0.17543859649122817</v>
      </c>
      <c r="AE34" s="205">
        <v>270</v>
      </c>
      <c r="AF34" s="206">
        <v>0.16883116883116878</v>
      </c>
      <c r="AG34" s="205">
        <v>186</v>
      </c>
      <c r="AH34" s="206">
        <v>0.19230769230769229</v>
      </c>
      <c r="AI34" s="205">
        <v>280</v>
      </c>
      <c r="AJ34" s="206">
        <v>-0.18367346938775508</v>
      </c>
      <c r="AK34" s="205">
        <v>1186</v>
      </c>
      <c r="AL34" s="206">
        <v>0.59194630872483223</v>
      </c>
      <c r="AM34" s="205">
        <v>241</v>
      </c>
      <c r="AN34" s="206">
        <v>-0.26299694189602452</v>
      </c>
      <c r="AO34" s="205">
        <v>446</v>
      </c>
      <c r="AP34" s="206">
        <v>-0.24278438030560268</v>
      </c>
      <c r="AQ34" s="205">
        <v>375</v>
      </c>
      <c r="AR34" s="206">
        <v>0.32042253521126751</v>
      </c>
      <c r="AS34" s="207">
        <v>18593</v>
      </c>
      <c r="AT34" s="208">
        <v>0.12705340364914841</v>
      </c>
      <c r="AU34" s="207">
        <v>55919</v>
      </c>
      <c r="AV34" s="208">
        <v>-2.0408520776399652E-2</v>
      </c>
    </row>
    <row r="35" spans="2:48" hidden="1" outlineLevel="1">
      <c r="B35" s="204" t="s">
        <v>90</v>
      </c>
      <c r="C35" s="205">
        <v>56168</v>
      </c>
      <c r="D35" s="206">
        <v>-0.21634065351452414</v>
      </c>
      <c r="E35" s="205">
        <v>256</v>
      </c>
      <c r="F35" s="206">
        <v>-3.8910505836575737E-3</v>
      </c>
      <c r="G35" s="205">
        <v>209</v>
      </c>
      <c r="H35" s="206">
        <v>1.2000000000000002</v>
      </c>
      <c r="I35" s="205">
        <v>7231</v>
      </c>
      <c r="J35" s="206">
        <v>-8.5262492093611586E-2</v>
      </c>
      <c r="K35" s="205">
        <v>1096</v>
      </c>
      <c r="L35" s="206">
        <v>0.32687651331719136</v>
      </c>
      <c r="M35" s="205">
        <v>2312</v>
      </c>
      <c r="N35" s="206">
        <v>0.14682539682539675</v>
      </c>
      <c r="O35" s="205">
        <v>76</v>
      </c>
      <c r="P35" s="206">
        <v>-5.0000000000000044E-2</v>
      </c>
      <c r="Q35" s="205">
        <v>1024</v>
      </c>
      <c r="R35" s="206">
        <v>0.2595325953259533</v>
      </c>
      <c r="S35" s="205">
        <v>145</v>
      </c>
      <c r="T35" s="206">
        <v>0.98630136986301364</v>
      </c>
      <c r="U35" s="205">
        <v>34</v>
      </c>
      <c r="V35" s="206">
        <v>0.3600000000000001</v>
      </c>
      <c r="W35" s="205">
        <v>16</v>
      </c>
      <c r="X35" s="206">
        <v>6.6666666666666652E-2</v>
      </c>
      <c r="Y35" s="205">
        <v>64</v>
      </c>
      <c r="Z35" s="206">
        <v>1.7826086956521738</v>
      </c>
      <c r="AA35" s="205">
        <v>31</v>
      </c>
      <c r="AB35" s="206">
        <v>2.1</v>
      </c>
      <c r="AC35" s="205">
        <v>85</v>
      </c>
      <c r="AD35" s="206">
        <v>-0.43333333333333335</v>
      </c>
      <c r="AE35" s="205">
        <v>218</v>
      </c>
      <c r="AF35" s="206">
        <v>0.23163841807909602</v>
      </c>
      <c r="AG35" s="205">
        <v>168</v>
      </c>
      <c r="AH35" s="206">
        <v>-0.11578947368421055</v>
      </c>
      <c r="AI35" s="205">
        <v>311</v>
      </c>
      <c r="AJ35" s="206">
        <v>-0.19010416666666663</v>
      </c>
      <c r="AK35" s="205">
        <v>1580</v>
      </c>
      <c r="AL35" s="206">
        <v>0.33671742808798655</v>
      </c>
      <c r="AM35" s="205">
        <v>124</v>
      </c>
      <c r="AN35" s="206">
        <v>-0.5824915824915825</v>
      </c>
      <c r="AO35" s="205">
        <v>554</v>
      </c>
      <c r="AP35" s="206">
        <v>-0.23055555555555551</v>
      </c>
      <c r="AQ35" s="205">
        <v>557</v>
      </c>
      <c r="AR35" s="206">
        <v>0.56460674157303381</v>
      </c>
      <c r="AS35" s="207">
        <v>15946</v>
      </c>
      <c r="AT35" s="208">
        <v>2.7382256297918905E-2</v>
      </c>
      <c r="AU35" s="207">
        <v>72114</v>
      </c>
      <c r="AV35" s="208">
        <v>-0.17295716497505587</v>
      </c>
    </row>
    <row r="36" spans="2:48" hidden="1" outlineLevel="1">
      <c r="B36" s="204" t="s">
        <v>91</v>
      </c>
      <c r="C36" s="205">
        <v>46858</v>
      </c>
      <c r="D36" s="206">
        <v>-0.19137847725547041</v>
      </c>
      <c r="E36" s="205">
        <v>288</v>
      </c>
      <c r="F36" s="206">
        <v>0.38461538461538458</v>
      </c>
      <c r="G36" s="205">
        <v>186</v>
      </c>
      <c r="H36" s="206">
        <v>0.19230769230769229</v>
      </c>
      <c r="I36" s="205">
        <v>7086</v>
      </c>
      <c r="J36" s="206">
        <v>-4.3982730706961681E-2</v>
      </c>
      <c r="K36" s="205">
        <v>1025</v>
      </c>
      <c r="L36" s="206">
        <v>8.3509513742071828E-2</v>
      </c>
      <c r="M36" s="205">
        <v>2165</v>
      </c>
      <c r="N36" s="206">
        <v>6.0408921933086113E-3</v>
      </c>
      <c r="O36" s="205">
        <v>133</v>
      </c>
      <c r="P36" s="206">
        <v>-7.4626865671642006E-3</v>
      </c>
      <c r="Q36" s="205">
        <v>486</v>
      </c>
      <c r="R36" s="206">
        <v>-0.11151736745886653</v>
      </c>
      <c r="S36" s="205">
        <v>385</v>
      </c>
      <c r="T36" s="206">
        <v>0.52777777777777768</v>
      </c>
      <c r="U36" s="205">
        <v>91</v>
      </c>
      <c r="V36" s="206">
        <v>8.3333333333333259E-2</v>
      </c>
      <c r="W36" s="205">
        <v>65</v>
      </c>
      <c r="X36" s="206">
        <v>-0.14473684210526316</v>
      </c>
      <c r="Y36" s="205">
        <v>168</v>
      </c>
      <c r="Z36" s="206">
        <v>1.4</v>
      </c>
      <c r="AA36" s="205">
        <v>61</v>
      </c>
      <c r="AB36" s="206">
        <v>1.7727272727272729</v>
      </c>
      <c r="AC36" s="205">
        <v>187</v>
      </c>
      <c r="AD36" s="206">
        <v>0.28965517241379302</v>
      </c>
      <c r="AE36" s="205">
        <v>223</v>
      </c>
      <c r="AF36" s="206">
        <v>5.6872037914691864E-2</v>
      </c>
      <c r="AG36" s="205">
        <v>206</v>
      </c>
      <c r="AH36" s="206">
        <v>0.48201438848920852</v>
      </c>
      <c r="AI36" s="205">
        <v>278</v>
      </c>
      <c r="AJ36" s="206">
        <v>-0.27604166666666663</v>
      </c>
      <c r="AK36" s="205">
        <v>1148</v>
      </c>
      <c r="AL36" s="206">
        <v>0.11564625850340127</v>
      </c>
      <c r="AM36" s="205">
        <v>301</v>
      </c>
      <c r="AN36" s="206">
        <v>0.34375</v>
      </c>
      <c r="AO36" s="205">
        <v>597</v>
      </c>
      <c r="AP36" s="206">
        <v>9.9447513812154664E-2</v>
      </c>
      <c r="AQ36" s="205">
        <v>495</v>
      </c>
      <c r="AR36" s="206">
        <v>-9.0073529411764719E-2</v>
      </c>
      <c r="AS36" s="207">
        <v>15189</v>
      </c>
      <c r="AT36" s="208">
        <v>1.0847863702915017E-2</v>
      </c>
      <c r="AU36" s="207">
        <v>62047</v>
      </c>
      <c r="AV36" s="208">
        <v>-0.14973826294296599</v>
      </c>
    </row>
    <row r="37" spans="2:48" hidden="1" outlineLevel="1">
      <c r="B37" s="204" t="s">
        <v>92</v>
      </c>
      <c r="C37" s="205">
        <v>50013</v>
      </c>
      <c r="D37" s="206">
        <v>4.6581706321803029E-2</v>
      </c>
      <c r="E37" s="205">
        <v>220</v>
      </c>
      <c r="F37" s="206">
        <v>0.20218579234972678</v>
      </c>
      <c r="G37" s="205">
        <v>354</v>
      </c>
      <c r="H37" s="206">
        <v>2.3714285714285714</v>
      </c>
      <c r="I37" s="205">
        <v>6938</v>
      </c>
      <c r="J37" s="206">
        <v>-5.3607966171054455E-2</v>
      </c>
      <c r="K37" s="205">
        <v>1059</v>
      </c>
      <c r="L37" s="206">
        <v>0.38612565445026181</v>
      </c>
      <c r="M37" s="205">
        <v>2454</v>
      </c>
      <c r="N37" s="206">
        <v>2.2074135776759762E-2</v>
      </c>
      <c r="O37" s="205">
        <v>128</v>
      </c>
      <c r="P37" s="206">
        <v>0.31958762886597936</v>
      </c>
      <c r="Q37" s="205">
        <v>516</v>
      </c>
      <c r="R37" s="206">
        <v>0.5</v>
      </c>
      <c r="S37" s="205">
        <v>278</v>
      </c>
      <c r="T37" s="206">
        <v>2.2058823529411686E-2</v>
      </c>
      <c r="U37" s="205">
        <v>112</v>
      </c>
      <c r="V37" s="206">
        <v>0.57746478873239426</v>
      </c>
      <c r="W37" s="205">
        <v>77</v>
      </c>
      <c r="X37" s="206">
        <v>0.39999999999999991</v>
      </c>
      <c r="Y37" s="205">
        <v>46</v>
      </c>
      <c r="Z37" s="206">
        <v>-0.57798165137614677</v>
      </c>
      <c r="AA37" s="205">
        <v>43</v>
      </c>
      <c r="AB37" s="206">
        <v>0.16216216216216206</v>
      </c>
      <c r="AC37" s="205">
        <v>198</v>
      </c>
      <c r="AD37" s="206">
        <v>0.26114649681528657</v>
      </c>
      <c r="AE37" s="205">
        <v>213</v>
      </c>
      <c r="AF37" s="206">
        <v>0.22413793103448265</v>
      </c>
      <c r="AG37" s="205">
        <v>104</v>
      </c>
      <c r="AH37" s="206">
        <v>-0.16800000000000004</v>
      </c>
      <c r="AI37" s="205">
        <v>196</v>
      </c>
      <c r="AJ37" s="206">
        <v>-0.46448087431693985</v>
      </c>
      <c r="AK37" s="205">
        <v>721</v>
      </c>
      <c r="AL37" s="206">
        <v>-0.29174852652259331</v>
      </c>
      <c r="AM37" s="205">
        <v>374</v>
      </c>
      <c r="AN37" s="206">
        <v>0.94791666666666674</v>
      </c>
      <c r="AO37" s="205">
        <v>495</v>
      </c>
      <c r="AP37" s="206">
        <v>0.36740331491712697</v>
      </c>
      <c r="AQ37" s="205">
        <v>418</v>
      </c>
      <c r="AR37" s="206">
        <v>0.14207650273224037</v>
      </c>
      <c r="AS37" s="207">
        <v>14666</v>
      </c>
      <c r="AT37" s="208">
        <v>2.8687662201024144E-2</v>
      </c>
      <c r="AU37" s="207">
        <v>64679</v>
      </c>
      <c r="AV37" s="208">
        <v>4.2469860099284329E-2</v>
      </c>
    </row>
    <row r="38" spans="2:48" hidden="1" outlineLevel="1">
      <c r="B38" s="204" t="s">
        <v>93</v>
      </c>
      <c r="C38" s="205">
        <v>41130</v>
      </c>
      <c r="D38" s="206">
        <v>3.0233198907897663E-2</v>
      </c>
      <c r="E38" s="205">
        <v>388</v>
      </c>
      <c r="F38" s="206">
        <v>0.26797385620915026</v>
      </c>
      <c r="G38" s="205">
        <v>276</v>
      </c>
      <c r="H38" s="206">
        <v>0.97142857142857153</v>
      </c>
      <c r="I38" s="205">
        <v>8522</v>
      </c>
      <c r="J38" s="206">
        <v>-0.10285293188756717</v>
      </c>
      <c r="K38" s="205">
        <v>1413</v>
      </c>
      <c r="L38" s="206">
        <v>0.35865384615384621</v>
      </c>
      <c r="M38" s="205">
        <v>2112</v>
      </c>
      <c r="N38" s="206">
        <v>-0.13795918367346938</v>
      </c>
      <c r="O38" s="205">
        <v>76</v>
      </c>
      <c r="P38" s="206">
        <v>-5.0000000000000044E-2</v>
      </c>
      <c r="Q38" s="205">
        <v>427</v>
      </c>
      <c r="R38" s="206">
        <v>0.97685185185185186</v>
      </c>
      <c r="S38" s="205">
        <v>144</v>
      </c>
      <c r="T38" s="206">
        <v>1.4084507042253502E-2</v>
      </c>
      <c r="U38" s="205">
        <v>64</v>
      </c>
      <c r="V38" s="206">
        <v>0.25490196078431371</v>
      </c>
      <c r="W38" s="205">
        <v>30</v>
      </c>
      <c r="X38" s="206">
        <v>1</v>
      </c>
      <c r="Y38" s="205">
        <v>17</v>
      </c>
      <c r="Z38" s="206">
        <v>-0.41379310344827591</v>
      </c>
      <c r="AA38" s="205">
        <v>33</v>
      </c>
      <c r="AB38" s="206">
        <v>-0.2978723404255319</v>
      </c>
      <c r="AC38" s="205">
        <v>197</v>
      </c>
      <c r="AD38" s="206">
        <v>0.20858895705521463</v>
      </c>
      <c r="AE38" s="205">
        <v>225</v>
      </c>
      <c r="AF38" s="206">
        <v>-0.35530085959885382</v>
      </c>
      <c r="AG38" s="205">
        <v>101</v>
      </c>
      <c r="AH38" s="206">
        <v>0.23170731707317072</v>
      </c>
      <c r="AI38" s="205">
        <v>102</v>
      </c>
      <c r="AJ38" s="206">
        <v>-0.63176895306859204</v>
      </c>
      <c r="AK38" s="205">
        <v>616</v>
      </c>
      <c r="AL38" s="206">
        <v>0.13235294117647056</v>
      </c>
      <c r="AM38" s="205">
        <v>158</v>
      </c>
      <c r="AN38" s="206">
        <v>3.2679738562091609E-2</v>
      </c>
      <c r="AO38" s="205">
        <v>421</v>
      </c>
      <c r="AP38" s="206">
        <v>-2.0930232558139528E-2</v>
      </c>
      <c r="AQ38" s="205">
        <v>296</v>
      </c>
      <c r="AR38" s="206">
        <v>-8.9230769230769225E-2</v>
      </c>
      <c r="AS38" s="207">
        <v>15474</v>
      </c>
      <c r="AT38" s="208">
        <v>-4.4578908372437609E-2</v>
      </c>
      <c r="AU38" s="207">
        <v>56604</v>
      </c>
      <c r="AV38" s="208">
        <v>8.6423492934657453E-3</v>
      </c>
    </row>
    <row r="39" spans="2:48" hidden="1" outlineLevel="1">
      <c r="B39" s="204" t="s">
        <v>94</v>
      </c>
      <c r="C39" s="205">
        <v>38879</v>
      </c>
      <c r="D39" s="206">
        <v>-0.11378815162635914</v>
      </c>
      <c r="E39" s="205">
        <v>153</v>
      </c>
      <c r="F39" s="206">
        <v>-0.36250000000000004</v>
      </c>
      <c r="G39" s="205">
        <v>91</v>
      </c>
      <c r="H39" s="206">
        <v>-0.35</v>
      </c>
      <c r="I39" s="205">
        <v>10777</v>
      </c>
      <c r="J39" s="206">
        <v>-0.21324280916922178</v>
      </c>
      <c r="K39" s="205">
        <v>1815</v>
      </c>
      <c r="L39" s="206">
        <v>0.11898890258939576</v>
      </c>
      <c r="M39" s="205">
        <v>3559</v>
      </c>
      <c r="N39" s="206">
        <v>-0.12812346888780013</v>
      </c>
      <c r="O39" s="205">
        <v>80</v>
      </c>
      <c r="P39" s="206">
        <v>-0.43661971830985913</v>
      </c>
      <c r="Q39" s="205">
        <v>285</v>
      </c>
      <c r="R39" s="206">
        <v>-0.30317848410757942</v>
      </c>
      <c r="S39" s="205">
        <v>2047</v>
      </c>
      <c r="T39" s="206">
        <v>-0.33903777849531802</v>
      </c>
      <c r="U39" s="205">
        <v>336</v>
      </c>
      <c r="V39" s="206">
        <v>-0.27114967462039041</v>
      </c>
      <c r="W39" s="205">
        <v>120</v>
      </c>
      <c r="X39" s="206">
        <v>-0.23566878980891715</v>
      </c>
      <c r="Y39" s="205">
        <v>363</v>
      </c>
      <c r="Z39" s="206">
        <v>0.15605095541401282</v>
      </c>
      <c r="AA39" s="205">
        <v>1228</v>
      </c>
      <c r="AB39" s="206">
        <v>-0.43279445727482679</v>
      </c>
      <c r="AC39" s="205">
        <v>321</v>
      </c>
      <c r="AD39" s="206">
        <v>-6.1403508771929793E-2</v>
      </c>
      <c r="AE39" s="205">
        <v>253</v>
      </c>
      <c r="AF39" s="206">
        <v>-0.47401247401247404</v>
      </c>
      <c r="AG39" s="205">
        <v>102</v>
      </c>
      <c r="AH39" s="206">
        <v>-0.17073170731707321</v>
      </c>
      <c r="AI39" s="205">
        <v>185</v>
      </c>
      <c r="AJ39" s="206">
        <v>-0.20258620689655171</v>
      </c>
      <c r="AK39" s="205">
        <v>464</v>
      </c>
      <c r="AL39" s="206">
        <v>-0.44761904761904758</v>
      </c>
      <c r="AM39" s="205">
        <v>130</v>
      </c>
      <c r="AN39" s="206">
        <v>-0.375</v>
      </c>
      <c r="AO39" s="205">
        <v>301</v>
      </c>
      <c r="AP39" s="206">
        <v>-0.43314500941619583</v>
      </c>
      <c r="AQ39" s="205">
        <v>358</v>
      </c>
      <c r="AR39" s="206">
        <v>-1.1049723756906049E-2</v>
      </c>
      <c r="AS39" s="207">
        <v>20921</v>
      </c>
      <c r="AT39" s="208">
        <v>-0.21198538551357871</v>
      </c>
      <c r="AU39" s="207">
        <v>59800</v>
      </c>
      <c r="AV39" s="208">
        <v>-0.15080942913944906</v>
      </c>
    </row>
    <row r="40" spans="2:48" hidden="1" outlineLevel="1">
      <c r="B40" s="204" t="s">
        <v>95</v>
      </c>
      <c r="C40" s="205">
        <v>31004</v>
      </c>
      <c r="D40" s="206">
        <v>6.2435748063875085E-2</v>
      </c>
      <c r="E40" s="205">
        <v>240</v>
      </c>
      <c r="F40" s="206">
        <v>-0.10447761194029848</v>
      </c>
      <c r="G40" s="205">
        <v>146</v>
      </c>
      <c r="H40" s="206">
        <v>0.87179487179487181</v>
      </c>
      <c r="I40" s="205">
        <v>13002</v>
      </c>
      <c r="J40" s="206">
        <v>-0.23795569100926039</v>
      </c>
      <c r="K40" s="205">
        <v>1359</v>
      </c>
      <c r="L40" s="206">
        <v>0.31558567279767669</v>
      </c>
      <c r="M40" s="205">
        <v>4717</v>
      </c>
      <c r="N40" s="206">
        <v>4.6594186820501537E-2</v>
      </c>
      <c r="O40" s="205">
        <v>184</v>
      </c>
      <c r="P40" s="206">
        <v>0.37313432835820892</v>
      </c>
      <c r="Q40" s="205">
        <v>279</v>
      </c>
      <c r="R40" s="206">
        <v>-8.8235294117647078E-2</v>
      </c>
      <c r="S40" s="205">
        <v>6005</v>
      </c>
      <c r="T40" s="206">
        <v>-0.42694913636797405</v>
      </c>
      <c r="U40" s="205">
        <v>1325</v>
      </c>
      <c r="V40" s="206">
        <v>-0.36206066441983631</v>
      </c>
      <c r="W40" s="205">
        <v>594</v>
      </c>
      <c r="X40" s="206">
        <v>-0.18406593406593408</v>
      </c>
      <c r="Y40" s="205">
        <v>722</v>
      </c>
      <c r="Z40" s="206">
        <v>-0.37919174548581258</v>
      </c>
      <c r="AA40" s="205">
        <v>3364</v>
      </c>
      <c r="AB40" s="206">
        <v>-0.48333589310397784</v>
      </c>
      <c r="AC40" s="205">
        <v>167</v>
      </c>
      <c r="AD40" s="206">
        <v>-0.12565445026178013</v>
      </c>
      <c r="AE40" s="205">
        <v>409</v>
      </c>
      <c r="AF40" s="206">
        <v>3.8071065989847774E-2</v>
      </c>
      <c r="AG40" s="205">
        <v>121</v>
      </c>
      <c r="AH40" s="206">
        <v>0.45783132530120474</v>
      </c>
      <c r="AI40" s="205">
        <v>178</v>
      </c>
      <c r="AJ40" s="206">
        <v>-0.39864864864864868</v>
      </c>
      <c r="AK40" s="205">
        <v>502</v>
      </c>
      <c r="AL40" s="206">
        <v>9.1304347826086873E-2</v>
      </c>
      <c r="AM40" s="205">
        <v>172</v>
      </c>
      <c r="AN40" s="206">
        <v>0.68627450980392157</v>
      </c>
      <c r="AO40" s="205">
        <v>337</v>
      </c>
      <c r="AP40" s="206">
        <v>0.28136882129277563</v>
      </c>
      <c r="AQ40" s="205">
        <v>418</v>
      </c>
      <c r="AR40" s="206">
        <v>0.19088319088319095</v>
      </c>
      <c r="AS40" s="207">
        <v>28236</v>
      </c>
      <c r="AT40" s="208">
        <v>-0.21581914627711274</v>
      </c>
      <c r="AU40" s="207">
        <v>59240</v>
      </c>
      <c r="AV40" s="208">
        <v>-9.1257727530718369E-2</v>
      </c>
    </row>
    <row r="41" spans="2:48" hidden="1" outlineLevel="1">
      <c r="B41" s="204" t="s">
        <v>96</v>
      </c>
      <c r="C41" s="205">
        <v>25500</v>
      </c>
      <c r="D41" s="206">
        <v>1.0141023609570698E-2</v>
      </c>
      <c r="E41" s="205">
        <v>274</v>
      </c>
      <c r="F41" s="206">
        <v>-0.35529411764705887</v>
      </c>
      <c r="G41" s="205">
        <v>139</v>
      </c>
      <c r="H41" s="206">
        <v>0.28703703703703698</v>
      </c>
      <c r="I41" s="205">
        <v>13293</v>
      </c>
      <c r="J41" s="206">
        <v>-9.7494738271437287E-2</v>
      </c>
      <c r="K41" s="205">
        <v>1283</v>
      </c>
      <c r="L41" s="206">
        <v>0.24563106796116507</v>
      </c>
      <c r="M41" s="205">
        <v>5107</v>
      </c>
      <c r="N41" s="206">
        <v>-9.9294532627865917E-2</v>
      </c>
      <c r="O41" s="205">
        <v>182</v>
      </c>
      <c r="P41" s="206">
        <v>0.20529801324503305</v>
      </c>
      <c r="Q41" s="205">
        <v>381</v>
      </c>
      <c r="R41" s="206">
        <v>-9.285714285714286E-2</v>
      </c>
      <c r="S41" s="205">
        <v>6699</v>
      </c>
      <c r="T41" s="206">
        <v>-0.25525291828793772</v>
      </c>
      <c r="U41" s="205">
        <v>1576</v>
      </c>
      <c r="V41" s="206">
        <v>-0.22517207472959688</v>
      </c>
      <c r="W41" s="205">
        <v>576</v>
      </c>
      <c r="X41" s="206">
        <v>-0.44294003868471954</v>
      </c>
      <c r="Y41" s="205">
        <v>1045</v>
      </c>
      <c r="Z41" s="206">
        <v>0.1611111111111112</v>
      </c>
      <c r="AA41" s="205">
        <v>3502</v>
      </c>
      <c r="AB41" s="206">
        <v>-0.30336184603143024</v>
      </c>
      <c r="AC41" s="205">
        <v>202</v>
      </c>
      <c r="AD41" s="206">
        <v>-0.24907063197026025</v>
      </c>
      <c r="AE41" s="205">
        <v>437</v>
      </c>
      <c r="AF41" s="206">
        <v>3.0660377358490587E-2</v>
      </c>
      <c r="AG41" s="205">
        <v>59</v>
      </c>
      <c r="AH41" s="206">
        <v>5.3571428571428603E-2</v>
      </c>
      <c r="AI41" s="205">
        <v>147</v>
      </c>
      <c r="AJ41" s="206">
        <v>-0.40963855421686746</v>
      </c>
      <c r="AK41" s="205">
        <v>358</v>
      </c>
      <c r="AL41" s="206">
        <v>-0.13526570048309183</v>
      </c>
      <c r="AM41" s="205">
        <v>91</v>
      </c>
      <c r="AN41" s="206">
        <v>-0.20175438596491224</v>
      </c>
      <c r="AO41" s="205">
        <v>259</v>
      </c>
      <c r="AP41" s="206">
        <v>-0.20795107033639149</v>
      </c>
      <c r="AQ41" s="205">
        <v>478</v>
      </c>
      <c r="AR41" s="206">
        <v>-3.0425963488843855E-2</v>
      </c>
      <c r="AS41" s="207">
        <v>29389</v>
      </c>
      <c r="AT41" s="208">
        <v>-0.1324024325441342</v>
      </c>
      <c r="AU41" s="207">
        <v>54889</v>
      </c>
      <c r="AV41" s="208">
        <v>-7.1534896309076723E-2</v>
      </c>
    </row>
    <row r="42" spans="2:48" hidden="1" outlineLevel="1">
      <c r="B42" s="204" t="s">
        <v>97</v>
      </c>
      <c r="C42" s="205">
        <v>23963</v>
      </c>
      <c r="D42" s="206">
        <v>0.17161296631301037</v>
      </c>
      <c r="E42" s="205">
        <v>195</v>
      </c>
      <c r="F42" s="206">
        <v>-0.34563758389261745</v>
      </c>
      <c r="G42" s="205">
        <v>221</v>
      </c>
      <c r="H42" s="206">
        <v>-4.7413793103448287E-2</v>
      </c>
      <c r="I42" s="205">
        <v>15937</v>
      </c>
      <c r="J42" s="206">
        <v>-4.8707694144332403E-2</v>
      </c>
      <c r="K42" s="205">
        <v>868</v>
      </c>
      <c r="L42" s="206">
        <v>0.36692913385826764</v>
      </c>
      <c r="M42" s="205">
        <v>5066</v>
      </c>
      <c r="N42" s="206">
        <v>-9.5195570637613858E-2</v>
      </c>
      <c r="O42" s="205">
        <v>161</v>
      </c>
      <c r="P42" s="206">
        <v>-0.19499999999999995</v>
      </c>
      <c r="Q42" s="205">
        <v>379</v>
      </c>
      <c r="R42" s="206">
        <v>-0.18494623655913978</v>
      </c>
      <c r="S42" s="205">
        <v>8808</v>
      </c>
      <c r="T42" s="206">
        <v>-0.16194100856327309</v>
      </c>
      <c r="U42" s="205">
        <v>1987</v>
      </c>
      <c r="V42" s="206">
        <v>-4.6087373979836754E-2</v>
      </c>
      <c r="W42" s="205">
        <v>939</v>
      </c>
      <c r="X42" s="206">
        <v>-0.23409461663947795</v>
      </c>
      <c r="Y42" s="205">
        <v>1000</v>
      </c>
      <c r="Z42" s="206">
        <v>-0.16387959866220736</v>
      </c>
      <c r="AA42" s="205">
        <v>4882</v>
      </c>
      <c r="AB42" s="206">
        <v>-0.18701082431307248</v>
      </c>
      <c r="AC42" s="205">
        <v>219</v>
      </c>
      <c r="AD42" s="206">
        <v>-0.17669172932330823</v>
      </c>
      <c r="AE42" s="205">
        <v>535</v>
      </c>
      <c r="AF42" s="206">
        <v>-0.20974889217134418</v>
      </c>
      <c r="AG42" s="205">
        <v>132</v>
      </c>
      <c r="AH42" s="206">
        <v>4.7619047619047672E-2</v>
      </c>
      <c r="AI42" s="205">
        <v>159</v>
      </c>
      <c r="AJ42" s="206">
        <v>-0.3588709677419355</v>
      </c>
      <c r="AK42" s="205">
        <v>459</v>
      </c>
      <c r="AL42" s="206">
        <v>-0.11900191938579652</v>
      </c>
      <c r="AM42" s="205">
        <v>89</v>
      </c>
      <c r="AN42" s="206">
        <v>0.390625</v>
      </c>
      <c r="AO42" s="205">
        <v>283</v>
      </c>
      <c r="AP42" s="206">
        <v>-0.22465753424657531</v>
      </c>
      <c r="AQ42" s="205">
        <v>286</v>
      </c>
      <c r="AR42" s="206">
        <v>-4.0268456375838979E-2</v>
      </c>
      <c r="AS42" s="207">
        <v>33797</v>
      </c>
      <c r="AT42" s="208">
        <v>-9.2868454250208066E-2</v>
      </c>
      <c r="AU42" s="207">
        <v>57760</v>
      </c>
      <c r="AV42" s="208">
        <v>8.664009703691633E-4</v>
      </c>
    </row>
    <row r="43" spans="2:48" collapsed="1">
      <c r="B43" s="216">
        <v>2010</v>
      </c>
      <c r="C43" s="217">
        <v>437101</v>
      </c>
      <c r="D43" s="218">
        <v>-8.5436482861650398E-2</v>
      </c>
      <c r="E43" s="217">
        <v>3244</v>
      </c>
      <c r="F43" s="218">
        <v>2.5284450063211228E-2</v>
      </c>
      <c r="G43" s="217">
        <v>2198</v>
      </c>
      <c r="H43" s="218">
        <v>0.34598897734231482</v>
      </c>
      <c r="I43" s="217">
        <v>129984</v>
      </c>
      <c r="J43" s="218">
        <v>-7.8656941756863108E-2</v>
      </c>
      <c r="K43" s="217">
        <v>13342</v>
      </c>
      <c r="L43" s="218">
        <v>0.23035780154924379</v>
      </c>
      <c r="M43" s="217">
        <v>42996</v>
      </c>
      <c r="N43" s="218">
        <v>-1.4869973651048252E-2</v>
      </c>
      <c r="O43" s="217">
        <v>1530</v>
      </c>
      <c r="P43" s="218">
        <v>-2.7336300063572794E-2</v>
      </c>
      <c r="Q43" s="217">
        <v>5511</v>
      </c>
      <c r="R43" s="218">
        <v>0.13441745574310415</v>
      </c>
      <c r="S43" s="217">
        <v>44769</v>
      </c>
      <c r="T43" s="218">
        <v>-0.16416489302117176</v>
      </c>
      <c r="U43" s="217">
        <v>9530</v>
      </c>
      <c r="V43" s="218">
        <v>-0.11783763769323341</v>
      </c>
      <c r="W43" s="217">
        <v>4167</v>
      </c>
      <c r="X43" s="218">
        <v>-0.20537757437070936</v>
      </c>
      <c r="Y43" s="217">
        <v>6341</v>
      </c>
      <c r="Z43" s="218">
        <v>6.3212608987256891E-2</v>
      </c>
      <c r="AA43" s="217">
        <v>24731</v>
      </c>
      <c r="AB43" s="218">
        <v>-0.21615796646698993</v>
      </c>
      <c r="AC43" s="217">
        <v>2625</v>
      </c>
      <c r="AD43" s="218">
        <v>-1.3899323816679243E-2</v>
      </c>
      <c r="AE43" s="217">
        <v>3976</v>
      </c>
      <c r="AF43" s="218">
        <v>-7.3625349487418501E-2</v>
      </c>
      <c r="AG43" s="217">
        <v>1706</v>
      </c>
      <c r="AH43" s="218">
        <v>0.22557471264367823</v>
      </c>
      <c r="AI43" s="217">
        <v>2412</v>
      </c>
      <c r="AJ43" s="218">
        <v>-0.30046403712296987</v>
      </c>
      <c r="AK43" s="217">
        <v>8757</v>
      </c>
      <c r="AL43" s="218">
        <v>3.486173481446464E-2</v>
      </c>
      <c r="AM43" s="217">
        <v>2166</v>
      </c>
      <c r="AN43" s="218">
        <v>-0.18693693693693691</v>
      </c>
      <c r="AO43" s="217">
        <v>4597</v>
      </c>
      <c r="AP43" s="218">
        <v>-0.10824442289039771</v>
      </c>
      <c r="AQ43" s="217">
        <v>4734</v>
      </c>
      <c r="AR43" s="218">
        <v>0.13716070141724712</v>
      </c>
      <c r="AS43" s="207">
        <v>274547</v>
      </c>
      <c r="AT43" s="219">
        <v>-6.169215100581682E-2</v>
      </c>
      <c r="AU43" s="207">
        <v>711648</v>
      </c>
      <c r="AV43" s="219">
        <v>-7.6419928049711094E-2</v>
      </c>
    </row>
    <row r="44" spans="2:48" ht="15" hidden="1" customHeight="1" outlineLevel="1">
      <c r="B44" s="204" t="s">
        <v>86</v>
      </c>
      <c r="C44" s="205">
        <v>32592</v>
      </c>
      <c r="D44" s="206">
        <v>8.7814158405927767E-2</v>
      </c>
      <c r="E44" s="205">
        <v>273</v>
      </c>
      <c r="F44" s="206">
        <v>-0.23955431754874656</v>
      </c>
      <c r="G44" s="205">
        <v>182</v>
      </c>
      <c r="H44" s="206">
        <v>0.24657534246575352</v>
      </c>
      <c r="I44" s="205">
        <v>12571</v>
      </c>
      <c r="J44" s="206">
        <v>-0.17954575120741423</v>
      </c>
      <c r="K44" s="205">
        <v>761</v>
      </c>
      <c r="L44" s="206">
        <v>1.3315579227696439E-2</v>
      </c>
      <c r="M44" s="205">
        <v>4609</v>
      </c>
      <c r="N44" s="206">
        <v>-0.29996962332928312</v>
      </c>
      <c r="O44" s="205">
        <v>204</v>
      </c>
      <c r="P44" s="206">
        <v>-0.28919860627177696</v>
      </c>
      <c r="Q44" s="205">
        <v>515</v>
      </c>
      <c r="R44" s="206">
        <v>-4.4526901669758812E-2</v>
      </c>
      <c r="S44" s="205">
        <v>8512</v>
      </c>
      <c r="T44" s="206">
        <v>-0.30897873031336254</v>
      </c>
      <c r="U44" s="205">
        <v>1819</v>
      </c>
      <c r="V44" s="206">
        <v>-0.25603271983640086</v>
      </c>
      <c r="W44" s="205">
        <v>960</v>
      </c>
      <c r="X44" s="206">
        <v>-0.47454844006568142</v>
      </c>
      <c r="Y44" s="205">
        <v>840</v>
      </c>
      <c r="Z44" s="206">
        <v>-0.39741750358680061</v>
      </c>
      <c r="AA44" s="205">
        <v>4893</v>
      </c>
      <c r="AB44" s="206">
        <v>-0.26443174984966922</v>
      </c>
      <c r="AC44" s="205">
        <v>225</v>
      </c>
      <c r="AD44" s="206">
        <v>-4.2553191489361653E-2</v>
      </c>
      <c r="AE44" s="205">
        <v>408</v>
      </c>
      <c r="AF44" s="206">
        <v>-0.21235521235521237</v>
      </c>
      <c r="AG44" s="205">
        <v>155</v>
      </c>
      <c r="AH44" s="206">
        <v>-0.13888888888888884</v>
      </c>
      <c r="AI44" s="205">
        <v>240</v>
      </c>
      <c r="AJ44" s="206">
        <v>-0.28783382789317502</v>
      </c>
      <c r="AK44" s="205">
        <v>782</v>
      </c>
      <c r="AL44" s="206">
        <v>-0.17684210526315791</v>
      </c>
      <c r="AM44" s="205">
        <v>265</v>
      </c>
      <c r="AN44" s="206">
        <v>1.1370967741935485</v>
      </c>
      <c r="AO44" s="205">
        <v>381</v>
      </c>
      <c r="AP44" s="206">
        <v>-0.12814645308924488</v>
      </c>
      <c r="AQ44" s="205">
        <v>366</v>
      </c>
      <c r="AR44" s="206">
        <v>-0.3197026022304833</v>
      </c>
      <c r="AS44" s="207">
        <v>30449</v>
      </c>
      <c r="AT44" s="208">
        <v>-0.23157097791798109</v>
      </c>
      <c r="AU44" s="207">
        <v>63041</v>
      </c>
      <c r="AV44" s="208">
        <v>-9.4056275687638302E-2</v>
      </c>
    </row>
    <row r="45" spans="2:48" ht="15" hidden="1" customHeight="1" outlineLevel="1">
      <c r="B45" s="204" t="s">
        <v>87</v>
      </c>
      <c r="C45" s="205">
        <v>30544</v>
      </c>
      <c r="D45" s="206">
        <v>-8.9873787352778844E-3</v>
      </c>
      <c r="E45" s="205">
        <v>206</v>
      </c>
      <c r="F45" s="206">
        <v>-0.28222996515679444</v>
      </c>
      <c r="G45" s="205">
        <v>132</v>
      </c>
      <c r="H45" s="206">
        <v>-0.467741935483871</v>
      </c>
      <c r="I45" s="205">
        <v>15835</v>
      </c>
      <c r="J45" s="206">
        <v>-2.2892755769468143E-2</v>
      </c>
      <c r="K45" s="205">
        <v>784</v>
      </c>
      <c r="L45" s="206">
        <v>0.22500000000000009</v>
      </c>
      <c r="M45" s="205">
        <v>3715</v>
      </c>
      <c r="N45" s="206">
        <v>-0.31495482205421355</v>
      </c>
      <c r="O45" s="205">
        <v>134</v>
      </c>
      <c r="P45" s="206">
        <v>-0.37674418604651161</v>
      </c>
      <c r="Q45" s="205">
        <v>213</v>
      </c>
      <c r="R45" s="206">
        <v>-0.37168141592920356</v>
      </c>
      <c r="S45" s="205">
        <v>7515</v>
      </c>
      <c r="T45" s="206">
        <v>-0.3634592580044046</v>
      </c>
      <c r="U45" s="205">
        <v>1412</v>
      </c>
      <c r="V45" s="206">
        <v>-0.47056617922759658</v>
      </c>
      <c r="W45" s="205">
        <v>634</v>
      </c>
      <c r="X45" s="206">
        <v>-0.57133198106828931</v>
      </c>
      <c r="Y45" s="205">
        <v>662</v>
      </c>
      <c r="Z45" s="206">
        <v>-0.31469979296066253</v>
      </c>
      <c r="AA45" s="205">
        <v>4807</v>
      </c>
      <c r="AB45" s="206">
        <v>-0.28189423364206756</v>
      </c>
      <c r="AC45" s="205">
        <v>247</v>
      </c>
      <c r="AD45" s="206">
        <v>-0.3042253521126761</v>
      </c>
      <c r="AE45" s="205">
        <v>463</v>
      </c>
      <c r="AF45" s="206">
        <v>-0.18629173989455183</v>
      </c>
      <c r="AG45" s="205">
        <v>69</v>
      </c>
      <c r="AH45" s="206">
        <v>-0.54605263157894735</v>
      </c>
      <c r="AI45" s="205">
        <v>197</v>
      </c>
      <c r="AJ45" s="206">
        <v>-0.26217228464419473</v>
      </c>
      <c r="AK45" s="205">
        <v>356</v>
      </c>
      <c r="AL45" s="206">
        <v>-0.28514056224899598</v>
      </c>
      <c r="AM45" s="205">
        <v>282</v>
      </c>
      <c r="AN45" s="206">
        <v>1.1044776119402986</v>
      </c>
      <c r="AO45" s="205">
        <v>225</v>
      </c>
      <c r="AP45" s="206">
        <v>-0.31818181818181823</v>
      </c>
      <c r="AQ45" s="205">
        <v>161</v>
      </c>
      <c r="AR45" s="206">
        <v>-0.49844236760124616</v>
      </c>
      <c r="AS45" s="207">
        <v>30534</v>
      </c>
      <c r="AT45" s="208">
        <v>-0.19200846784863723</v>
      </c>
      <c r="AU45" s="207">
        <v>61078</v>
      </c>
      <c r="AV45" s="208">
        <v>-0.10979289035285889</v>
      </c>
    </row>
    <row r="46" spans="2:48" ht="15" hidden="1" customHeight="1" outlineLevel="1">
      <c r="B46" s="204" t="s">
        <v>88</v>
      </c>
      <c r="C46" s="205">
        <v>38129</v>
      </c>
      <c r="D46" s="206">
        <v>-1.6837708215151403E-2</v>
      </c>
      <c r="E46" s="205">
        <v>325</v>
      </c>
      <c r="F46" s="206">
        <v>0.22641509433962259</v>
      </c>
      <c r="G46" s="205">
        <v>145</v>
      </c>
      <c r="H46" s="206">
        <v>-0.44444444444444442</v>
      </c>
      <c r="I46" s="205">
        <v>9335</v>
      </c>
      <c r="J46" s="206">
        <v>-0.15543291414095717</v>
      </c>
      <c r="K46" s="205">
        <v>785</v>
      </c>
      <c r="L46" s="206">
        <v>-0.24081237911025144</v>
      </c>
      <c r="M46" s="205">
        <v>3191</v>
      </c>
      <c r="N46" s="206">
        <v>-0.3671162237207457</v>
      </c>
      <c r="O46" s="205">
        <v>144</v>
      </c>
      <c r="P46" s="206">
        <v>-0.39240506329113922</v>
      </c>
      <c r="Q46" s="205">
        <v>292</v>
      </c>
      <c r="R46" s="206">
        <v>-0.26075949367088602</v>
      </c>
      <c r="S46" s="205">
        <v>3572</v>
      </c>
      <c r="T46" s="206">
        <v>-0.45565376409631209</v>
      </c>
      <c r="U46" s="205">
        <v>663</v>
      </c>
      <c r="V46" s="206">
        <v>-0.56150793650793651</v>
      </c>
      <c r="W46" s="205">
        <v>323</v>
      </c>
      <c r="X46" s="206">
        <v>-0.69953488372093031</v>
      </c>
      <c r="Y46" s="205">
        <v>607</v>
      </c>
      <c r="Z46" s="206">
        <v>-0.34164859002169201</v>
      </c>
      <c r="AA46" s="205">
        <v>1979</v>
      </c>
      <c r="AB46" s="206">
        <v>-0.35178512938093676</v>
      </c>
      <c r="AC46" s="205">
        <v>336</v>
      </c>
      <c r="AD46" s="206">
        <v>2.1276595744680771E-2</v>
      </c>
      <c r="AE46" s="205">
        <v>303</v>
      </c>
      <c r="AF46" s="206">
        <v>-0.4047151277013753</v>
      </c>
      <c r="AG46" s="205">
        <v>88</v>
      </c>
      <c r="AH46" s="206">
        <v>-0.56218905472636815</v>
      </c>
      <c r="AI46" s="205">
        <v>232</v>
      </c>
      <c r="AJ46" s="206">
        <v>-0.51362683438155132</v>
      </c>
      <c r="AK46" s="205">
        <v>571</v>
      </c>
      <c r="AL46" s="206">
        <v>-0.12957317073170727</v>
      </c>
      <c r="AM46" s="205">
        <v>436</v>
      </c>
      <c r="AN46" s="206">
        <v>2.8245614035087718</v>
      </c>
      <c r="AO46" s="205">
        <v>419</v>
      </c>
      <c r="AP46" s="206">
        <v>-4.337899543378998E-2</v>
      </c>
      <c r="AQ46" s="205">
        <v>257</v>
      </c>
      <c r="AR46" s="206">
        <v>-0.17628205128205132</v>
      </c>
      <c r="AS46" s="207">
        <v>20431</v>
      </c>
      <c r="AT46" s="208">
        <v>-0.26731217500448268</v>
      </c>
      <c r="AU46" s="207">
        <v>58560</v>
      </c>
      <c r="AV46" s="208">
        <v>-0.12160439197804007</v>
      </c>
    </row>
    <row r="47" spans="2:48" ht="15" hidden="1" customHeight="1" outlineLevel="1">
      <c r="B47" s="204" t="s">
        <v>89</v>
      </c>
      <c r="C47" s="205">
        <v>40587</v>
      </c>
      <c r="D47" s="206">
        <v>-0.18581745235707126</v>
      </c>
      <c r="E47" s="205">
        <v>175</v>
      </c>
      <c r="F47" s="206">
        <v>-0.30000000000000004</v>
      </c>
      <c r="G47" s="205">
        <v>120</v>
      </c>
      <c r="H47" s="206">
        <v>8.4033613445377853E-3</v>
      </c>
      <c r="I47" s="205">
        <v>8951</v>
      </c>
      <c r="J47" s="206">
        <v>-0.17812873014415576</v>
      </c>
      <c r="K47" s="205">
        <v>618</v>
      </c>
      <c r="L47" s="206">
        <v>-0.25899280575539574</v>
      </c>
      <c r="M47" s="205">
        <v>3253</v>
      </c>
      <c r="N47" s="206">
        <v>-0.14909756735547997</v>
      </c>
      <c r="O47" s="205">
        <v>73</v>
      </c>
      <c r="P47" s="206">
        <v>-0.63131313131313127</v>
      </c>
      <c r="Q47" s="205">
        <v>318</v>
      </c>
      <c r="R47" s="206">
        <v>-0.27064220183486243</v>
      </c>
      <c r="S47" s="205">
        <v>143</v>
      </c>
      <c r="T47" s="206">
        <v>-0.38888888888888884</v>
      </c>
      <c r="U47" s="205">
        <v>23</v>
      </c>
      <c r="V47" s="206">
        <v>-0.76041666666666663</v>
      </c>
      <c r="W47" s="205">
        <v>21</v>
      </c>
      <c r="X47" s="206">
        <v>-0.60377358490566035</v>
      </c>
      <c r="Y47" s="205">
        <v>51</v>
      </c>
      <c r="Z47" s="206">
        <v>0.10869565217391308</v>
      </c>
      <c r="AA47" s="205">
        <v>48</v>
      </c>
      <c r="AB47" s="206">
        <v>0.23076923076923084</v>
      </c>
      <c r="AC47" s="205">
        <v>171</v>
      </c>
      <c r="AD47" s="206">
        <v>0.1476510067114094</v>
      </c>
      <c r="AE47" s="205">
        <v>231</v>
      </c>
      <c r="AF47" s="206">
        <v>-0.49118942731277537</v>
      </c>
      <c r="AG47" s="205">
        <v>156</v>
      </c>
      <c r="AH47" s="206">
        <v>-3.105590062111796E-2</v>
      </c>
      <c r="AI47" s="205">
        <v>343</v>
      </c>
      <c r="AJ47" s="206">
        <v>-0.57071339173967461</v>
      </c>
      <c r="AK47" s="205">
        <v>745</v>
      </c>
      <c r="AL47" s="206">
        <v>-0.26600985221674878</v>
      </c>
      <c r="AM47" s="205">
        <v>327</v>
      </c>
      <c r="AN47" s="206">
        <v>1.1096774193548389</v>
      </c>
      <c r="AO47" s="205">
        <v>589</v>
      </c>
      <c r="AP47" s="206">
        <v>-6.507936507936507E-2</v>
      </c>
      <c r="AQ47" s="205">
        <v>284</v>
      </c>
      <c r="AR47" s="206">
        <v>0.10077519379844957</v>
      </c>
      <c r="AS47" s="207">
        <v>16497</v>
      </c>
      <c r="AT47" s="208">
        <v>-0.19156130549838279</v>
      </c>
      <c r="AU47" s="207">
        <v>57084</v>
      </c>
      <c r="AV47" s="208">
        <v>-0.18748576634024139</v>
      </c>
    </row>
    <row r="48" spans="2:48" ht="15" hidden="1" customHeight="1" outlineLevel="1">
      <c r="B48" s="204" t="s">
        <v>90</v>
      </c>
      <c r="C48" s="205">
        <v>71674</v>
      </c>
      <c r="D48" s="206">
        <v>-0.16772335632504243</v>
      </c>
      <c r="E48" s="205">
        <v>257</v>
      </c>
      <c r="F48" s="206">
        <v>0.41988950276243098</v>
      </c>
      <c r="G48" s="205">
        <v>95</v>
      </c>
      <c r="H48" s="206">
        <v>-0.33566433566433562</v>
      </c>
      <c r="I48" s="205">
        <v>7905</v>
      </c>
      <c r="J48" s="206">
        <v>-0.21786880379934703</v>
      </c>
      <c r="K48" s="205">
        <v>826</v>
      </c>
      <c r="L48" s="206">
        <v>-0.29522184300341292</v>
      </c>
      <c r="M48" s="205">
        <v>2016</v>
      </c>
      <c r="N48" s="206">
        <v>-0.30193905817174516</v>
      </c>
      <c r="O48" s="205">
        <v>80</v>
      </c>
      <c r="P48" s="206">
        <v>-0.61165048543689315</v>
      </c>
      <c r="Q48" s="205">
        <v>813</v>
      </c>
      <c r="R48" s="206">
        <v>-0.34698795180722897</v>
      </c>
      <c r="S48" s="205">
        <v>73</v>
      </c>
      <c r="T48" s="206">
        <v>-0.61578947368421055</v>
      </c>
      <c r="U48" s="205">
        <v>25</v>
      </c>
      <c r="V48" s="206">
        <v>-0.54545454545454541</v>
      </c>
      <c r="W48" s="205">
        <v>15</v>
      </c>
      <c r="X48" s="206">
        <v>-0.8351648351648352</v>
      </c>
      <c r="Y48" s="205">
        <v>23</v>
      </c>
      <c r="Z48" s="206">
        <v>-7.999999999999996E-2</v>
      </c>
      <c r="AA48" s="205">
        <v>10</v>
      </c>
      <c r="AB48" s="206">
        <v>-0.47368421052631582</v>
      </c>
      <c r="AC48" s="205">
        <v>150</v>
      </c>
      <c r="AD48" s="206">
        <v>-0.18918918918918914</v>
      </c>
      <c r="AE48" s="205">
        <v>177</v>
      </c>
      <c r="AF48" s="206">
        <v>-0.59027777777777779</v>
      </c>
      <c r="AG48" s="205">
        <v>190</v>
      </c>
      <c r="AH48" s="206">
        <v>0.19496855345911945</v>
      </c>
      <c r="AI48" s="205">
        <v>384</v>
      </c>
      <c r="AJ48" s="206">
        <v>-0.50579150579150578</v>
      </c>
      <c r="AK48" s="205">
        <v>1182</v>
      </c>
      <c r="AL48" s="206">
        <v>-0.45630174793008282</v>
      </c>
      <c r="AM48" s="205">
        <v>297</v>
      </c>
      <c r="AN48" s="206">
        <v>3.367647058823529</v>
      </c>
      <c r="AO48" s="205">
        <v>720</v>
      </c>
      <c r="AP48" s="206">
        <v>-1.5047879616963078E-2</v>
      </c>
      <c r="AQ48" s="205">
        <v>356</v>
      </c>
      <c r="AR48" s="206">
        <v>-0.22270742358078599</v>
      </c>
      <c r="AS48" s="207">
        <v>15521</v>
      </c>
      <c r="AT48" s="208">
        <v>-0.26496495548399313</v>
      </c>
      <c r="AU48" s="207">
        <v>87195</v>
      </c>
      <c r="AV48" s="208">
        <v>-0.18687170113956397</v>
      </c>
    </row>
    <row r="49" spans="2:48" ht="15" hidden="1" customHeight="1" outlineLevel="1">
      <c r="B49" s="204" t="s">
        <v>91</v>
      </c>
      <c r="C49" s="205">
        <v>57948</v>
      </c>
      <c r="D49" s="206">
        <v>-0.15557239449755189</v>
      </c>
      <c r="E49" s="205">
        <v>208</v>
      </c>
      <c r="F49" s="206">
        <v>-0.42382271468144039</v>
      </c>
      <c r="G49" s="205">
        <v>156</v>
      </c>
      <c r="H49" s="206">
        <v>-0.13812154696132595</v>
      </c>
      <c r="I49" s="205">
        <v>7412</v>
      </c>
      <c r="J49" s="206">
        <v>-0.21123762903054166</v>
      </c>
      <c r="K49" s="205">
        <v>946</v>
      </c>
      <c r="L49" s="206">
        <v>-0.15004492362982924</v>
      </c>
      <c r="M49" s="205">
        <v>2152</v>
      </c>
      <c r="N49" s="206">
        <v>-0.31682539682539679</v>
      </c>
      <c r="O49" s="205">
        <v>134</v>
      </c>
      <c r="P49" s="206">
        <v>-0.23863636363636365</v>
      </c>
      <c r="Q49" s="205">
        <v>547</v>
      </c>
      <c r="R49" s="206">
        <v>-0.18479880774962743</v>
      </c>
      <c r="S49" s="205">
        <v>252</v>
      </c>
      <c r="T49" s="206">
        <v>-0.52631578947368429</v>
      </c>
      <c r="U49" s="205">
        <v>84</v>
      </c>
      <c r="V49" s="206">
        <v>-0.41258741258741261</v>
      </c>
      <c r="W49" s="205">
        <v>76</v>
      </c>
      <c r="X49" s="206">
        <v>-0.6607142857142857</v>
      </c>
      <c r="Y49" s="205">
        <v>70</v>
      </c>
      <c r="Z49" s="206">
        <v>-0.41176470588235292</v>
      </c>
      <c r="AA49" s="205">
        <v>22</v>
      </c>
      <c r="AB49" s="206">
        <v>-0.52173913043478259</v>
      </c>
      <c r="AC49" s="205">
        <v>145</v>
      </c>
      <c r="AD49" s="206">
        <v>-0.31603773584905659</v>
      </c>
      <c r="AE49" s="205">
        <v>211</v>
      </c>
      <c r="AF49" s="206">
        <v>-0.42506811989100812</v>
      </c>
      <c r="AG49" s="205">
        <v>139</v>
      </c>
      <c r="AH49" s="206">
        <v>-0.27604166666666663</v>
      </c>
      <c r="AI49" s="205">
        <v>384</v>
      </c>
      <c r="AJ49" s="206">
        <v>-0.41463414634146345</v>
      </c>
      <c r="AK49" s="205">
        <v>1029</v>
      </c>
      <c r="AL49" s="206">
        <v>-0.39506172839506171</v>
      </c>
      <c r="AM49" s="205">
        <v>224</v>
      </c>
      <c r="AN49" s="206">
        <v>0.32544378698224863</v>
      </c>
      <c r="AO49" s="205">
        <v>543</v>
      </c>
      <c r="AP49" s="206">
        <v>-0.16203703703703709</v>
      </c>
      <c r="AQ49" s="205">
        <v>544</v>
      </c>
      <c r="AR49" s="206">
        <v>0.73248407643312108</v>
      </c>
      <c r="AS49" s="207">
        <v>15026</v>
      </c>
      <c r="AT49" s="208">
        <v>-0.2426411290322581</v>
      </c>
      <c r="AU49" s="207">
        <v>72974</v>
      </c>
      <c r="AV49" s="208">
        <v>-0.17509947549285587</v>
      </c>
    </row>
    <row r="50" spans="2:48" ht="15" hidden="1" customHeight="1" outlineLevel="1">
      <c r="B50" s="204" t="s">
        <v>92</v>
      </c>
      <c r="C50" s="205">
        <v>47787</v>
      </c>
      <c r="D50" s="206">
        <v>-0.17991796948739514</v>
      </c>
      <c r="E50" s="205">
        <v>183</v>
      </c>
      <c r="F50" s="206">
        <v>-0.16055045871559637</v>
      </c>
      <c r="G50" s="205">
        <v>105</v>
      </c>
      <c r="H50" s="206">
        <v>-0.1796875</v>
      </c>
      <c r="I50" s="205">
        <v>7331</v>
      </c>
      <c r="J50" s="206">
        <v>-8.7957203284399155E-2</v>
      </c>
      <c r="K50" s="205">
        <v>764</v>
      </c>
      <c r="L50" s="206">
        <v>0.30598290598290601</v>
      </c>
      <c r="M50" s="205">
        <v>2401</v>
      </c>
      <c r="N50" s="206">
        <v>7.4753804834377879E-2</v>
      </c>
      <c r="O50" s="205">
        <v>97</v>
      </c>
      <c r="P50" s="206">
        <v>-0.40853658536585369</v>
      </c>
      <c r="Q50" s="205">
        <v>344</v>
      </c>
      <c r="R50" s="206">
        <v>-0.2321428571428571</v>
      </c>
      <c r="S50" s="205">
        <v>272</v>
      </c>
      <c r="T50" s="206">
        <v>-0.16819571865443428</v>
      </c>
      <c r="U50" s="205">
        <v>71</v>
      </c>
      <c r="V50" s="206">
        <v>0.73170731707317072</v>
      </c>
      <c r="W50" s="205">
        <v>55</v>
      </c>
      <c r="X50" s="206">
        <v>-0.71502590673575128</v>
      </c>
      <c r="Y50" s="205">
        <v>109</v>
      </c>
      <c r="Z50" s="206">
        <v>0.91228070175438591</v>
      </c>
      <c r="AA50" s="205">
        <v>37</v>
      </c>
      <c r="AB50" s="206">
        <v>2.7777777777777679E-2</v>
      </c>
      <c r="AC50" s="205">
        <v>157</v>
      </c>
      <c r="AD50" s="206">
        <v>0.50961538461538458</v>
      </c>
      <c r="AE50" s="205">
        <v>174</v>
      </c>
      <c r="AF50" s="206">
        <v>-0.12562814070351758</v>
      </c>
      <c r="AG50" s="205">
        <v>125</v>
      </c>
      <c r="AH50" s="206">
        <v>0.12612612612612617</v>
      </c>
      <c r="AI50" s="205">
        <v>366</v>
      </c>
      <c r="AJ50" s="206">
        <v>0.13664596273291929</v>
      </c>
      <c r="AK50" s="205">
        <v>1018</v>
      </c>
      <c r="AL50" s="206">
        <v>-6.5197428833792426E-2</v>
      </c>
      <c r="AM50" s="205">
        <v>192</v>
      </c>
      <c r="AN50" s="206">
        <v>0.30612244897959173</v>
      </c>
      <c r="AO50" s="205">
        <v>362</v>
      </c>
      <c r="AP50" s="206">
        <v>-0.25667351129363447</v>
      </c>
      <c r="AQ50" s="205">
        <v>366</v>
      </c>
      <c r="AR50" s="206">
        <v>0.57081545064377681</v>
      </c>
      <c r="AS50" s="207">
        <v>14257</v>
      </c>
      <c r="AT50" s="208">
        <v>-3.8897128218956412E-2</v>
      </c>
      <c r="AU50" s="207">
        <v>62044</v>
      </c>
      <c r="AV50" s="208">
        <v>-0.1513029204568771</v>
      </c>
    </row>
    <row r="51" spans="2:48" ht="15" hidden="1" customHeight="1" outlineLevel="1">
      <c r="B51" s="204" t="s">
        <v>93</v>
      </c>
      <c r="C51" s="205">
        <v>39923</v>
      </c>
      <c r="D51" s="206">
        <v>-0.28278600172463353</v>
      </c>
      <c r="E51" s="205">
        <v>306</v>
      </c>
      <c r="F51" s="206">
        <v>0.14606741573033699</v>
      </c>
      <c r="G51" s="205">
        <v>140</v>
      </c>
      <c r="H51" s="206">
        <v>0.39999999999999991</v>
      </c>
      <c r="I51" s="205">
        <v>9499</v>
      </c>
      <c r="J51" s="206">
        <v>-0.20927328727212191</v>
      </c>
      <c r="K51" s="205">
        <v>1040</v>
      </c>
      <c r="L51" s="206">
        <v>0.19402985074626855</v>
      </c>
      <c r="M51" s="205">
        <v>2450</v>
      </c>
      <c r="N51" s="206">
        <v>-9.5273264401772528E-2</v>
      </c>
      <c r="O51" s="205">
        <v>80</v>
      </c>
      <c r="P51" s="206">
        <v>0.4285714285714286</v>
      </c>
      <c r="Q51" s="205">
        <v>216</v>
      </c>
      <c r="R51" s="206">
        <v>-0.34346504559270519</v>
      </c>
      <c r="S51" s="205">
        <v>142</v>
      </c>
      <c r="T51" s="206">
        <v>-0.38260869565217392</v>
      </c>
      <c r="U51" s="205">
        <v>51</v>
      </c>
      <c r="V51" s="206">
        <v>-0.25</v>
      </c>
      <c r="W51" s="205">
        <v>15</v>
      </c>
      <c r="X51" s="206">
        <v>-0.85148514851485146</v>
      </c>
      <c r="Y51" s="205">
        <v>29</v>
      </c>
      <c r="Z51" s="206">
        <v>-0.30952380952380953</v>
      </c>
      <c r="AA51" s="205">
        <v>47</v>
      </c>
      <c r="AB51" s="206">
        <v>1.4736842105263159</v>
      </c>
      <c r="AC51" s="205">
        <v>163</v>
      </c>
      <c r="AD51" s="206">
        <v>-0.30638297872340425</v>
      </c>
      <c r="AE51" s="205">
        <v>349</v>
      </c>
      <c r="AF51" s="206">
        <v>-4.3835616438356206E-2</v>
      </c>
      <c r="AG51" s="205">
        <v>82</v>
      </c>
      <c r="AH51" s="206">
        <v>-0.359375</v>
      </c>
      <c r="AI51" s="205">
        <v>277</v>
      </c>
      <c r="AJ51" s="206">
        <v>-0.15805471124620063</v>
      </c>
      <c r="AK51" s="205">
        <v>544</v>
      </c>
      <c r="AL51" s="206">
        <v>0.15498938428874731</v>
      </c>
      <c r="AM51" s="205">
        <v>153</v>
      </c>
      <c r="AN51" s="206">
        <v>0.73863636363636354</v>
      </c>
      <c r="AO51" s="205">
        <v>430</v>
      </c>
      <c r="AP51" s="206">
        <v>7.2319201995012516E-2</v>
      </c>
      <c r="AQ51" s="205">
        <v>325</v>
      </c>
      <c r="AR51" s="206">
        <v>1.0700636942675161</v>
      </c>
      <c r="AS51" s="207">
        <v>16196</v>
      </c>
      <c r="AT51" s="208">
        <v>-0.13612118625986769</v>
      </c>
      <c r="AU51" s="207">
        <v>56119</v>
      </c>
      <c r="AV51" s="208">
        <v>-0.2458340052679675</v>
      </c>
    </row>
    <row r="52" spans="2:48" ht="15" hidden="1" customHeight="1" outlineLevel="1">
      <c r="B52" s="204" t="s">
        <v>94</v>
      </c>
      <c r="C52" s="205">
        <v>43871</v>
      </c>
      <c r="D52" s="206">
        <v>-8.7560574863251639E-2</v>
      </c>
      <c r="E52" s="205">
        <v>240</v>
      </c>
      <c r="F52" s="206">
        <v>-0.29824561403508776</v>
      </c>
      <c r="G52" s="205">
        <v>140</v>
      </c>
      <c r="H52" s="206">
        <v>1.449275362318847E-2</v>
      </c>
      <c r="I52" s="205">
        <v>13698</v>
      </c>
      <c r="J52" s="206">
        <v>-7.1070120710701179E-2</v>
      </c>
      <c r="K52" s="205">
        <v>1622</v>
      </c>
      <c r="L52" s="206">
        <v>-6.134259259259256E-2</v>
      </c>
      <c r="M52" s="205">
        <v>4082</v>
      </c>
      <c r="N52" s="206">
        <v>-0.20922123208058896</v>
      </c>
      <c r="O52" s="205">
        <v>142</v>
      </c>
      <c r="P52" s="206">
        <v>0.43434343434343425</v>
      </c>
      <c r="Q52" s="205">
        <v>409</v>
      </c>
      <c r="R52" s="206">
        <v>-3.3096926713948038E-2</v>
      </c>
      <c r="S52" s="205">
        <v>3097</v>
      </c>
      <c r="T52" s="206">
        <v>-6.4915458937198078E-2</v>
      </c>
      <c r="U52" s="205">
        <v>461</v>
      </c>
      <c r="V52" s="206">
        <v>-0.5338725985844287</v>
      </c>
      <c r="W52" s="205">
        <v>157</v>
      </c>
      <c r="X52" s="206">
        <v>-0.49025974025974028</v>
      </c>
      <c r="Y52" s="205">
        <v>314</v>
      </c>
      <c r="Z52" s="206">
        <v>-0.12777777777777777</v>
      </c>
      <c r="AA52" s="205">
        <v>2165</v>
      </c>
      <c r="AB52" s="206">
        <v>0.30815709969788529</v>
      </c>
      <c r="AC52" s="205">
        <v>342</v>
      </c>
      <c r="AD52" s="206">
        <v>0.34117647058823519</v>
      </c>
      <c r="AE52" s="205">
        <v>481</v>
      </c>
      <c r="AF52" s="206">
        <v>0.23333333333333339</v>
      </c>
      <c r="AG52" s="205">
        <v>123</v>
      </c>
      <c r="AH52" s="206">
        <v>-0.29714285714285715</v>
      </c>
      <c r="AI52" s="205">
        <v>232</v>
      </c>
      <c r="AJ52" s="206">
        <v>-0.48329621380846322</v>
      </c>
      <c r="AK52" s="205">
        <v>840</v>
      </c>
      <c r="AL52" s="206">
        <v>0.25748502994011968</v>
      </c>
      <c r="AM52" s="205">
        <v>208</v>
      </c>
      <c r="AN52" s="206">
        <v>4.8309178743961567E-3</v>
      </c>
      <c r="AO52" s="205">
        <v>531</v>
      </c>
      <c r="AP52" s="206">
        <v>0.47500000000000009</v>
      </c>
      <c r="AQ52" s="205">
        <v>362</v>
      </c>
      <c r="AR52" s="206">
        <v>6.7846607669616477E-2</v>
      </c>
      <c r="AS52" s="207">
        <v>26549</v>
      </c>
      <c r="AT52" s="208">
        <v>-7.7935609349494617E-2</v>
      </c>
      <c r="AU52" s="207">
        <v>70420</v>
      </c>
      <c r="AV52" s="208">
        <v>-8.3955563649608433E-2</v>
      </c>
    </row>
    <row r="53" spans="2:48" ht="15" hidden="1" customHeight="1" outlineLevel="1">
      <c r="B53" s="204" t="s">
        <v>95</v>
      </c>
      <c r="C53" s="205">
        <v>29182</v>
      </c>
      <c r="D53" s="206">
        <v>-0.35086197308419531</v>
      </c>
      <c r="E53" s="205">
        <v>268</v>
      </c>
      <c r="F53" s="206">
        <v>-0.10367892976588633</v>
      </c>
      <c r="G53" s="205">
        <v>78</v>
      </c>
      <c r="H53" s="206">
        <v>-0.63207547169811318</v>
      </c>
      <c r="I53" s="205">
        <v>17062</v>
      </c>
      <c r="J53" s="206">
        <v>-0.13382069245608696</v>
      </c>
      <c r="K53" s="205">
        <v>1033</v>
      </c>
      <c r="L53" s="206">
        <v>-0.1469859620148638</v>
      </c>
      <c r="M53" s="205">
        <v>4507</v>
      </c>
      <c r="N53" s="206">
        <v>-0.3883837698466549</v>
      </c>
      <c r="O53" s="205">
        <v>134</v>
      </c>
      <c r="P53" s="206">
        <v>-0.43220338983050843</v>
      </c>
      <c r="Q53" s="205">
        <v>306</v>
      </c>
      <c r="R53" s="206">
        <v>-0.17520215633423175</v>
      </c>
      <c r="S53" s="205">
        <v>10479</v>
      </c>
      <c r="T53" s="206">
        <v>-6.09373599784927E-2</v>
      </c>
      <c r="U53" s="205">
        <v>2077</v>
      </c>
      <c r="V53" s="206">
        <v>-0.29996629592180657</v>
      </c>
      <c r="W53" s="205">
        <v>728</v>
      </c>
      <c r="X53" s="206">
        <v>-0.38823529411764701</v>
      </c>
      <c r="Y53" s="205">
        <v>1163</v>
      </c>
      <c r="Z53" s="206">
        <v>-8.9271730618637468E-2</v>
      </c>
      <c r="AA53" s="205">
        <v>6511</v>
      </c>
      <c r="AB53" s="206">
        <v>0.13729257641921389</v>
      </c>
      <c r="AC53" s="205">
        <v>191</v>
      </c>
      <c r="AD53" s="206">
        <v>-0.1434977578475336</v>
      </c>
      <c r="AE53" s="205">
        <v>394</v>
      </c>
      <c r="AF53" s="206">
        <v>-0.26217228464419473</v>
      </c>
      <c r="AG53" s="205">
        <v>83</v>
      </c>
      <c r="AH53" s="206">
        <v>-0.22429906542056077</v>
      </c>
      <c r="AI53" s="205">
        <v>296</v>
      </c>
      <c r="AJ53" s="206">
        <v>-0.47795414462081132</v>
      </c>
      <c r="AK53" s="205">
        <v>460</v>
      </c>
      <c r="AL53" s="206">
        <v>-0.37244201909959074</v>
      </c>
      <c r="AM53" s="205">
        <v>102</v>
      </c>
      <c r="AN53" s="206">
        <v>-0.46031746031746035</v>
      </c>
      <c r="AO53" s="205">
        <v>263</v>
      </c>
      <c r="AP53" s="206">
        <v>-0.3324873096446701</v>
      </c>
      <c r="AQ53" s="205">
        <v>351</v>
      </c>
      <c r="AR53" s="206">
        <v>0.2491103202846976</v>
      </c>
      <c r="AS53" s="207">
        <v>36007</v>
      </c>
      <c r="AT53" s="208">
        <v>-0.17382924534795674</v>
      </c>
      <c r="AU53" s="207">
        <v>65189</v>
      </c>
      <c r="AV53" s="208">
        <v>-0.26371727393887368</v>
      </c>
    </row>
    <row r="54" spans="2:48" ht="15" hidden="1" customHeight="1" outlineLevel="1">
      <c r="B54" s="204" t="s">
        <v>96</v>
      </c>
      <c r="C54" s="205">
        <v>25244</v>
      </c>
      <c r="D54" s="206">
        <v>-7.8988653362034422E-2</v>
      </c>
      <c r="E54" s="205">
        <v>425</v>
      </c>
      <c r="F54" s="206">
        <v>0.33228840125391845</v>
      </c>
      <c r="G54" s="205">
        <v>108</v>
      </c>
      <c r="H54" s="206">
        <v>-0.1074380165289256</v>
      </c>
      <c r="I54" s="205">
        <v>14729</v>
      </c>
      <c r="J54" s="206">
        <v>-0.1511152094980116</v>
      </c>
      <c r="K54" s="205">
        <v>1030</v>
      </c>
      <c r="L54" s="206">
        <v>-0.13445378151260501</v>
      </c>
      <c r="M54" s="205">
        <v>5670</v>
      </c>
      <c r="N54" s="206">
        <v>-0.31686746987951808</v>
      </c>
      <c r="O54" s="205">
        <v>151</v>
      </c>
      <c r="P54" s="206">
        <v>0.33628318584070804</v>
      </c>
      <c r="Q54" s="205">
        <v>420</v>
      </c>
      <c r="R54" s="206">
        <v>-8.6956521739130488E-2</v>
      </c>
      <c r="S54" s="205">
        <v>8995</v>
      </c>
      <c r="T54" s="206">
        <v>-0.15365073391042527</v>
      </c>
      <c r="U54" s="205">
        <v>2034</v>
      </c>
      <c r="V54" s="206">
        <v>-0.20141342756183744</v>
      </c>
      <c r="W54" s="205">
        <v>1034</v>
      </c>
      <c r="X54" s="206">
        <v>-0.23350630096367675</v>
      </c>
      <c r="Y54" s="205">
        <v>900</v>
      </c>
      <c r="Z54" s="206">
        <v>-0.36664320900774106</v>
      </c>
      <c r="AA54" s="205">
        <v>5027</v>
      </c>
      <c r="AB54" s="206">
        <v>-5.3473922048578371E-2</v>
      </c>
      <c r="AC54" s="205">
        <v>269</v>
      </c>
      <c r="AD54" s="206">
        <v>0.24537037037037046</v>
      </c>
      <c r="AE54" s="205">
        <v>424</v>
      </c>
      <c r="AF54" s="206">
        <v>-0.20450281425891181</v>
      </c>
      <c r="AG54" s="205">
        <v>56</v>
      </c>
      <c r="AH54" s="206">
        <v>-0.67999999999999994</v>
      </c>
      <c r="AI54" s="205">
        <v>249</v>
      </c>
      <c r="AJ54" s="206">
        <v>-0.47907949790794979</v>
      </c>
      <c r="AK54" s="205">
        <v>414</v>
      </c>
      <c r="AL54" s="206">
        <v>-0.17200000000000004</v>
      </c>
      <c r="AM54" s="205">
        <v>114</v>
      </c>
      <c r="AN54" s="206">
        <v>-0.37704918032786883</v>
      </c>
      <c r="AO54" s="205">
        <v>327</v>
      </c>
      <c r="AP54" s="206">
        <v>0.10101010101010099</v>
      </c>
      <c r="AQ54" s="205">
        <v>493</v>
      </c>
      <c r="AR54" s="206">
        <v>0.39660056657223786</v>
      </c>
      <c r="AS54" s="207">
        <v>33874</v>
      </c>
      <c r="AT54" s="208">
        <v>-0.17815464492806365</v>
      </c>
      <c r="AU54" s="207">
        <v>59118</v>
      </c>
      <c r="AV54" s="208">
        <v>-0.13854807215923992</v>
      </c>
    </row>
    <row r="55" spans="2:48" ht="15" hidden="1" customHeight="1" outlineLevel="1">
      <c r="B55" s="204" t="s">
        <v>97</v>
      </c>
      <c r="C55" s="205">
        <v>20453</v>
      </c>
      <c r="D55" s="206">
        <v>-6.6627116323643487E-2</v>
      </c>
      <c r="E55" s="205">
        <v>298</v>
      </c>
      <c r="F55" s="206">
        <v>-3.2467532467532423E-2</v>
      </c>
      <c r="G55" s="205">
        <v>232</v>
      </c>
      <c r="H55" s="206">
        <v>5.4545454545454453E-2</v>
      </c>
      <c r="I55" s="205">
        <v>16753</v>
      </c>
      <c r="J55" s="206">
        <v>-9.2912447885646232E-2</v>
      </c>
      <c r="K55" s="205">
        <v>635</v>
      </c>
      <c r="L55" s="206">
        <v>-4.7021943573667402E-3</v>
      </c>
      <c r="M55" s="205">
        <v>5599</v>
      </c>
      <c r="N55" s="206">
        <v>-0.15333434144866176</v>
      </c>
      <c r="O55" s="205">
        <v>200</v>
      </c>
      <c r="P55" s="206">
        <v>-8.6757990867579959E-2</v>
      </c>
      <c r="Q55" s="205">
        <v>465</v>
      </c>
      <c r="R55" s="206">
        <v>-6.9999999999999951E-2</v>
      </c>
      <c r="S55" s="205">
        <v>10510</v>
      </c>
      <c r="T55" s="206">
        <v>-0.25317984793576354</v>
      </c>
      <c r="U55" s="205">
        <v>2083</v>
      </c>
      <c r="V55" s="206">
        <v>-0.34783969943644333</v>
      </c>
      <c r="W55" s="205">
        <v>1226</v>
      </c>
      <c r="X55" s="206">
        <v>-0.46439493228484052</v>
      </c>
      <c r="Y55" s="205">
        <v>1196</v>
      </c>
      <c r="Z55" s="206">
        <v>-0.24968632371392718</v>
      </c>
      <c r="AA55" s="205">
        <v>6005</v>
      </c>
      <c r="AB55" s="206">
        <v>-0.14165237278444831</v>
      </c>
      <c r="AC55" s="205">
        <v>266</v>
      </c>
      <c r="AD55" s="206">
        <v>0.41489361702127669</v>
      </c>
      <c r="AE55" s="205">
        <v>677</v>
      </c>
      <c r="AF55" s="206">
        <v>7.8025477707006408E-2</v>
      </c>
      <c r="AG55" s="205">
        <v>126</v>
      </c>
      <c r="AH55" s="206">
        <v>-0.23636363636363633</v>
      </c>
      <c r="AI55" s="205">
        <v>248</v>
      </c>
      <c r="AJ55" s="206">
        <v>-0.34042553191489366</v>
      </c>
      <c r="AK55" s="205">
        <v>521</v>
      </c>
      <c r="AL55" s="206">
        <v>-0.22238805970149256</v>
      </c>
      <c r="AM55" s="205">
        <v>64</v>
      </c>
      <c r="AN55" s="206">
        <v>-0.68932038834951459</v>
      </c>
      <c r="AO55" s="205">
        <v>365</v>
      </c>
      <c r="AP55" s="206">
        <v>-8.0604534005037753E-2</v>
      </c>
      <c r="AQ55" s="205">
        <v>298</v>
      </c>
      <c r="AR55" s="206">
        <v>-5.3968253968253999E-2</v>
      </c>
      <c r="AS55" s="207">
        <v>37257</v>
      </c>
      <c r="AT55" s="208">
        <v>-0.15296123678526774</v>
      </c>
      <c r="AU55" s="207">
        <v>57710</v>
      </c>
      <c r="AV55" s="208">
        <v>-0.12425263285683941</v>
      </c>
    </row>
    <row r="56" spans="2:48" collapsed="1">
      <c r="B56" s="216">
        <v>2009</v>
      </c>
      <c r="C56" s="217">
        <v>477934</v>
      </c>
      <c r="D56" s="218">
        <v>-0.14723016724090865</v>
      </c>
      <c r="E56" s="217">
        <v>3164</v>
      </c>
      <c r="F56" s="218">
        <v>-8.44907407407407E-2</v>
      </c>
      <c r="G56" s="217">
        <v>1633</v>
      </c>
      <c r="H56" s="218">
        <v>-0.19038175508180466</v>
      </c>
      <c r="I56" s="217">
        <v>141081</v>
      </c>
      <c r="J56" s="218">
        <v>-0.13601484466382108</v>
      </c>
      <c r="K56" s="217">
        <v>10844</v>
      </c>
      <c r="L56" s="218">
        <v>-7.8439704257669773E-2</v>
      </c>
      <c r="M56" s="217">
        <v>43645</v>
      </c>
      <c r="N56" s="218">
        <v>-0.26394697787371835</v>
      </c>
      <c r="O56" s="217">
        <v>1573</v>
      </c>
      <c r="P56" s="218">
        <v>-0.2869446962828649</v>
      </c>
      <c r="Q56" s="217">
        <v>4858</v>
      </c>
      <c r="R56" s="218">
        <v>-0.21085120207927222</v>
      </c>
      <c r="S56" s="217">
        <v>53562</v>
      </c>
      <c r="T56" s="218">
        <v>-0.24952711885779943</v>
      </c>
      <c r="U56" s="217">
        <v>10803</v>
      </c>
      <c r="V56" s="218">
        <v>-0.35404209519253771</v>
      </c>
      <c r="W56" s="217">
        <v>5244</v>
      </c>
      <c r="X56" s="218">
        <v>-0.48482169171824341</v>
      </c>
      <c r="Y56" s="217">
        <v>5964</v>
      </c>
      <c r="Z56" s="218">
        <v>-0.27471725647573875</v>
      </c>
      <c r="AA56" s="217">
        <v>31551</v>
      </c>
      <c r="AB56" s="218">
        <v>-0.12950751827838325</v>
      </c>
      <c r="AC56" s="217">
        <v>2662</v>
      </c>
      <c r="AD56" s="218">
        <v>-8.9352196574832288E-3</v>
      </c>
      <c r="AE56" s="217">
        <v>4292</v>
      </c>
      <c r="AF56" s="218">
        <v>-0.21935249181520555</v>
      </c>
      <c r="AG56" s="217">
        <v>1392</v>
      </c>
      <c r="AH56" s="218">
        <v>-0.26967471143756561</v>
      </c>
      <c r="AI56" s="217">
        <v>3448</v>
      </c>
      <c r="AJ56" s="218">
        <v>-0.40898183064792593</v>
      </c>
      <c r="AK56" s="217">
        <v>8462</v>
      </c>
      <c r="AL56" s="218">
        <v>-0.23937078651685395</v>
      </c>
      <c r="AM56" s="217">
        <v>2664</v>
      </c>
      <c r="AN56" s="218">
        <v>0.49327354260089695</v>
      </c>
      <c r="AO56" s="217">
        <v>5155</v>
      </c>
      <c r="AP56" s="218">
        <v>-7.1171171171171221E-2</v>
      </c>
      <c r="AQ56" s="217">
        <v>4163</v>
      </c>
      <c r="AR56" s="218">
        <v>7.3214746068574366E-2</v>
      </c>
      <c r="AS56" s="207">
        <v>292598</v>
      </c>
      <c r="AT56" s="219">
        <v>-0.18228057525808927</v>
      </c>
      <c r="AU56" s="207">
        <v>770532</v>
      </c>
      <c r="AV56" s="219">
        <v>-0.16088823451900369</v>
      </c>
    </row>
    <row r="57" spans="2:48" ht="15" hidden="1" customHeight="1" outlineLevel="1">
      <c r="B57" s="204" t="s">
        <v>86</v>
      </c>
      <c r="C57" s="205">
        <v>29961</v>
      </c>
      <c r="D57" s="206">
        <v>-9.0713201820940781E-2</v>
      </c>
      <c r="E57" s="205">
        <v>359</v>
      </c>
      <c r="F57" s="206">
        <v>5.6022408963585235E-3</v>
      </c>
      <c r="G57" s="205">
        <v>146</v>
      </c>
      <c r="H57" s="206">
        <v>-0.15606936416184969</v>
      </c>
      <c r="I57" s="205">
        <v>15322</v>
      </c>
      <c r="J57" s="206">
        <v>-0.12908543170579212</v>
      </c>
      <c r="K57" s="205">
        <v>751</v>
      </c>
      <c r="L57" s="206">
        <v>-0.1070154577883472</v>
      </c>
      <c r="M57" s="205">
        <v>6584</v>
      </c>
      <c r="N57" s="206">
        <v>-0.17338355304456998</v>
      </c>
      <c r="O57" s="205">
        <v>287</v>
      </c>
      <c r="P57" s="206">
        <v>-0.1223241590214067</v>
      </c>
      <c r="Q57" s="205">
        <v>539</v>
      </c>
      <c r="R57" s="206">
        <v>-0.27651006711409398</v>
      </c>
      <c r="S57" s="205">
        <v>12318</v>
      </c>
      <c r="T57" s="206">
        <v>-0.15883638350177542</v>
      </c>
      <c r="U57" s="205">
        <v>2445</v>
      </c>
      <c r="V57" s="206">
        <v>-0.31608391608391606</v>
      </c>
      <c r="W57" s="205">
        <v>1827</v>
      </c>
      <c r="X57" s="206">
        <v>-0.18908122503328895</v>
      </c>
      <c r="Y57" s="205">
        <v>1394</v>
      </c>
      <c r="Z57" s="206">
        <v>-0.33365200764818359</v>
      </c>
      <c r="AA57" s="205">
        <v>6652</v>
      </c>
      <c r="AB57" s="206">
        <v>-1.0707911957168359E-2</v>
      </c>
      <c r="AC57" s="205">
        <v>235</v>
      </c>
      <c r="AD57" s="206">
        <v>-0.15162454873646214</v>
      </c>
      <c r="AE57" s="205">
        <v>518</v>
      </c>
      <c r="AF57" s="206">
        <v>7.2463768115942129E-2</v>
      </c>
      <c r="AG57" s="205">
        <v>180</v>
      </c>
      <c r="AH57" s="206">
        <v>-0.13875598086124397</v>
      </c>
      <c r="AI57" s="205">
        <v>337</v>
      </c>
      <c r="AJ57" s="206">
        <v>-0.11315789473684212</v>
      </c>
      <c r="AK57" s="205">
        <v>950</v>
      </c>
      <c r="AL57" s="206">
        <v>8.9449541284403633E-2</v>
      </c>
      <c r="AM57" s="205">
        <v>124</v>
      </c>
      <c r="AN57" s="206">
        <v>-0.35416666666666663</v>
      </c>
      <c r="AO57" s="205">
        <v>437</v>
      </c>
      <c r="AP57" s="206">
        <v>2.8235294117647136E-2</v>
      </c>
      <c r="AQ57" s="205">
        <v>538</v>
      </c>
      <c r="AR57" s="206">
        <v>0.33498759305210912</v>
      </c>
      <c r="AS57" s="207">
        <v>39625</v>
      </c>
      <c r="AT57" s="208">
        <v>-0.13644684653271155</v>
      </c>
      <c r="AU57" s="207">
        <v>69586</v>
      </c>
      <c r="AV57" s="208">
        <v>-0.11733218326652795</v>
      </c>
    </row>
    <row r="58" spans="2:48" ht="15" hidden="1" customHeight="1" outlineLevel="1">
      <c r="B58" s="204" t="s">
        <v>87</v>
      </c>
      <c r="C58" s="205">
        <v>30821</v>
      </c>
      <c r="D58" s="206">
        <v>-7.7077406797424808E-2</v>
      </c>
      <c r="E58" s="205">
        <v>287</v>
      </c>
      <c r="F58" s="206">
        <v>-7.1197411003236288E-2</v>
      </c>
      <c r="G58" s="205">
        <v>248</v>
      </c>
      <c r="H58" s="206">
        <v>0.72222222222222232</v>
      </c>
      <c r="I58" s="205">
        <v>16206</v>
      </c>
      <c r="J58" s="206">
        <v>-9.7661469933184808E-2</v>
      </c>
      <c r="K58" s="205">
        <v>640</v>
      </c>
      <c r="L58" s="206">
        <v>0.26232741617357003</v>
      </c>
      <c r="M58" s="205">
        <v>5423</v>
      </c>
      <c r="N58" s="206">
        <v>-0.34234780499636186</v>
      </c>
      <c r="O58" s="205">
        <v>215</v>
      </c>
      <c r="P58" s="206">
        <v>0.59259259259259256</v>
      </c>
      <c r="Q58" s="205">
        <v>339</v>
      </c>
      <c r="R58" s="206">
        <v>-0.49628528974739972</v>
      </c>
      <c r="S58" s="205">
        <v>11806</v>
      </c>
      <c r="T58" s="206">
        <v>-2.7752614675121468E-2</v>
      </c>
      <c r="U58" s="205">
        <v>2667</v>
      </c>
      <c r="V58" s="206">
        <v>-7.2025052192066785E-2</v>
      </c>
      <c r="W58" s="205">
        <v>1479</v>
      </c>
      <c r="X58" s="206">
        <v>0.22840531561461797</v>
      </c>
      <c r="Y58" s="205">
        <v>966</v>
      </c>
      <c r="Z58" s="206">
        <v>-5.2941176470588269E-2</v>
      </c>
      <c r="AA58" s="205">
        <v>6694</v>
      </c>
      <c r="AB58" s="206">
        <v>-4.9822569198012756E-2</v>
      </c>
      <c r="AC58" s="205">
        <v>355</v>
      </c>
      <c r="AD58" s="206">
        <v>0.36538461538461542</v>
      </c>
      <c r="AE58" s="205">
        <v>569</v>
      </c>
      <c r="AF58" s="206">
        <v>-8.520900321543412E-2</v>
      </c>
      <c r="AG58" s="205">
        <v>152</v>
      </c>
      <c r="AH58" s="206">
        <v>-0.10059171597633132</v>
      </c>
      <c r="AI58" s="205">
        <v>267</v>
      </c>
      <c r="AJ58" s="206">
        <v>-0.18597560975609762</v>
      </c>
      <c r="AK58" s="205">
        <v>498</v>
      </c>
      <c r="AL58" s="206">
        <v>6.6381156316916545E-2</v>
      </c>
      <c r="AM58" s="205">
        <v>134</v>
      </c>
      <c r="AN58" s="206">
        <v>-6.2937062937062915E-2</v>
      </c>
      <c r="AO58" s="205">
        <v>330</v>
      </c>
      <c r="AP58" s="206">
        <v>-0.15601023017902815</v>
      </c>
      <c r="AQ58" s="205">
        <v>321</v>
      </c>
      <c r="AR58" s="206">
        <v>0.20676691729323315</v>
      </c>
      <c r="AS58" s="207">
        <v>37790</v>
      </c>
      <c r="AT58" s="208">
        <v>-0.11629212169398784</v>
      </c>
      <c r="AU58" s="207">
        <v>68611</v>
      </c>
      <c r="AV58" s="208">
        <v>-9.9096614932114857E-2</v>
      </c>
    </row>
    <row r="59" spans="2:48" ht="15" hidden="1" customHeight="1" outlineLevel="1">
      <c r="B59" s="204" t="s">
        <v>88</v>
      </c>
      <c r="C59" s="205">
        <v>38782</v>
      </c>
      <c r="D59" s="206">
        <v>-0.20833673552706788</v>
      </c>
      <c r="E59" s="205">
        <v>265</v>
      </c>
      <c r="F59" s="206">
        <v>-0.24929178470254953</v>
      </c>
      <c r="G59" s="205">
        <v>261</v>
      </c>
      <c r="H59" s="206">
        <v>0.7635135135135136</v>
      </c>
      <c r="I59" s="205">
        <v>11053</v>
      </c>
      <c r="J59" s="206">
        <v>-8.4327621781645767E-3</v>
      </c>
      <c r="K59" s="205">
        <v>1034</v>
      </c>
      <c r="L59" s="206">
        <v>-0.16478190630048462</v>
      </c>
      <c r="M59" s="205">
        <v>5042</v>
      </c>
      <c r="N59" s="206">
        <v>-0.15160693252566049</v>
      </c>
      <c r="O59" s="205">
        <v>237</v>
      </c>
      <c r="P59" s="206">
        <v>-1.2499999999999956E-2</v>
      </c>
      <c r="Q59" s="205">
        <v>395</v>
      </c>
      <c r="R59" s="206">
        <v>-0.23151750972762641</v>
      </c>
      <c r="S59" s="205">
        <v>6562</v>
      </c>
      <c r="T59" s="206">
        <v>-0.10635979844750099</v>
      </c>
      <c r="U59" s="205">
        <v>1512</v>
      </c>
      <c r="V59" s="206">
        <v>-0.29477611940298509</v>
      </c>
      <c r="W59" s="205">
        <v>1075</v>
      </c>
      <c r="X59" s="206">
        <v>0.27369668246445489</v>
      </c>
      <c r="Y59" s="205">
        <v>922</v>
      </c>
      <c r="Z59" s="206">
        <v>0.3209169054441261</v>
      </c>
      <c r="AA59" s="205">
        <v>3053</v>
      </c>
      <c r="AB59" s="206">
        <v>-0.16516270166803393</v>
      </c>
      <c r="AC59" s="205">
        <v>329</v>
      </c>
      <c r="AD59" s="206">
        <v>7.5163398692810413E-2</v>
      </c>
      <c r="AE59" s="205">
        <v>509</v>
      </c>
      <c r="AF59" s="206">
        <v>0.3609625668449199</v>
      </c>
      <c r="AG59" s="205">
        <v>201</v>
      </c>
      <c r="AH59" s="206">
        <v>-1.4705882352941124E-2</v>
      </c>
      <c r="AI59" s="205">
        <v>477</v>
      </c>
      <c r="AJ59" s="206">
        <v>-0.10169491525423724</v>
      </c>
      <c r="AK59" s="205">
        <v>656</v>
      </c>
      <c r="AL59" s="206">
        <v>-0.24684270952927667</v>
      </c>
      <c r="AM59" s="205">
        <v>114</v>
      </c>
      <c r="AN59" s="206">
        <v>-0.53658536585365857</v>
      </c>
      <c r="AO59" s="205">
        <v>438</v>
      </c>
      <c r="AP59" s="206">
        <v>-0.12048192771084343</v>
      </c>
      <c r="AQ59" s="205">
        <v>312</v>
      </c>
      <c r="AR59" s="206">
        <v>0.33333333333333326</v>
      </c>
      <c r="AS59" s="207">
        <v>27885</v>
      </c>
      <c r="AT59" s="208">
        <v>-7.6349784696919554E-2</v>
      </c>
      <c r="AU59" s="207">
        <v>66667</v>
      </c>
      <c r="AV59" s="208">
        <v>-0.15801106367930484</v>
      </c>
    </row>
    <row r="60" spans="2:48" ht="15" hidden="1" customHeight="1" outlineLevel="1">
      <c r="B60" s="204" t="s">
        <v>89</v>
      </c>
      <c r="C60" s="205">
        <v>49850</v>
      </c>
      <c r="D60" s="206">
        <v>-0.15734135704384866</v>
      </c>
      <c r="E60" s="205">
        <v>250</v>
      </c>
      <c r="F60" s="206">
        <v>-7.0631970260223054E-2</v>
      </c>
      <c r="G60" s="205">
        <v>119</v>
      </c>
      <c r="H60" s="206">
        <v>-0.40500000000000003</v>
      </c>
      <c r="I60" s="205">
        <v>10891</v>
      </c>
      <c r="J60" s="206">
        <v>-4.5067952652345422E-2</v>
      </c>
      <c r="K60" s="205">
        <v>834</v>
      </c>
      <c r="L60" s="206">
        <v>-0.25469168900804284</v>
      </c>
      <c r="M60" s="205">
        <v>3823</v>
      </c>
      <c r="N60" s="206">
        <v>-0.25419430355052675</v>
      </c>
      <c r="O60" s="205">
        <v>198</v>
      </c>
      <c r="P60" s="206">
        <v>-0.20161290322580649</v>
      </c>
      <c r="Q60" s="205">
        <v>436</v>
      </c>
      <c r="R60" s="206">
        <v>-0.25342465753424659</v>
      </c>
      <c r="S60" s="205">
        <v>234</v>
      </c>
      <c r="T60" s="206">
        <v>0.27868852459016402</v>
      </c>
      <c r="U60" s="205">
        <v>96</v>
      </c>
      <c r="V60" s="206">
        <v>0.95918367346938771</v>
      </c>
      <c r="W60" s="205">
        <v>53</v>
      </c>
      <c r="X60" s="206">
        <v>0.20454545454545459</v>
      </c>
      <c r="Y60" s="205">
        <v>46</v>
      </c>
      <c r="Z60" s="206">
        <v>0.31428571428571428</v>
      </c>
      <c r="AA60" s="205">
        <v>39</v>
      </c>
      <c r="AB60" s="206">
        <v>-0.29090909090909089</v>
      </c>
      <c r="AC60" s="205">
        <v>149</v>
      </c>
      <c r="AD60" s="206">
        <v>-0.255</v>
      </c>
      <c r="AE60" s="205">
        <v>454</v>
      </c>
      <c r="AF60" s="206">
        <v>0.41433021806853576</v>
      </c>
      <c r="AG60" s="205">
        <v>161</v>
      </c>
      <c r="AH60" s="206">
        <v>0.30894308943089421</v>
      </c>
      <c r="AI60" s="205">
        <v>799</v>
      </c>
      <c r="AJ60" s="206">
        <v>0.91148325358851667</v>
      </c>
      <c r="AK60" s="205">
        <v>1015</v>
      </c>
      <c r="AL60" s="206">
        <v>-0.14490311710193771</v>
      </c>
      <c r="AM60" s="205">
        <v>155</v>
      </c>
      <c r="AN60" s="206">
        <v>-0.24019607843137258</v>
      </c>
      <c r="AO60" s="205">
        <v>630</v>
      </c>
      <c r="AP60" s="206">
        <v>-2.6275115919629055E-2</v>
      </c>
      <c r="AQ60" s="205">
        <v>258</v>
      </c>
      <c r="AR60" s="206">
        <v>-3.7313432835820892E-2</v>
      </c>
      <c r="AS60" s="207">
        <v>20406</v>
      </c>
      <c r="AT60" s="208">
        <v>-9.3147275797706874E-2</v>
      </c>
      <c r="AU60" s="207">
        <v>70256</v>
      </c>
      <c r="AV60" s="208">
        <v>-0.13965221650746995</v>
      </c>
    </row>
    <row r="61" spans="2:48" ht="15" hidden="1" customHeight="1" outlineLevel="1">
      <c r="B61" s="204" t="s">
        <v>90</v>
      </c>
      <c r="C61" s="205">
        <v>86118</v>
      </c>
      <c r="D61" s="206">
        <v>-8.7075435695204151E-2</v>
      </c>
      <c r="E61" s="205">
        <v>181</v>
      </c>
      <c r="F61" s="206">
        <v>-0.30384615384615388</v>
      </c>
      <c r="G61" s="205">
        <v>143</v>
      </c>
      <c r="H61" s="206">
        <v>0.47422680412371143</v>
      </c>
      <c r="I61" s="205">
        <v>10107</v>
      </c>
      <c r="J61" s="206">
        <v>5.6333612040133874E-2</v>
      </c>
      <c r="K61" s="205">
        <v>1172</v>
      </c>
      <c r="L61" s="206">
        <v>-3.9344262295081922E-2</v>
      </c>
      <c r="M61" s="205">
        <v>2888</v>
      </c>
      <c r="N61" s="206">
        <v>-0.12218844984802435</v>
      </c>
      <c r="O61" s="205">
        <v>206</v>
      </c>
      <c r="P61" s="206">
        <v>-0.15918367346938778</v>
      </c>
      <c r="Q61" s="205">
        <v>1245</v>
      </c>
      <c r="R61" s="206">
        <v>-1.1119936457505974E-2</v>
      </c>
      <c r="S61" s="205">
        <v>190</v>
      </c>
      <c r="T61" s="206">
        <v>0.95876288659793807</v>
      </c>
      <c r="U61" s="205">
        <v>55</v>
      </c>
      <c r="V61" s="206">
        <v>0.71875</v>
      </c>
      <c r="W61" s="205">
        <v>91</v>
      </c>
      <c r="X61" s="206">
        <v>2.0333333333333332</v>
      </c>
      <c r="Y61" s="205">
        <v>25</v>
      </c>
      <c r="Z61" s="206">
        <v>0.13636363636363646</v>
      </c>
      <c r="AA61" s="205">
        <v>19</v>
      </c>
      <c r="AB61" s="206">
        <v>0.46153846153846145</v>
      </c>
      <c r="AC61" s="205">
        <v>185</v>
      </c>
      <c r="AD61" s="206">
        <v>1.1022727272727271</v>
      </c>
      <c r="AE61" s="205">
        <v>432</v>
      </c>
      <c r="AF61" s="206">
        <v>1.1280788177339902</v>
      </c>
      <c r="AG61" s="205">
        <v>159</v>
      </c>
      <c r="AH61" s="206">
        <v>0.26190476190476186</v>
      </c>
      <c r="AI61" s="205">
        <v>777</v>
      </c>
      <c r="AJ61" s="206">
        <v>1.0287206266318538</v>
      </c>
      <c r="AK61" s="205">
        <v>2174</v>
      </c>
      <c r="AL61" s="206">
        <v>0.14421052631578957</v>
      </c>
      <c r="AM61" s="205">
        <v>68</v>
      </c>
      <c r="AN61" s="206">
        <v>-0.6682926829268292</v>
      </c>
      <c r="AO61" s="205">
        <v>731</v>
      </c>
      <c r="AP61" s="206">
        <v>8.7797619047619069E-2</v>
      </c>
      <c r="AQ61" s="205">
        <v>458</v>
      </c>
      <c r="AR61" s="206">
        <v>-8.0321285140562249E-2</v>
      </c>
      <c r="AS61" s="207">
        <v>21116</v>
      </c>
      <c r="AT61" s="208">
        <v>4.9972651782606459E-2</v>
      </c>
      <c r="AU61" s="207">
        <v>107234</v>
      </c>
      <c r="AV61" s="208">
        <v>-6.2992057181304184E-2</v>
      </c>
    </row>
    <row r="62" spans="2:48" ht="15" hidden="1" customHeight="1" outlineLevel="1">
      <c r="B62" s="204" t="s">
        <v>91</v>
      </c>
      <c r="C62" s="205">
        <v>68624</v>
      </c>
      <c r="D62" s="206">
        <v>-0.14770793745420219</v>
      </c>
      <c r="E62" s="205">
        <v>361</v>
      </c>
      <c r="F62" s="206">
        <v>-0.15058823529411769</v>
      </c>
      <c r="G62" s="205">
        <v>181</v>
      </c>
      <c r="H62" s="206">
        <v>0.26573426573426584</v>
      </c>
      <c r="I62" s="205">
        <v>9397</v>
      </c>
      <c r="J62" s="206">
        <v>-7.813324886495665E-3</v>
      </c>
      <c r="K62" s="205">
        <v>1113</v>
      </c>
      <c r="L62" s="206">
        <v>6.3037249283667718E-2</v>
      </c>
      <c r="M62" s="205">
        <v>3150</v>
      </c>
      <c r="N62" s="206">
        <v>-7.7598828696925359E-2</v>
      </c>
      <c r="O62" s="205">
        <v>176</v>
      </c>
      <c r="P62" s="206">
        <v>-0.45510835913312697</v>
      </c>
      <c r="Q62" s="205">
        <v>671</v>
      </c>
      <c r="R62" s="206">
        <v>-0.11360634081902243</v>
      </c>
      <c r="S62" s="205">
        <v>532</v>
      </c>
      <c r="T62" s="206">
        <v>0.90681003584229392</v>
      </c>
      <c r="U62" s="205">
        <v>143</v>
      </c>
      <c r="V62" s="206">
        <v>0.95890410958904115</v>
      </c>
      <c r="W62" s="205">
        <v>224</v>
      </c>
      <c r="X62" s="206">
        <v>3</v>
      </c>
      <c r="Y62" s="205">
        <v>119</v>
      </c>
      <c r="Z62" s="206">
        <v>-4.0322580645161255E-2</v>
      </c>
      <c r="AA62" s="205">
        <v>46</v>
      </c>
      <c r="AB62" s="206">
        <v>0.76923076923076916</v>
      </c>
      <c r="AC62" s="205">
        <v>212</v>
      </c>
      <c r="AD62" s="206">
        <v>0.31677018633540377</v>
      </c>
      <c r="AE62" s="205">
        <v>367</v>
      </c>
      <c r="AF62" s="206">
        <v>0.25255972696245732</v>
      </c>
      <c r="AG62" s="205">
        <v>192</v>
      </c>
      <c r="AH62" s="206">
        <v>0.14970059880239517</v>
      </c>
      <c r="AI62" s="205">
        <v>656</v>
      </c>
      <c r="AJ62" s="206">
        <v>0.15087719298245617</v>
      </c>
      <c r="AK62" s="205">
        <v>1701</v>
      </c>
      <c r="AL62" s="206">
        <v>0.44274809160305351</v>
      </c>
      <c r="AM62" s="205">
        <v>169</v>
      </c>
      <c r="AN62" s="206">
        <v>-0.19138755980861244</v>
      </c>
      <c r="AO62" s="205">
        <v>648</v>
      </c>
      <c r="AP62" s="206">
        <v>4.6511627906977715E-3</v>
      </c>
      <c r="AQ62" s="205">
        <v>314</v>
      </c>
      <c r="AR62" s="206">
        <v>-8.9855072463768115E-2</v>
      </c>
      <c r="AS62" s="207">
        <v>19840</v>
      </c>
      <c r="AT62" s="208">
        <v>2.1153945133563168E-2</v>
      </c>
      <c r="AU62" s="207">
        <v>88464</v>
      </c>
      <c r="AV62" s="208">
        <v>-0.11488203629960181</v>
      </c>
    </row>
    <row r="63" spans="2:48" ht="15" hidden="1" customHeight="1" outlineLevel="1">
      <c r="B63" s="204" t="s">
        <v>92</v>
      </c>
      <c r="C63" s="205">
        <v>58271</v>
      </c>
      <c r="D63" s="206">
        <v>-9.9129601286273017E-2</v>
      </c>
      <c r="E63" s="205">
        <v>218</v>
      </c>
      <c r="F63" s="206">
        <v>4.8076923076923128E-2</v>
      </c>
      <c r="G63" s="205">
        <v>128</v>
      </c>
      <c r="H63" s="206">
        <v>0.10344827586206895</v>
      </c>
      <c r="I63" s="205">
        <v>8038</v>
      </c>
      <c r="J63" s="206">
        <v>-0.12430547989977125</v>
      </c>
      <c r="K63" s="205">
        <v>585</v>
      </c>
      <c r="L63" s="206">
        <v>-0.31976744186046513</v>
      </c>
      <c r="M63" s="205">
        <v>2234</v>
      </c>
      <c r="N63" s="206">
        <v>-0.43911624403715788</v>
      </c>
      <c r="O63" s="205">
        <v>164</v>
      </c>
      <c r="P63" s="206">
        <v>-0.55913978494623651</v>
      </c>
      <c r="Q63" s="205">
        <v>448</v>
      </c>
      <c r="R63" s="206">
        <v>0.30994152046783618</v>
      </c>
      <c r="S63" s="205">
        <v>327</v>
      </c>
      <c r="T63" s="206">
        <v>0.53521126760563376</v>
      </c>
      <c r="U63" s="205">
        <v>41</v>
      </c>
      <c r="V63" s="206">
        <v>-0.42253521126760563</v>
      </c>
      <c r="W63" s="205">
        <v>193</v>
      </c>
      <c r="X63" s="206">
        <v>5.8928571428571432</v>
      </c>
      <c r="Y63" s="205">
        <v>57</v>
      </c>
      <c r="Z63" s="206">
        <v>3.6363636363636376E-2</v>
      </c>
      <c r="AA63" s="205">
        <v>36</v>
      </c>
      <c r="AB63" s="206">
        <v>-0.38983050847457623</v>
      </c>
      <c r="AC63" s="205">
        <v>104</v>
      </c>
      <c r="AD63" s="206">
        <v>-9.5652173913043481E-2</v>
      </c>
      <c r="AE63" s="205">
        <v>199</v>
      </c>
      <c r="AF63" s="206">
        <v>-0.11946902654867253</v>
      </c>
      <c r="AG63" s="205">
        <v>111</v>
      </c>
      <c r="AH63" s="206">
        <v>-0.23972602739726023</v>
      </c>
      <c r="AI63" s="205">
        <v>322</v>
      </c>
      <c r="AJ63" s="206">
        <v>5.2287581699346442E-2</v>
      </c>
      <c r="AK63" s="205">
        <v>1089</v>
      </c>
      <c r="AL63" s="206">
        <v>0.63268365817091454</v>
      </c>
      <c r="AM63" s="205">
        <v>147</v>
      </c>
      <c r="AN63" s="206">
        <v>-0.38493723849372385</v>
      </c>
      <c r="AO63" s="205">
        <v>487</v>
      </c>
      <c r="AP63" s="206">
        <v>-2.2088353413654671E-2</v>
      </c>
      <c r="AQ63" s="205">
        <v>233</v>
      </c>
      <c r="AR63" s="206">
        <v>-8.2677165354330673E-2</v>
      </c>
      <c r="AS63" s="207">
        <v>14834</v>
      </c>
      <c r="AT63" s="208">
        <v>-0.16305574362446396</v>
      </c>
      <c r="AU63" s="207">
        <v>73105</v>
      </c>
      <c r="AV63" s="208">
        <v>-0.11287876029948907</v>
      </c>
    </row>
    <row r="64" spans="2:48" ht="15" hidden="1" customHeight="1" outlineLevel="1">
      <c r="B64" s="204" t="s">
        <v>93</v>
      </c>
      <c r="C64" s="205">
        <v>55664</v>
      </c>
      <c r="D64" s="206">
        <v>0.23063318004952249</v>
      </c>
      <c r="E64" s="205">
        <v>267</v>
      </c>
      <c r="F64" s="206">
        <v>0.40526315789473677</v>
      </c>
      <c r="G64" s="205">
        <v>100</v>
      </c>
      <c r="H64" s="206">
        <v>-0.32885906040268453</v>
      </c>
      <c r="I64" s="205">
        <v>12013</v>
      </c>
      <c r="J64" s="206">
        <v>0.28894849785407728</v>
      </c>
      <c r="K64" s="205">
        <v>871</v>
      </c>
      <c r="L64" s="206">
        <v>0.14756258234519115</v>
      </c>
      <c r="M64" s="205">
        <v>2708</v>
      </c>
      <c r="N64" s="206">
        <v>-0.17312977099236637</v>
      </c>
      <c r="O64" s="205">
        <v>56</v>
      </c>
      <c r="P64" s="206">
        <v>-0.819935691318328</v>
      </c>
      <c r="Q64" s="205">
        <v>329</v>
      </c>
      <c r="R64" s="206">
        <v>3.1347962382445083E-2</v>
      </c>
      <c r="S64" s="205">
        <v>230</v>
      </c>
      <c r="T64" s="206">
        <v>0.90082644628099184</v>
      </c>
      <c r="U64" s="205">
        <v>68</v>
      </c>
      <c r="V64" s="206">
        <v>0.54545454545454541</v>
      </c>
      <c r="W64" s="205">
        <v>101</v>
      </c>
      <c r="X64" s="206">
        <v>5.7333333333333334</v>
      </c>
      <c r="Y64" s="205">
        <v>42</v>
      </c>
      <c r="Z64" s="206">
        <v>2.8181818181818183</v>
      </c>
      <c r="AA64" s="205">
        <v>19</v>
      </c>
      <c r="AB64" s="206">
        <v>-0.62745098039215685</v>
      </c>
      <c r="AC64" s="205">
        <v>235</v>
      </c>
      <c r="AD64" s="206">
        <v>0.80769230769230771</v>
      </c>
      <c r="AE64" s="205">
        <v>365</v>
      </c>
      <c r="AF64" s="206">
        <v>5.187319884726227E-2</v>
      </c>
      <c r="AG64" s="205">
        <v>128</v>
      </c>
      <c r="AH64" s="206">
        <v>-0.11724137931034484</v>
      </c>
      <c r="AI64" s="205">
        <v>329</v>
      </c>
      <c r="AJ64" s="206">
        <v>0.67005076142131981</v>
      </c>
      <c r="AK64" s="205">
        <v>471</v>
      </c>
      <c r="AL64" s="206">
        <v>-0.18229166666666663</v>
      </c>
      <c r="AM64" s="205">
        <v>88</v>
      </c>
      <c r="AN64" s="206">
        <v>-0.46987951807228912</v>
      </c>
      <c r="AO64" s="205">
        <v>401</v>
      </c>
      <c r="AP64" s="206">
        <v>6.3660477453580944E-2</v>
      </c>
      <c r="AQ64" s="205">
        <v>157</v>
      </c>
      <c r="AR64" s="206">
        <v>-0.37944664031620556</v>
      </c>
      <c r="AS64" s="207">
        <v>18748</v>
      </c>
      <c r="AT64" s="208">
        <v>0.12702134054703929</v>
      </c>
      <c r="AU64" s="207">
        <v>74412</v>
      </c>
      <c r="AV64" s="208">
        <v>0.20277369195209083</v>
      </c>
    </row>
    <row r="65" spans="2:48" ht="15" hidden="1" customHeight="1" outlineLevel="1">
      <c r="B65" s="204" t="s">
        <v>94</v>
      </c>
      <c r="C65" s="205">
        <v>48081</v>
      </c>
      <c r="D65" s="206">
        <v>-3.5969924812030096E-2</v>
      </c>
      <c r="E65" s="205">
        <v>342</v>
      </c>
      <c r="F65" s="206">
        <v>0.5688073394495412</v>
      </c>
      <c r="G65" s="205">
        <v>138</v>
      </c>
      <c r="H65" s="206">
        <v>-0.31343283582089554</v>
      </c>
      <c r="I65" s="205">
        <v>14746</v>
      </c>
      <c r="J65" s="206">
        <v>8.9633937735202895E-3</v>
      </c>
      <c r="K65" s="205">
        <v>1728</v>
      </c>
      <c r="L65" s="206">
        <v>-7.1466953250940324E-2</v>
      </c>
      <c r="M65" s="205">
        <v>5162</v>
      </c>
      <c r="N65" s="206">
        <v>-0.16228497241155471</v>
      </c>
      <c r="O65" s="205">
        <v>99</v>
      </c>
      <c r="P65" s="206">
        <v>-0.74615384615384617</v>
      </c>
      <c r="Q65" s="205">
        <v>423</v>
      </c>
      <c r="R65" s="206">
        <v>-0.29966887417218546</v>
      </c>
      <c r="S65" s="205">
        <v>3312</v>
      </c>
      <c r="T65" s="206">
        <v>-0.13749999999999996</v>
      </c>
      <c r="U65" s="205">
        <v>989</v>
      </c>
      <c r="V65" s="206">
        <v>-7.9143389199255121E-2</v>
      </c>
      <c r="W65" s="205">
        <v>308</v>
      </c>
      <c r="X65" s="206">
        <v>-0.35429769392033539</v>
      </c>
      <c r="Y65" s="205">
        <v>360</v>
      </c>
      <c r="Z65" s="206">
        <v>6.8249258160237414E-2</v>
      </c>
      <c r="AA65" s="205">
        <v>1655</v>
      </c>
      <c r="AB65" s="206">
        <v>-0.15215163934426235</v>
      </c>
      <c r="AC65" s="205">
        <v>255</v>
      </c>
      <c r="AD65" s="206">
        <v>0.75862068965517238</v>
      </c>
      <c r="AE65" s="205">
        <v>390</v>
      </c>
      <c r="AF65" s="206">
        <v>-0.27643784786641934</v>
      </c>
      <c r="AG65" s="205">
        <v>175</v>
      </c>
      <c r="AH65" s="206">
        <v>-4.3715846994535568E-2</v>
      </c>
      <c r="AI65" s="205">
        <v>449</v>
      </c>
      <c r="AJ65" s="206">
        <v>0.78174603174603186</v>
      </c>
      <c r="AK65" s="205">
        <v>668</v>
      </c>
      <c r="AL65" s="206">
        <v>-4.4349070100143106E-2</v>
      </c>
      <c r="AM65" s="205">
        <v>207</v>
      </c>
      <c r="AN65" s="206">
        <v>0.11290322580645151</v>
      </c>
      <c r="AO65" s="205">
        <v>360</v>
      </c>
      <c r="AP65" s="206">
        <v>-0.23566878980891715</v>
      </c>
      <c r="AQ65" s="205">
        <v>339</v>
      </c>
      <c r="AR65" s="206">
        <v>0.33992094861660083</v>
      </c>
      <c r="AS65" s="207">
        <v>28793</v>
      </c>
      <c r="AT65" s="208">
        <v>-5.9636173617688359E-2</v>
      </c>
      <c r="AU65" s="207">
        <v>76874</v>
      </c>
      <c r="AV65" s="208">
        <v>-4.4972296071756901E-2</v>
      </c>
    </row>
    <row r="66" spans="2:48" ht="15" hidden="1" customHeight="1" outlineLevel="1">
      <c r="B66" s="204" t="s">
        <v>95</v>
      </c>
      <c r="C66" s="205">
        <v>44955</v>
      </c>
      <c r="D66" s="206">
        <v>0.36454697222643806</v>
      </c>
      <c r="E66" s="205">
        <v>299</v>
      </c>
      <c r="F66" s="206">
        <v>-0.27602905569007263</v>
      </c>
      <c r="G66" s="205">
        <v>212</v>
      </c>
      <c r="H66" s="206">
        <v>0.31677018633540377</v>
      </c>
      <c r="I66" s="205">
        <v>19698</v>
      </c>
      <c r="J66" s="206">
        <v>-0.10471775293155172</v>
      </c>
      <c r="K66" s="205">
        <v>1211</v>
      </c>
      <c r="L66" s="206">
        <v>-0.23354430379746838</v>
      </c>
      <c r="M66" s="205">
        <v>7369</v>
      </c>
      <c r="N66" s="206">
        <v>-0.16166097838452786</v>
      </c>
      <c r="O66" s="205">
        <v>236</v>
      </c>
      <c r="P66" s="206">
        <v>-0.36043360433604332</v>
      </c>
      <c r="Q66" s="205">
        <v>371</v>
      </c>
      <c r="R66" s="206">
        <v>-0.20556745182012848</v>
      </c>
      <c r="S66" s="205">
        <v>11159</v>
      </c>
      <c r="T66" s="206">
        <v>8.9958976362570775E-2</v>
      </c>
      <c r="U66" s="205">
        <v>2967</v>
      </c>
      <c r="V66" s="206">
        <v>0.1208915753683415</v>
      </c>
      <c r="W66" s="205">
        <v>1190</v>
      </c>
      <c r="X66" s="206">
        <v>0.11423220973782766</v>
      </c>
      <c r="Y66" s="205">
        <v>1277</v>
      </c>
      <c r="Z66" s="206">
        <v>-4.630321135175508E-2</v>
      </c>
      <c r="AA66" s="205">
        <v>5725</v>
      </c>
      <c r="AB66" s="206">
        <v>0.10435956790123457</v>
      </c>
      <c r="AC66" s="205">
        <v>223</v>
      </c>
      <c r="AD66" s="206">
        <v>5.1886792452830122E-2</v>
      </c>
      <c r="AE66" s="205">
        <v>534</v>
      </c>
      <c r="AF66" s="206">
        <v>-0.17592592592592593</v>
      </c>
      <c r="AG66" s="205">
        <v>107</v>
      </c>
      <c r="AH66" s="206">
        <v>-0.3141025641025641</v>
      </c>
      <c r="AI66" s="205">
        <v>567</v>
      </c>
      <c r="AJ66" s="206">
        <v>0.76635514018691597</v>
      </c>
      <c r="AK66" s="205">
        <v>733</v>
      </c>
      <c r="AL66" s="206">
        <v>3.82436260623229E-2</v>
      </c>
      <c r="AM66" s="205">
        <v>189</v>
      </c>
      <c r="AN66" s="206">
        <v>-0.24096385542168675</v>
      </c>
      <c r="AO66" s="205">
        <v>394</v>
      </c>
      <c r="AP66" s="206">
        <v>0.40714285714285725</v>
      </c>
      <c r="AQ66" s="205">
        <v>281</v>
      </c>
      <c r="AR66" s="206">
        <v>-6.6445182724252483E-2</v>
      </c>
      <c r="AS66" s="207">
        <v>43583</v>
      </c>
      <c r="AT66" s="208">
        <v>-7.0586228221696246E-2</v>
      </c>
      <c r="AU66" s="207">
        <v>88538</v>
      </c>
      <c r="AV66" s="208">
        <v>0.10897066559783553</v>
      </c>
    </row>
    <row r="67" spans="2:48" ht="15" hidden="1" customHeight="1" outlineLevel="1">
      <c r="B67" s="204" t="s">
        <v>96</v>
      </c>
      <c r="C67" s="205">
        <v>27409</v>
      </c>
      <c r="D67" s="206">
        <v>-1.8572469045884388E-3</v>
      </c>
      <c r="E67" s="205">
        <v>319</v>
      </c>
      <c r="F67" s="206">
        <v>0.12720848056537104</v>
      </c>
      <c r="G67" s="205">
        <v>121</v>
      </c>
      <c r="H67" s="206">
        <v>-0.17123287671232879</v>
      </c>
      <c r="I67" s="205">
        <v>17351</v>
      </c>
      <c r="J67" s="206">
        <v>2.3235242082915608E-2</v>
      </c>
      <c r="K67" s="205">
        <v>1190</v>
      </c>
      <c r="L67" s="206">
        <v>-0.10727681920480125</v>
      </c>
      <c r="M67" s="205">
        <v>8300</v>
      </c>
      <c r="N67" s="206">
        <v>-4.1016753321779342E-2</v>
      </c>
      <c r="O67" s="205">
        <v>113</v>
      </c>
      <c r="P67" s="206">
        <v>-0.71025641025641018</v>
      </c>
      <c r="Q67" s="205">
        <v>460</v>
      </c>
      <c r="R67" s="206">
        <v>-4.3659043659043606E-2</v>
      </c>
      <c r="S67" s="205">
        <v>10628</v>
      </c>
      <c r="T67" s="206">
        <v>4.2983316977428743E-2</v>
      </c>
      <c r="U67" s="205">
        <v>2547</v>
      </c>
      <c r="V67" s="206">
        <v>-3.2662362324344829E-2</v>
      </c>
      <c r="W67" s="205">
        <v>1349</v>
      </c>
      <c r="X67" s="206">
        <v>7.2337042925278316E-2</v>
      </c>
      <c r="Y67" s="205">
        <v>1421</v>
      </c>
      <c r="Z67" s="206">
        <v>6.4419475655430603E-2</v>
      </c>
      <c r="AA67" s="205">
        <v>5311</v>
      </c>
      <c r="AB67" s="206">
        <v>6.9903303787268278E-2</v>
      </c>
      <c r="AC67" s="205">
        <v>216</v>
      </c>
      <c r="AD67" s="206">
        <v>0.27810650887573973</v>
      </c>
      <c r="AE67" s="205">
        <v>533</v>
      </c>
      <c r="AF67" s="206">
        <v>0.19506726457399104</v>
      </c>
      <c r="AG67" s="205">
        <v>175</v>
      </c>
      <c r="AH67" s="206">
        <v>1.0114942528735633</v>
      </c>
      <c r="AI67" s="205">
        <v>478</v>
      </c>
      <c r="AJ67" s="206">
        <v>0.83846153846153837</v>
      </c>
      <c r="AK67" s="205">
        <v>500</v>
      </c>
      <c r="AL67" s="206">
        <v>-9.7472924187725685E-2</v>
      </c>
      <c r="AM67" s="205">
        <v>183</v>
      </c>
      <c r="AN67" s="206">
        <v>-0.20087336244541487</v>
      </c>
      <c r="AO67" s="205">
        <v>297</v>
      </c>
      <c r="AP67" s="206">
        <v>0.14671814671814665</v>
      </c>
      <c r="AQ67" s="205">
        <v>353</v>
      </c>
      <c r="AR67" s="206">
        <v>0.16118421052631571</v>
      </c>
      <c r="AS67" s="207">
        <v>41217</v>
      </c>
      <c r="AT67" s="208">
        <v>1.1633900301892375E-2</v>
      </c>
      <c r="AU67" s="207">
        <v>68626</v>
      </c>
      <c r="AV67" s="208">
        <v>6.2020732225855912E-3</v>
      </c>
    </row>
    <row r="68" spans="2:48" ht="15" hidden="1" customHeight="1" outlineLevel="1">
      <c r="B68" s="204" t="s">
        <v>97</v>
      </c>
      <c r="C68" s="205">
        <v>21913</v>
      </c>
      <c r="D68" s="206">
        <v>2.0578013535759165E-3</v>
      </c>
      <c r="E68" s="205">
        <v>308</v>
      </c>
      <c r="F68" s="206">
        <v>-0.20822622107969146</v>
      </c>
      <c r="G68" s="205">
        <v>220</v>
      </c>
      <c r="H68" s="206">
        <v>2.8037383177569986E-2</v>
      </c>
      <c r="I68" s="205">
        <v>18469</v>
      </c>
      <c r="J68" s="206">
        <v>1.9429265330904721E-2</v>
      </c>
      <c r="K68" s="205">
        <v>638</v>
      </c>
      <c r="L68" s="206">
        <v>-0.26834862385321101</v>
      </c>
      <c r="M68" s="205">
        <v>6613</v>
      </c>
      <c r="N68" s="206">
        <v>-0.18699286943693139</v>
      </c>
      <c r="O68" s="205">
        <v>219</v>
      </c>
      <c r="P68" s="206">
        <v>-0.43410852713178294</v>
      </c>
      <c r="Q68" s="205">
        <v>500</v>
      </c>
      <c r="R68" s="206">
        <v>1.6260162601626105E-2</v>
      </c>
      <c r="S68" s="205">
        <v>14073</v>
      </c>
      <c r="T68" s="206">
        <v>9.3898173338515356E-2</v>
      </c>
      <c r="U68" s="205">
        <v>3194</v>
      </c>
      <c r="V68" s="206">
        <v>1.1719987329743331E-2</v>
      </c>
      <c r="W68" s="205">
        <v>2289</v>
      </c>
      <c r="X68" s="206">
        <v>0.28523301516002242</v>
      </c>
      <c r="Y68" s="205">
        <v>1594</v>
      </c>
      <c r="Z68" s="206">
        <v>-3.0413625304136271E-2</v>
      </c>
      <c r="AA68" s="205">
        <v>6996</v>
      </c>
      <c r="AB68" s="206">
        <v>0.11348082126372749</v>
      </c>
      <c r="AC68" s="205">
        <v>188</v>
      </c>
      <c r="AD68" s="206">
        <v>-7.8431372549019662E-2</v>
      </c>
      <c r="AE68" s="205">
        <v>628</v>
      </c>
      <c r="AF68" s="206">
        <v>9.2173913043478217E-2</v>
      </c>
      <c r="AG68" s="205">
        <v>165</v>
      </c>
      <c r="AH68" s="206">
        <v>-0.2567567567567568</v>
      </c>
      <c r="AI68" s="205">
        <v>376</v>
      </c>
      <c r="AJ68" s="206">
        <v>0.28327645051194539</v>
      </c>
      <c r="AK68" s="205">
        <v>670</v>
      </c>
      <c r="AL68" s="206">
        <v>-0.17892156862745101</v>
      </c>
      <c r="AM68" s="205">
        <v>206</v>
      </c>
      <c r="AN68" s="206">
        <v>-5.0691244239631339E-2</v>
      </c>
      <c r="AO68" s="205">
        <v>397</v>
      </c>
      <c r="AP68" s="206">
        <v>0.30163934426229511</v>
      </c>
      <c r="AQ68" s="205">
        <v>315</v>
      </c>
      <c r="AR68" s="206">
        <v>-9.7421203438395443E-2</v>
      </c>
      <c r="AS68" s="207">
        <v>43985</v>
      </c>
      <c r="AT68" s="208">
        <v>-1.048345369058068E-2</v>
      </c>
      <c r="AU68" s="207">
        <v>65898</v>
      </c>
      <c r="AV68" s="208">
        <v>-6.3481053695019218E-3</v>
      </c>
    </row>
    <row r="69" spans="2:48" collapsed="1">
      <c r="B69" s="216">
        <v>2008</v>
      </c>
      <c r="C69" s="217">
        <v>560449</v>
      </c>
      <c r="D69" s="218">
        <v>-5.2339944166668095E-2</v>
      </c>
      <c r="E69" s="217">
        <v>3456</v>
      </c>
      <c r="F69" s="218">
        <v>-5.9335873707131226E-2</v>
      </c>
      <c r="G69" s="217">
        <v>2017</v>
      </c>
      <c r="H69" s="218">
        <v>6.6067653276955518E-2</v>
      </c>
      <c r="I69" s="217">
        <v>163291</v>
      </c>
      <c r="J69" s="218">
        <v>-2.4161258321680035E-2</v>
      </c>
      <c r="K69" s="217">
        <v>11767</v>
      </c>
      <c r="L69" s="218">
        <v>-0.11105235325224749</v>
      </c>
      <c r="M69" s="217">
        <v>59296</v>
      </c>
      <c r="N69" s="218">
        <v>-0.18754795571632144</v>
      </c>
      <c r="O69" s="217">
        <v>2206</v>
      </c>
      <c r="P69" s="218">
        <v>-0.40968691463740969</v>
      </c>
      <c r="Q69" s="217">
        <v>6156</v>
      </c>
      <c r="R69" s="218">
        <v>-0.14937128644465936</v>
      </c>
      <c r="S69" s="217">
        <v>71371</v>
      </c>
      <c r="T69" s="218">
        <v>-1.0879206164421507E-2</v>
      </c>
      <c r="U69" s="217">
        <v>16724</v>
      </c>
      <c r="V69" s="218">
        <v>-8.9751265443857808E-2</v>
      </c>
      <c r="W69" s="217">
        <v>10179</v>
      </c>
      <c r="X69" s="218">
        <v>0.1237580039743873</v>
      </c>
      <c r="Y69" s="217">
        <v>8223</v>
      </c>
      <c r="Z69" s="218">
        <v>-5.6129476584022009E-2</v>
      </c>
      <c r="AA69" s="217">
        <v>36245</v>
      </c>
      <c r="AB69" s="218">
        <v>6.4421181240108538E-3</v>
      </c>
      <c r="AC69" s="217">
        <v>2686</v>
      </c>
      <c r="AD69" s="218">
        <v>0.18482576091751213</v>
      </c>
      <c r="AE69" s="217">
        <v>5498</v>
      </c>
      <c r="AF69" s="218">
        <v>8.2922986015363298E-2</v>
      </c>
      <c r="AG69" s="217">
        <v>1906</v>
      </c>
      <c r="AH69" s="218">
        <v>-1.6004130098089875E-2</v>
      </c>
      <c r="AI69" s="217">
        <v>5834</v>
      </c>
      <c r="AJ69" s="218">
        <v>0.37626798773295578</v>
      </c>
      <c r="AK69" s="217">
        <v>11125</v>
      </c>
      <c r="AL69" s="218">
        <v>6.0129597865447026E-2</v>
      </c>
      <c r="AM69" s="217">
        <v>1784</v>
      </c>
      <c r="AN69" s="218">
        <v>-0.28209255533199196</v>
      </c>
      <c r="AO69" s="217">
        <v>5550</v>
      </c>
      <c r="AP69" s="218">
        <v>1.4996342355523051E-2</v>
      </c>
      <c r="AQ69" s="217">
        <v>3879</v>
      </c>
      <c r="AR69" s="218">
        <v>4.0504291845493645E-2</v>
      </c>
      <c r="AS69" s="207">
        <v>357822</v>
      </c>
      <c r="AT69" s="219">
        <v>-5.3245701766919118E-2</v>
      </c>
      <c r="AU69" s="207">
        <v>918271</v>
      </c>
      <c r="AV69" s="219">
        <v>-5.2693096088199387E-2</v>
      </c>
    </row>
    <row r="70" spans="2:48" ht="15" hidden="1" customHeight="1" outlineLevel="1">
      <c r="B70" s="204" t="s">
        <v>86</v>
      </c>
      <c r="C70" s="205">
        <v>32950</v>
      </c>
      <c r="D70" s="206">
        <v>2.2339435308718514E-2</v>
      </c>
      <c r="E70" s="205">
        <v>357</v>
      </c>
      <c r="F70" s="206">
        <v>-0.22727272727272729</v>
      </c>
      <c r="G70" s="205">
        <v>173</v>
      </c>
      <c r="H70" s="206">
        <v>-8.4656084656084651E-2</v>
      </c>
      <c r="I70" s="205">
        <v>17593</v>
      </c>
      <c r="J70" s="206">
        <v>7.2220867869332128E-2</v>
      </c>
      <c r="K70" s="205">
        <v>841</v>
      </c>
      <c r="L70" s="206">
        <v>-0.22559852670349911</v>
      </c>
      <c r="M70" s="205">
        <v>7965</v>
      </c>
      <c r="N70" s="206">
        <v>-3.3021731212820149E-2</v>
      </c>
      <c r="O70" s="205">
        <v>327</v>
      </c>
      <c r="P70" s="206">
        <v>1.2383900928792491E-2</v>
      </c>
      <c r="Q70" s="205">
        <v>745</v>
      </c>
      <c r="R70" s="206">
        <v>0.2416666666666667</v>
      </c>
      <c r="S70" s="205">
        <v>14644</v>
      </c>
      <c r="T70" s="206">
        <v>8.9502269176400473E-2</v>
      </c>
      <c r="U70" s="205">
        <v>3575</v>
      </c>
      <c r="V70" s="206">
        <v>8.3333333333333259E-2</v>
      </c>
      <c r="W70" s="205">
        <v>2253</v>
      </c>
      <c r="X70" s="206">
        <v>-2.0860495436766602E-2</v>
      </c>
      <c r="Y70" s="205">
        <v>2092</v>
      </c>
      <c r="Z70" s="206">
        <v>0.42023082145281743</v>
      </c>
      <c r="AA70" s="205">
        <v>6724</v>
      </c>
      <c r="AB70" s="206">
        <v>5.6070362808229968E-2</v>
      </c>
      <c r="AC70" s="205">
        <v>277</v>
      </c>
      <c r="AD70" s="206">
        <v>3.3582089552238736E-2</v>
      </c>
      <c r="AE70" s="205">
        <v>483</v>
      </c>
      <c r="AF70" s="206">
        <v>0.11547344110854496</v>
      </c>
      <c r="AG70" s="205">
        <v>209</v>
      </c>
      <c r="AH70" s="206">
        <v>0.29012345679012341</v>
      </c>
      <c r="AI70" s="205">
        <v>380</v>
      </c>
      <c r="AJ70" s="206">
        <v>-5.0000000000000044E-2</v>
      </c>
      <c r="AK70" s="205">
        <v>872</v>
      </c>
      <c r="AL70" s="206">
        <v>7.9207920792079278E-2</v>
      </c>
      <c r="AM70" s="205">
        <v>192</v>
      </c>
      <c r="AN70" s="206">
        <v>-0.17948717948717952</v>
      </c>
      <c r="AO70" s="205">
        <v>425</v>
      </c>
      <c r="AP70" s="206">
        <v>3.1553398058252524E-2</v>
      </c>
      <c r="AQ70" s="205">
        <v>403</v>
      </c>
      <c r="AR70" s="206">
        <v>-0.23091603053435117</v>
      </c>
      <c r="AS70" s="207">
        <v>45886</v>
      </c>
      <c r="AT70" s="208">
        <v>4.317184622729453E-2</v>
      </c>
      <c r="AU70" s="207">
        <v>78836</v>
      </c>
      <c r="AV70" s="208">
        <v>3.436241258511874E-2</v>
      </c>
    </row>
    <row r="71" spans="2:48" ht="15" hidden="1" customHeight="1" outlineLevel="1">
      <c r="B71" s="204" t="s">
        <v>87</v>
      </c>
      <c r="C71" s="205">
        <v>33395</v>
      </c>
      <c r="D71" s="206">
        <v>1.1908369189746137E-2</v>
      </c>
      <c r="E71" s="205">
        <v>309</v>
      </c>
      <c r="F71" s="206">
        <v>9.5744680851063801E-2</v>
      </c>
      <c r="G71" s="205">
        <v>144</v>
      </c>
      <c r="H71" s="206">
        <v>4.3478260869565188E-2</v>
      </c>
      <c r="I71" s="205">
        <v>17960</v>
      </c>
      <c r="J71" s="206">
        <v>-1.6375486061668165E-2</v>
      </c>
      <c r="K71" s="205">
        <v>507</v>
      </c>
      <c r="L71" s="206">
        <v>-0.17961165048543692</v>
      </c>
      <c r="M71" s="205">
        <v>8246</v>
      </c>
      <c r="N71" s="206">
        <v>0.1721393034825871</v>
      </c>
      <c r="O71" s="205">
        <v>135</v>
      </c>
      <c r="P71" s="206">
        <v>0.77631578947368429</v>
      </c>
      <c r="Q71" s="205">
        <v>673</v>
      </c>
      <c r="R71" s="206">
        <v>0.60238095238095246</v>
      </c>
      <c r="S71" s="205">
        <v>12143</v>
      </c>
      <c r="T71" s="206">
        <v>8.6524695776664329E-2</v>
      </c>
      <c r="U71" s="205">
        <v>2874</v>
      </c>
      <c r="V71" s="206">
        <v>0.23030821917808209</v>
      </c>
      <c r="W71" s="205">
        <v>1204</v>
      </c>
      <c r="X71" s="206">
        <v>-5.0473186119873836E-2</v>
      </c>
      <c r="Y71" s="205">
        <v>1020</v>
      </c>
      <c r="Z71" s="206">
        <v>6.25E-2</v>
      </c>
      <c r="AA71" s="205">
        <v>7045</v>
      </c>
      <c r="AB71" s="206">
        <v>6.5486993345432509E-2</v>
      </c>
      <c r="AC71" s="205">
        <v>260</v>
      </c>
      <c r="AD71" s="206">
        <v>3.8610038610038533E-3</v>
      </c>
      <c r="AE71" s="205">
        <v>622</v>
      </c>
      <c r="AF71" s="206">
        <v>0.10873440285204983</v>
      </c>
      <c r="AG71" s="205">
        <v>169</v>
      </c>
      <c r="AH71" s="206">
        <v>7.6433121019108263E-2</v>
      </c>
      <c r="AI71" s="205">
        <v>328</v>
      </c>
      <c r="AJ71" s="206">
        <v>-5.4755043227665667E-2</v>
      </c>
      <c r="AK71" s="205">
        <v>467</v>
      </c>
      <c r="AL71" s="206">
        <v>-6.9721115537848655E-2</v>
      </c>
      <c r="AM71" s="205">
        <v>143</v>
      </c>
      <c r="AN71" s="206">
        <v>0.40196078431372539</v>
      </c>
      <c r="AO71" s="205">
        <v>391</v>
      </c>
      <c r="AP71" s="206">
        <v>0.24920127795527147</v>
      </c>
      <c r="AQ71" s="205">
        <v>266</v>
      </c>
      <c r="AR71" s="206">
        <v>-2.2058823529411797E-2</v>
      </c>
      <c r="AS71" s="207">
        <v>42763</v>
      </c>
      <c r="AT71" s="208">
        <v>5.5433521731618862E-2</v>
      </c>
      <c r="AU71" s="207">
        <v>76158</v>
      </c>
      <c r="AV71" s="208">
        <v>3.5895482800364586E-2</v>
      </c>
    </row>
    <row r="72" spans="2:48" ht="15" hidden="1" customHeight="1" outlineLevel="1">
      <c r="B72" s="204" t="s">
        <v>88</v>
      </c>
      <c r="C72" s="205">
        <v>48988</v>
      </c>
      <c r="D72" s="206">
        <v>1.4412325022778116E-2</v>
      </c>
      <c r="E72" s="205">
        <v>353</v>
      </c>
      <c r="F72" s="206">
        <v>0.11356466876971605</v>
      </c>
      <c r="G72" s="205">
        <v>148</v>
      </c>
      <c r="H72" s="206">
        <v>-0.1685393258426966</v>
      </c>
      <c r="I72" s="205">
        <v>11147</v>
      </c>
      <c r="J72" s="206">
        <v>-0.12020520915548538</v>
      </c>
      <c r="K72" s="205">
        <v>1238</v>
      </c>
      <c r="L72" s="206">
        <v>9.7517730496453847E-2</v>
      </c>
      <c r="M72" s="205">
        <v>5943</v>
      </c>
      <c r="N72" s="206">
        <v>-0.13063194850789939</v>
      </c>
      <c r="O72" s="205">
        <v>240</v>
      </c>
      <c r="P72" s="206">
        <v>0.76470588235294112</v>
      </c>
      <c r="Q72" s="205">
        <v>514</v>
      </c>
      <c r="R72" s="206">
        <v>0.11739130434782608</v>
      </c>
      <c r="S72" s="205">
        <v>7343</v>
      </c>
      <c r="T72" s="206">
        <v>0.11765601217656019</v>
      </c>
      <c r="U72" s="205">
        <v>2144</v>
      </c>
      <c r="V72" s="206">
        <v>0.46849315068493147</v>
      </c>
      <c r="W72" s="205">
        <v>844</v>
      </c>
      <c r="X72" s="206">
        <v>-0.14574898785425106</v>
      </c>
      <c r="Y72" s="205">
        <v>698</v>
      </c>
      <c r="Z72" s="206">
        <v>-5.5480378890392368E-2</v>
      </c>
      <c r="AA72" s="205">
        <v>3657</v>
      </c>
      <c r="AB72" s="206">
        <v>8.099320130062071E-2</v>
      </c>
      <c r="AC72" s="205">
        <v>306</v>
      </c>
      <c r="AD72" s="206">
        <v>0.21912350597609564</v>
      </c>
      <c r="AE72" s="205">
        <v>374</v>
      </c>
      <c r="AF72" s="206">
        <v>-7.8817733990147798E-2</v>
      </c>
      <c r="AG72" s="205">
        <v>204</v>
      </c>
      <c r="AH72" s="206">
        <v>1.5499999999999998</v>
      </c>
      <c r="AI72" s="205">
        <v>531</v>
      </c>
      <c r="AJ72" s="206">
        <v>1.1325301204819276</v>
      </c>
      <c r="AK72" s="205">
        <v>871</v>
      </c>
      <c r="AL72" s="206">
        <v>0.72134387351778662</v>
      </c>
      <c r="AM72" s="205">
        <v>246</v>
      </c>
      <c r="AN72" s="206">
        <v>0.67346938775510212</v>
      </c>
      <c r="AO72" s="205">
        <v>498</v>
      </c>
      <c r="AP72" s="206">
        <v>1.0141987829614507E-2</v>
      </c>
      <c r="AQ72" s="205">
        <v>234</v>
      </c>
      <c r="AR72" s="206">
        <v>-0.2844036697247706</v>
      </c>
      <c r="AS72" s="207">
        <v>30190</v>
      </c>
      <c r="AT72" s="208">
        <v>-1.8339077843532503E-2</v>
      </c>
      <c r="AU72" s="207">
        <v>79178</v>
      </c>
      <c r="AV72" s="208">
        <v>1.6699137211244608E-3</v>
      </c>
    </row>
    <row r="73" spans="2:48" ht="15" hidden="1" customHeight="1" outlineLevel="1">
      <c r="B73" s="204" t="s">
        <v>89</v>
      </c>
      <c r="C73" s="205">
        <v>59158</v>
      </c>
      <c r="D73" s="206">
        <v>-8.8460530978905716E-2</v>
      </c>
      <c r="E73" s="205">
        <v>269</v>
      </c>
      <c r="F73" s="206">
        <v>-0.30848329048843193</v>
      </c>
      <c r="G73" s="205">
        <v>200</v>
      </c>
      <c r="H73" s="206">
        <v>-0.22178988326848248</v>
      </c>
      <c r="I73" s="205">
        <v>11405</v>
      </c>
      <c r="J73" s="206">
        <v>-0.10019723865877717</v>
      </c>
      <c r="K73" s="205">
        <v>1119</v>
      </c>
      <c r="L73" s="206">
        <v>-0.17660044150110377</v>
      </c>
      <c r="M73" s="205">
        <v>5126</v>
      </c>
      <c r="N73" s="206">
        <v>-0.256562726613488</v>
      </c>
      <c r="O73" s="205">
        <v>248</v>
      </c>
      <c r="P73" s="206">
        <v>1.1379310344827585</v>
      </c>
      <c r="Q73" s="205">
        <v>584</v>
      </c>
      <c r="R73" s="206">
        <v>0.39379474940334136</v>
      </c>
      <c r="S73" s="205">
        <v>183</v>
      </c>
      <c r="T73" s="206">
        <v>-0.78596491228070176</v>
      </c>
      <c r="U73" s="205">
        <v>49</v>
      </c>
      <c r="V73" s="206">
        <v>0</v>
      </c>
      <c r="W73" s="205">
        <v>44</v>
      </c>
      <c r="X73" s="206">
        <v>-8.333333333333337E-2</v>
      </c>
      <c r="Y73" s="205">
        <v>35</v>
      </c>
      <c r="Z73" s="206">
        <v>-0.7265625</v>
      </c>
      <c r="AA73" s="205">
        <v>55</v>
      </c>
      <c r="AB73" s="206">
        <v>-0.91269841269841268</v>
      </c>
      <c r="AC73" s="205">
        <v>200</v>
      </c>
      <c r="AD73" s="206">
        <v>0.16959064327485374</v>
      </c>
      <c r="AE73" s="205">
        <v>321</v>
      </c>
      <c r="AF73" s="206">
        <v>-7.4927953890489896E-2</v>
      </c>
      <c r="AG73" s="205">
        <v>123</v>
      </c>
      <c r="AH73" s="206">
        <v>0</v>
      </c>
      <c r="AI73" s="205">
        <v>418</v>
      </c>
      <c r="AJ73" s="206">
        <v>0.39799331103678925</v>
      </c>
      <c r="AK73" s="205">
        <v>1187</v>
      </c>
      <c r="AL73" s="206">
        <v>0.19657258064516125</v>
      </c>
      <c r="AM73" s="205">
        <v>204</v>
      </c>
      <c r="AN73" s="206">
        <v>-0.25274725274725274</v>
      </c>
      <c r="AO73" s="205">
        <v>647</v>
      </c>
      <c r="AP73" s="206">
        <v>-1.0703363914373099E-2</v>
      </c>
      <c r="AQ73" s="205">
        <v>268</v>
      </c>
      <c r="AR73" s="206">
        <v>-0.42612419700214133</v>
      </c>
      <c r="AS73" s="207">
        <v>22502</v>
      </c>
      <c r="AT73" s="208">
        <v>-0.14411775892891099</v>
      </c>
      <c r="AU73" s="207">
        <v>81660</v>
      </c>
      <c r="AV73" s="208">
        <v>-0.10450707314398511</v>
      </c>
    </row>
    <row r="74" spans="2:48" ht="15" hidden="1" customHeight="1" outlineLevel="1">
      <c r="B74" s="204" t="s">
        <v>90</v>
      </c>
      <c r="C74" s="205">
        <v>94332</v>
      </c>
      <c r="D74" s="206">
        <v>1.6935996809003706E-2</v>
      </c>
      <c r="E74" s="205">
        <v>260</v>
      </c>
      <c r="F74" s="206">
        <v>0.19266055045871555</v>
      </c>
      <c r="G74" s="205">
        <v>97</v>
      </c>
      <c r="H74" s="206">
        <v>-0.44571428571428573</v>
      </c>
      <c r="I74" s="205">
        <v>9568</v>
      </c>
      <c r="J74" s="206">
        <v>-6.4345785253275944E-2</v>
      </c>
      <c r="K74" s="205">
        <v>1220</v>
      </c>
      <c r="L74" s="206">
        <v>0.23983739837398366</v>
      </c>
      <c r="M74" s="205">
        <v>3290</v>
      </c>
      <c r="N74" s="206">
        <v>-0.22277344672808885</v>
      </c>
      <c r="O74" s="205">
        <v>245</v>
      </c>
      <c r="P74" s="206">
        <v>1.0762711864406778</v>
      </c>
      <c r="Q74" s="205">
        <v>1259</v>
      </c>
      <c r="R74" s="206">
        <v>5.798319327731094E-2</v>
      </c>
      <c r="S74" s="205">
        <v>97</v>
      </c>
      <c r="T74" s="206">
        <v>-0.23622047244094491</v>
      </c>
      <c r="U74" s="205">
        <v>32</v>
      </c>
      <c r="V74" s="206">
        <v>-0.19999999999999996</v>
      </c>
      <c r="W74" s="205">
        <v>30</v>
      </c>
      <c r="X74" s="206">
        <v>0.5</v>
      </c>
      <c r="Y74" s="205">
        <v>22</v>
      </c>
      <c r="Z74" s="206">
        <v>-0.53191489361702127</v>
      </c>
      <c r="AA74" s="205">
        <v>13</v>
      </c>
      <c r="AB74" s="206">
        <v>-0.35</v>
      </c>
      <c r="AC74" s="205">
        <v>88</v>
      </c>
      <c r="AD74" s="206">
        <v>-7.3684210526315796E-2</v>
      </c>
      <c r="AE74" s="205">
        <v>203</v>
      </c>
      <c r="AF74" s="206">
        <v>-0.17813765182186236</v>
      </c>
      <c r="AG74" s="205">
        <v>126</v>
      </c>
      <c r="AH74" s="206">
        <v>-0.14864864864864868</v>
      </c>
      <c r="AI74" s="205">
        <v>383</v>
      </c>
      <c r="AJ74" s="206">
        <v>0.53200000000000003</v>
      </c>
      <c r="AK74" s="205">
        <v>1900</v>
      </c>
      <c r="AL74" s="206">
        <v>0.80094786729857814</v>
      </c>
      <c r="AM74" s="205">
        <v>205</v>
      </c>
      <c r="AN74" s="206">
        <v>0.58914728682170536</v>
      </c>
      <c r="AO74" s="205">
        <v>672</v>
      </c>
      <c r="AP74" s="206">
        <v>0.18938053097345131</v>
      </c>
      <c r="AQ74" s="205">
        <v>498</v>
      </c>
      <c r="AR74" s="206">
        <v>0.22058823529411775</v>
      </c>
      <c r="AS74" s="207">
        <v>20111</v>
      </c>
      <c r="AT74" s="208">
        <v>-2.8262594208647851E-3</v>
      </c>
      <c r="AU74" s="207">
        <v>114443</v>
      </c>
      <c r="AV74" s="208">
        <v>1.3406653738189389E-2</v>
      </c>
    </row>
    <row r="75" spans="2:48" ht="15" hidden="1" customHeight="1" outlineLevel="1">
      <c r="B75" s="204" t="s">
        <v>91</v>
      </c>
      <c r="C75" s="205">
        <v>80517</v>
      </c>
      <c r="D75" s="206">
        <v>-1.1017761073034094E-2</v>
      </c>
      <c r="E75" s="205">
        <v>425</v>
      </c>
      <c r="F75" s="206">
        <v>-2.0737327188940058E-2</v>
      </c>
      <c r="G75" s="205">
        <v>143</v>
      </c>
      <c r="H75" s="206">
        <v>-0.27040816326530615</v>
      </c>
      <c r="I75" s="205">
        <v>9471</v>
      </c>
      <c r="J75" s="206">
        <v>-0.12061281337047358</v>
      </c>
      <c r="K75" s="205">
        <v>1047</v>
      </c>
      <c r="L75" s="206">
        <v>-4.2086001829826136E-2</v>
      </c>
      <c r="M75" s="205">
        <v>3415</v>
      </c>
      <c r="N75" s="206">
        <v>-0.28376677852348997</v>
      </c>
      <c r="O75" s="205">
        <v>323</v>
      </c>
      <c r="P75" s="206">
        <v>3.0374999999999996</v>
      </c>
      <c r="Q75" s="205">
        <v>757</v>
      </c>
      <c r="R75" s="206">
        <v>0.18281250000000004</v>
      </c>
      <c r="S75" s="205">
        <v>279</v>
      </c>
      <c r="T75" s="206">
        <v>-0.56474258970358815</v>
      </c>
      <c r="U75" s="205">
        <v>73</v>
      </c>
      <c r="V75" s="206">
        <v>-0.31775700934579443</v>
      </c>
      <c r="W75" s="205">
        <v>56</v>
      </c>
      <c r="X75" s="206">
        <v>-0.13846153846153841</v>
      </c>
      <c r="Y75" s="205">
        <v>124</v>
      </c>
      <c r="Z75" s="206">
        <v>5.0847457627118731E-2</v>
      </c>
      <c r="AA75" s="205">
        <v>26</v>
      </c>
      <c r="AB75" s="206">
        <v>-0.92592592592592593</v>
      </c>
      <c r="AC75" s="205">
        <v>161</v>
      </c>
      <c r="AD75" s="206">
        <v>-1.2269938650306789E-2</v>
      </c>
      <c r="AE75" s="205">
        <v>293</v>
      </c>
      <c r="AF75" s="206">
        <v>-8.4374999999999978E-2</v>
      </c>
      <c r="AG75" s="205">
        <v>167</v>
      </c>
      <c r="AH75" s="206">
        <v>0.34677419354838701</v>
      </c>
      <c r="AI75" s="205">
        <v>570</v>
      </c>
      <c r="AJ75" s="206">
        <v>1.9230769230769229</v>
      </c>
      <c r="AK75" s="205">
        <v>1179</v>
      </c>
      <c r="AL75" s="206">
        <v>0.14244186046511631</v>
      </c>
      <c r="AM75" s="205">
        <v>209</v>
      </c>
      <c r="AN75" s="206">
        <v>-0.20229007633587781</v>
      </c>
      <c r="AO75" s="205">
        <v>645</v>
      </c>
      <c r="AP75" s="206">
        <v>0.15591397849462374</v>
      </c>
      <c r="AQ75" s="205">
        <v>345</v>
      </c>
      <c r="AR75" s="206">
        <v>-0.29591836734693877</v>
      </c>
      <c r="AS75" s="207">
        <v>19429</v>
      </c>
      <c r="AT75" s="208">
        <v>-0.10736929155563724</v>
      </c>
      <c r="AU75" s="207">
        <v>99946</v>
      </c>
      <c r="AV75" s="208">
        <v>-3.1343283582089598E-2</v>
      </c>
    </row>
    <row r="76" spans="2:48" ht="15" hidden="1" customHeight="1" outlineLevel="1">
      <c r="B76" s="204" t="s">
        <v>92</v>
      </c>
      <c r="C76" s="205">
        <v>64683</v>
      </c>
      <c r="D76" s="206">
        <v>0.10173735309146648</v>
      </c>
      <c r="E76" s="205">
        <v>208</v>
      </c>
      <c r="F76" s="206">
        <v>-0.23809523809523814</v>
      </c>
      <c r="G76" s="205">
        <v>116</v>
      </c>
      <c r="H76" s="206">
        <v>-0.38624338624338628</v>
      </c>
      <c r="I76" s="205">
        <v>9179</v>
      </c>
      <c r="J76" s="206">
        <v>-0.22033466406183644</v>
      </c>
      <c r="K76" s="205">
        <v>860</v>
      </c>
      <c r="L76" s="206">
        <v>-2.9345372460496622E-2</v>
      </c>
      <c r="M76" s="205">
        <v>3983</v>
      </c>
      <c r="N76" s="206">
        <v>-0.16830235957402384</v>
      </c>
      <c r="O76" s="205">
        <v>372</v>
      </c>
      <c r="P76" s="206">
        <v>4.095890410958904</v>
      </c>
      <c r="Q76" s="205">
        <v>342</v>
      </c>
      <c r="R76" s="206">
        <v>-0.15970515970515975</v>
      </c>
      <c r="S76" s="205">
        <v>213</v>
      </c>
      <c r="T76" s="206">
        <v>-0.70821917808219181</v>
      </c>
      <c r="U76" s="205">
        <v>71</v>
      </c>
      <c r="V76" s="206">
        <v>-0.12345679012345678</v>
      </c>
      <c r="W76" s="205">
        <v>28</v>
      </c>
      <c r="X76" s="206">
        <v>-0.17647058823529416</v>
      </c>
      <c r="Y76" s="205">
        <v>55</v>
      </c>
      <c r="Z76" s="206">
        <v>1.2000000000000002</v>
      </c>
      <c r="AA76" s="205">
        <v>59</v>
      </c>
      <c r="AB76" s="206">
        <v>-0.9</v>
      </c>
      <c r="AC76" s="205">
        <v>115</v>
      </c>
      <c r="AD76" s="206">
        <v>8.4905660377358583E-2</v>
      </c>
      <c r="AE76" s="205">
        <v>226</v>
      </c>
      <c r="AF76" s="206">
        <v>-0.16296296296296298</v>
      </c>
      <c r="AG76" s="205">
        <v>146</v>
      </c>
      <c r="AH76" s="206">
        <v>0.3035714285714286</v>
      </c>
      <c r="AI76" s="205">
        <v>306</v>
      </c>
      <c r="AJ76" s="206">
        <v>0.67213114754098369</v>
      </c>
      <c r="AK76" s="205">
        <v>667</v>
      </c>
      <c r="AL76" s="206">
        <v>0.30528375733855184</v>
      </c>
      <c r="AM76" s="205">
        <v>239</v>
      </c>
      <c r="AN76" s="206">
        <v>-0.31714285714285717</v>
      </c>
      <c r="AO76" s="205">
        <v>498</v>
      </c>
      <c r="AP76" s="206">
        <v>0.15545243619489568</v>
      </c>
      <c r="AQ76" s="205">
        <v>254</v>
      </c>
      <c r="AR76" s="206">
        <v>-0.1858974358974359</v>
      </c>
      <c r="AS76" s="207">
        <v>17724</v>
      </c>
      <c r="AT76" s="208">
        <v>-0.17158214536106564</v>
      </c>
      <c r="AU76" s="207">
        <v>82407</v>
      </c>
      <c r="AV76" s="208">
        <v>2.8737282316958934E-2</v>
      </c>
    </row>
    <row r="77" spans="2:48" ht="15" hidden="1" customHeight="1" outlineLevel="1">
      <c r="B77" s="204" t="s">
        <v>93</v>
      </c>
      <c r="C77" s="205">
        <v>45232</v>
      </c>
      <c r="D77" s="206">
        <v>-4.3316412859560116E-2</v>
      </c>
      <c r="E77" s="205">
        <v>190</v>
      </c>
      <c r="F77" s="206">
        <v>-0.30147058823529416</v>
      </c>
      <c r="G77" s="205">
        <v>149</v>
      </c>
      <c r="H77" s="206">
        <v>-0.10240963855421692</v>
      </c>
      <c r="I77" s="205">
        <v>9320</v>
      </c>
      <c r="J77" s="206">
        <v>-0.25218647195699273</v>
      </c>
      <c r="K77" s="205">
        <v>759</v>
      </c>
      <c r="L77" s="206">
        <v>-0.44395604395604393</v>
      </c>
      <c r="M77" s="205">
        <v>3275</v>
      </c>
      <c r="N77" s="206">
        <v>-0.35884886452623332</v>
      </c>
      <c r="O77" s="205">
        <v>311</v>
      </c>
      <c r="P77" s="206">
        <v>5.9111111111111114</v>
      </c>
      <c r="Q77" s="205">
        <v>319</v>
      </c>
      <c r="R77" s="206">
        <v>0.44999999999999996</v>
      </c>
      <c r="S77" s="205">
        <v>121</v>
      </c>
      <c r="T77" s="206">
        <v>-0.80793650793650795</v>
      </c>
      <c r="U77" s="205">
        <v>44</v>
      </c>
      <c r="V77" s="206">
        <v>-0.4358974358974359</v>
      </c>
      <c r="W77" s="205">
        <v>15</v>
      </c>
      <c r="X77" s="206">
        <v>-0.85714285714285721</v>
      </c>
      <c r="Y77" s="205">
        <v>11</v>
      </c>
      <c r="Z77" s="206">
        <v>-0.56000000000000005</v>
      </c>
      <c r="AA77" s="205">
        <v>51</v>
      </c>
      <c r="AB77" s="206">
        <v>-0.87914691943127965</v>
      </c>
      <c r="AC77" s="205">
        <v>130</v>
      </c>
      <c r="AD77" s="206">
        <v>-2.2556390977443663E-2</v>
      </c>
      <c r="AE77" s="205">
        <v>347</v>
      </c>
      <c r="AF77" s="206">
        <v>9.4637223974763485E-2</v>
      </c>
      <c r="AG77" s="205">
        <v>145</v>
      </c>
      <c r="AH77" s="206">
        <v>1.1323529411764706</v>
      </c>
      <c r="AI77" s="205">
        <v>197</v>
      </c>
      <c r="AJ77" s="206">
        <v>0.20858895705521463</v>
      </c>
      <c r="AK77" s="205">
        <v>576</v>
      </c>
      <c r="AL77" s="206">
        <v>0.45454545454545459</v>
      </c>
      <c r="AM77" s="205">
        <v>166</v>
      </c>
      <c r="AN77" s="206">
        <v>-0.26548672566371678</v>
      </c>
      <c r="AO77" s="205">
        <v>377</v>
      </c>
      <c r="AP77" s="206">
        <v>-6.9135802469135754E-2</v>
      </c>
      <c r="AQ77" s="205">
        <v>253</v>
      </c>
      <c r="AR77" s="206">
        <v>3.2653061224489743E-2</v>
      </c>
      <c r="AS77" s="207">
        <v>16635</v>
      </c>
      <c r="AT77" s="208">
        <v>-0.2514175141751418</v>
      </c>
      <c r="AU77" s="207">
        <v>61867</v>
      </c>
      <c r="AV77" s="208">
        <v>-0.10985295387183103</v>
      </c>
    </row>
    <row r="78" spans="2:48" ht="15" hidden="1" customHeight="1" outlineLevel="1">
      <c r="B78" s="204" t="s">
        <v>94</v>
      </c>
      <c r="C78" s="205">
        <v>49875</v>
      </c>
      <c r="D78" s="206">
        <v>-1.4347542538684976E-2</v>
      </c>
      <c r="E78" s="205">
        <v>218</v>
      </c>
      <c r="F78" s="206">
        <v>-0.4467005076142132</v>
      </c>
      <c r="G78" s="205">
        <v>201</v>
      </c>
      <c r="H78" s="206">
        <v>0.29677419354838719</v>
      </c>
      <c r="I78" s="205">
        <v>14615</v>
      </c>
      <c r="J78" s="206">
        <v>-0.13816487793371857</v>
      </c>
      <c r="K78" s="205">
        <v>1861</v>
      </c>
      <c r="L78" s="206">
        <v>-6.7635270541082204E-2</v>
      </c>
      <c r="M78" s="205">
        <v>6162</v>
      </c>
      <c r="N78" s="206">
        <v>-0.15980365421325338</v>
      </c>
      <c r="O78" s="205">
        <v>390</v>
      </c>
      <c r="P78" s="206">
        <v>5.1904761904761907</v>
      </c>
      <c r="Q78" s="205">
        <v>604</v>
      </c>
      <c r="R78" s="206">
        <v>6.525573192239853E-2</v>
      </c>
      <c r="S78" s="205">
        <v>3840</v>
      </c>
      <c r="T78" s="206">
        <v>-7.8031212484994006E-2</v>
      </c>
      <c r="U78" s="205">
        <v>1074</v>
      </c>
      <c r="V78" s="206">
        <v>4.0697674418604723E-2</v>
      </c>
      <c r="W78" s="205">
        <v>477</v>
      </c>
      <c r="X78" s="206">
        <v>-6.286836935166995E-2</v>
      </c>
      <c r="Y78" s="205">
        <v>337</v>
      </c>
      <c r="Z78" s="206">
        <v>-0.25770925110132159</v>
      </c>
      <c r="AA78" s="205">
        <v>1952</v>
      </c>
      <c r="AB78" s="206">
        <v>-0.10046082949308754</v>
      </c>
      <c r="AC78" s="205">
        <v>145</v>
      </c>
      <c r="AD78" s="206">
        <v>-0.28921568627450978</v>
      </c>
      <c r="AE78" s="205">
        <v>539</v>
      </c>
      <c r="AF78" s="206">
        <v>0.14194915254237284</v>
      </c>
      <c r="AG78" s="205">
        <v>183</v>
      </c>
      <c r="AH78" s="206">
        <v>0.19607843137254899</v>
      </c>
      <c r="AI78" s="205">
        <v>252</v>
      </c>
      <c r="AJ78" s="206">
        <v>-0.16831683168316836</v>
      </c>
      <c r="AK78" s="205">
        <v>699</v>
      </c>
      <c r="AL78" s="206">
        <v>-0.15169902912621358</v>
      </c>
      <c r="AM78" s="205">
        <v>186</v>
      </c>
      <c r="AN78" s="206">
        <v>-0.3737373737373737</v>
      </c>
      <c r="AO78" s="205">
        <v>471</v>
      </c>
      <c r="AP78" s="206">
        <v>0.24274406332453835</v>
      </c>
      <c r="AQ78" s="205">
        <v>253</v>
      </c>
      <c r="AR78" s="206">
        <v>-0.1028368794326241</v>
      </c>
      <c r="AS78" s="207">
        <v>30619</v>
      </c>
      <c r="AT78" s="208">
        <v>-0.11367452092861696</v>
      </c>
      <c r="AU78" s="207">
        <v>80494</v>
      </c>
      <c r="AV78" s="208">
        <v>-5.4646669876801335E-2</v>
      </c>
    </row>
    <row r="79" spans="2:48" ht="15" hidden="1" customHeight="1" outlineLevel="1">
      <c r="B79" s="204" t="s">
        <v>95</v>
      </c>
      <c r="C79" s="205">
        <v>32945</v>
      </c>
      <c r="D79" s="206">
        <v>6.3840092999225106E-2</v>
      </c>
      <c r="E79" s="205">
        <v>413</v>
      </c>
      <c r="F79" s="206">
        <v>-0.16733870967741937</v>
      </c>
      <c r="G79" s="205">
        <v>161</v>
      </c>
      <c r="H79" s="206">
        <v>-0.22596153846153844</v>
      </c>
      <c r="I79" s="205">
        <v>22002</v>
      </c>
      <c r="J79" s="206">
        <v>1.4290982850820644E-2</v>
      </c>
      <c r="K79" s="205">
        <v>1580</v>
      </c>
      <c r="L79" s="206">
        <v>3.8107752956636043E-2</v>
      </c>
      <c r="M79" s="205">
        <v>8790</v>
      </c>
      <c r="N79" s="206">
        <v>-6.4196742254870598E-2</v>
      </c>
      <c r="O79" s="205">
        <v>369</v>
      </c>
      <c r="P79" s="206">
        <v>2.7653061224489797</v>
      </c>
      <c r="Q79" s="205">
        <v>467</v>
      </c>
      <c r="R79" s="206">
        <v>0.49201277955271561</v>
      </c>
      <c r="S79" s="205">
        <v>10238</v>
      </c>
      <c r="T79" s="206">
        <v>-0.11832586978987258</v>
      </c>
      <c r="U79" s="205">
        <v>2647</v>
      </c>
      <c r="V79" s="206">
        <v>0.31429990069513414</v>
      </c>
      <c r="W79" s="205">
        <v>1068</v>
      </c>
      <c r="X79" s="206">
        <v>-0.13241267262388301</v>
      </c>
      <c r="Y79" s="205">
        <v>1339</v>
      </c>
      <c r="Z79" s="206">
        <v>0.23410138248847923</v>
      </c>
      <c r="AA79" s="205">
        <v>5184</v>
      </c>
      <c r="AB79" s="206">
        <v>-0.2881076627300192</v>
      </c>
      <c r="AC79" s="205">
        <v>212</v>
      </c>
      <c r="AD79" s="206">
        <v>0.15846994535519121</v>
      </c>
      <c r="AE79" s="205">
        <v>648</v>
      </c>
      <c r="AF79" s="206">
        <v>0.35000000000000009</v>
      </c>
      <c r="AG79" s="205">
        <v>156</v>
      </c>
      <c r="AH79" s="206">
        <v>0.69565217391304346</v>
      </c>
      <c r="AI79" s="205">
        <v>321</v>
      </c>
      <c r="AJ79" s="206">
        <v>1.4692307692307693</v>
      </c>
      <c r="AK79" s="205">
        <v>706</v>
      </c>
      <c r="AL79" s="206">
        <v>0.91327913279132789</v>
      </c>
      <c r="AM79" s="205">
        <v>249</v>
      </c>
      <c r="AN79" s="206">
        <v>-0.24773413897280971</v>
      </c>
      <c r="AO79" s="205">
        <v>280</v>
      </c>
      <c r="AP79" s="206">
        <v>-0.15407854984894265</v>
      </c>
      <c r="AQ79" s="205">
        <v>301</v>
      </c>
      <c r="AR79" s="206">
        <v>0.19920318725099606</v>
      </c>
      <c r="AS79" s="207">
        <v>46893</v>
      </c>
      <c r="AT79" s="208">
        <v>-1.2799730531988796E-2</v>
      </c>
      <c r="AU79" s="207">
        <v>79838</v>
      </c>
      <c r="AV79" s="208">
        <v>1.7446380099147341E-2</v>
      </c>
    </row>
    <row r="80" spans="2:48" ht="15" hidden="1" customHeight="1" outlineLevel="1">
      <c r="B80" s="204" t="s">
        <v>96</v>
      </c>
      <c r="C80" s="205">
        <v>27460</v>
      </c>
      <c r="D80" s="206">
        <v>-4.4370976161475562E-2</v>
      </c>
      <c r="E80" s="205">
        <v>283</v>
      </c>
      <c r="F80" s="206">
        <v>-0.40670859538784065</v>
      </c>
      <c r="G80" s="205">
        <v>146</v>
      </c>
      <c r="H80" s="206">
        <v>-0.12048192771084343</v>
      </c>
      <c r="I80" s="205">
        <v>16957</v>
      </c>
      <c r="J80" s="206">
        <v>-4.9292881873129746E-3</v>
      </c>
      <c r="K80" s="205">
        <v>1333</v>
      </c>
      <c r="L80" s="206">
        <v>-4.3072505384063153E-2</v>
      </c>
      <c r="M80" s="205">
        <v>8655</v>
      </c>
      <c r="N80" s="206">
        <v>-6.5839179708580664E-2</v>
      </c>
      <c r="O80" s="205">
        <v>390</v>
      </c>
      <c r="P80" s="206">
        <v>4.7352941176470589</v>
      </c>
      <c r="Q80" s="205">
        <v>481</v>
      </c>
      <c r="R80" s="206">
        <v>4.1125541125541121E-2</v>
      </c>
      <c r="S80" s="205">
        <v>10190</v>
      </c>
      <c r="T80" s="206">
        <v>-5.6568836218868657E-2</v>
      </c>
      <c r="U80" s="205">
        <v>2633</v>
      </c>
      <c r="V80" s="206">
        <v>0.14577893820713661</v>
      </c>
      <c r="W80" s="205">
        <v>1258</v>
      </c>
      <c r="X80" s="206">
        <v>-3.230769230769226E-2</v>
      </c>
      <c r="Y80" s="205">
        <v>1335</v>
      </c>
      <c r="Z80" s="206">
        <v>-5.7203389830508433E-2</v>
      </c>
      <c r="AA80" s="205">
        <v>4964</v>
      </c>
      <c r="AB80" s="206">
        <v>-0.14221531017798517</v>
      </c>
      <c r="AC80" s="205">
        <v>169</v>
      </c>
      <c r="AD80" s="206">
        <v>-5.5865921787709549E-2</v>
      </c>
      <c r="AE80" s="205">
        <v>446</v>
      </c>
      <c r="AF80" s="206">
        <v>-0.20071684587813621</v>
      </c>
      <c r="AG80" s="205">
        <v>87</v>
      </c>
      <c r="AH80" s="206">
        <v>0.26086956521739135</v>
      </c>
      <c r="AI80" s="205">
        <v>260</v>
      </c>
      <c r="AJ80" s="206">
        <v>0.26829268292682928</v>
      </c>
      <c r="AK80" s="205">
        <v>554</v>
      </c>
      <c r="AL80" s="206">
        <v>0.34140435835351091</v>
      </c>
      <c r="AM80" s="205">
        <v>229</v>
      </c>
      <c r="AN80" s="206">
        <v>-0.39417989417989419</v>
      </c>
      <c r="AO80" s="205">
        <v>259</v>
      </c>
      <c r="AP80" s="206">
        <v>1.171875E-2</v>
      </c>
      <c r="AQ80" s="205">
        <v>304</v>
      </c>
      <c r="AR80" s="206">
        <v>-8.7087087087087123E-2</v>
      </c>
      <c r="AS80" s="207">
        <v>40743</v>
      </c>
      <c r="AT80" s="208">
        <v>-3.1404526435907187E-2</v>
      </c>
      <c r="AU80" s="207">
        <v>68203</v>
      </c>
      <c r="AV80" s="208">
        <v>-3.6667184564753708E-2</v>
      </c>
    </row>
    <row r="81" spans="2:48" ht="15" hidden="1" customHeight="1" outlineLevel="1">
      <c r="B81" s="204" t="s">
        <v>97</v>
      </c>
      <c r="C81" s="205">
        <v>21868</v>
      </c>
      <c r="D81" s="206">
        <v>2.10796443955652E-3</v>
      </c>
      <c r="E81" s="205">
        <v>389</v>
      </c>
      <c r="F81" s="206">
        <v>0.2271293375394321</v>
      </c>
      <c r="G81" s="205">
        <v>214</v>
      </c>
      <c r="H81" s="206">
        <v>-4.6511627906976605E-3</v>
      </c>
      <c r="I81" s="205">
        <v>18117</v>
      </c>
      <c r="J81" s="206">
        <v>6.6647041507212235E-2</v>
      </c>
      <c r="K81" s="205">
        <v>872</v>
      </c>
      <c r="L81" s="206">
        <v>0.12371134020618557</v>
      </c>
      <c r="M81" s="205">
        <v>8134</v>
      </c>
      <c r="N81" s="206">
        <v>-0.15270833333333333</v>
      </c>
      <c r="O81" s="205">
        <v>387</v>
      </c>
      <c r="P81" s="206">
        <v>3.552941176470588</v>
      </c>
      <c r="Q81" s="205">
        <v>492</v>
      </c>
      <c r="R81" s="206">
        <v>-1.2048192771084376E-2</v>
      </c>
      <c r="S81" s="205">
        <v>12865</v>
      </c>
      <c r="T81" s="206">
        <v>-7.6453697056712122E-2</v>
      </c>
      <c r="U81" s="205">
        <v>3157</v>
      </c>
      <c r="V81" s="206">
        <v>0.16237113402061865</v>
      </c>
      <c r="W81" s="205">
        <v>1781</v>
      </c>
      <c r="X81" s="206">
        <v>-0.19302220208427734</v>
      </c>
      <c r="Y81" s="205">
        <v>1644</v>
      </c>
      <c r="Z81" s="206">
        <v>-9.3215664644236029E-2</v>
      </c>
      <c r="AA81" s="205">
        <v>6283</v>
      </c>
      <c r="AB81" s="206">
        <v>-0.12663330553238805</v>
      </c>
      <c r="AC81" s="205">
        <v>204</v>
      </c>
      <c r="AD81" s="206">
        <v>-0.11688311688311692</v>
      </c>
      <c r="AE81" s="205">
        <v>575</v>
      </c>
      <c r="AF81" s="206">
        <v>0.24458874458874469</v>
      </c>
      <c r="AG81" s="205">
        <v>222</v>
      </c>
      <c r="AH81" s="206">
        <v>0.81967213114754101</v>
      </c>
      <c r="AI81" s="205">
        <v>293</v>
      </c>
      <c r="AJ81" s="206">
        <v>0.46500000000000008</v>
      </c>
      <c r="AK81" s="205">
        <v>816</v>
      </c>
      <c r="AL81" s="206">
        <v>1.0049140049140051</v>
      </c>
      <c r="AM81" s="205">
        <v>217</v>
      </c>
      <c r="AN81" s="206">
        <v>-0.14566929133858264</v>
      </c>
      <c r="AO81" s="205">
        <v>305</v>
      </c>
      <c r="AP81" s="206">
        <v>0.20553359683794459</v>
      </c>
      <c r="AQ81" s="205">
        <v>349</v>
      </c>
      <c r="AR81" s="206">
        <v>0.69417475728155331</v>
      </c>
      <c r="AS81" s="207">
        <v>44451</v>
      </c>
      <c r="AT81" s="208">
        <v>-2.0206102242877888E-3</v>
      </c>
      <c r="AU81" s="207">
        <v>66319</v>
      </c>
      <c r="AV81" s="208">
        <v>-6.6302005635665573E-4</v>
      </c>
    </row>
    <row r="82" spans="2:48" collapsed="1">
      <c r="B82" s="216">
        <v>2007</v>
      </c>
      <c r="C82" s="217">
        <v>591403</v>
      </c>
      <c r="D82" s="218">
        <v>1.1663850865224479E-3</v>
      </c>
      <c r="E82" s="217">
        <v>3674</v>
      </c>
      <c r="F82" s="218">
        <v>-0.15169706765181257</v>
      </c>
      <c r="G82" s="217">
        <v>1892</v>
      </c>
      <c r="H82" s="218">
        <v>-0.1523297491039427</v>
      </c>
      <c r="I82" s="217">
        <v>167334</v>
      </c>
      <c r="J82" s="218">
        <v>-5.9498651079136655E-2</v>
      </c>
      <c r="K82" s="217">
        <v>13237</v>
      </c>
      <c r="L82" s="218">
        <v>-6.8210615233000094E-2</v>
      </c>
      <c r="M82" s="217">
        <v>72984</v>
      </c>
      <c r="N82" s="218">
        <v>-0.12586683913621499</v>
      </c>
      <c r="O82" s="217">
        <v>3737</v>
      </c>
      <c r="P82" s="218">
        <v>1.9172521467603434</v>
      </c>
      <c r="Q82" s="217">
        <v>7237</v>
      </c>
      <c r="R82" s="218">
        <v>0.16801162040025819</v>
      </c>
      <c r="S82" s="217">
        <v>72156</v>
      </c>
      <c r="T82" s="218">
        <v>-3.37716596588018E-2</v>
      </c>
      <c r="U82" s="217">
        <v>18373</v>
      </c>
      <c r="V82" s="218">
        <v>0.18451421571787763</v>
      </c>
      <c r="W82" s="217">
        <v>9058</v>
      </c>
      <c r="X82" s="218">
        <v>-0.10103215561730849</v>
      </c>
      <c r="Y82" s="217">
        <v>8712</v>
      </c>
      <c r="Z82" s="218">
        <v>5.1792828685258918E-2</v>
      </c>
      <c r="AA82" s="217">
        <v>36013</v>
      </c>
      <c r="AB82" s="218">
        <v>-0.11750147029994118</v>
      </c>
      <c r="AC82" s="217">
        <v>2267</v>
      </c>
      <c r="AD82" s="218">
        <v>1.0699955416852536E-2</v>
      </c>
      <c r="AE82" s="217">
        <v>5077</v>
      </c>
      <c r="AF82" s="218">
        <v>4.1863328545044043E-2</v>
      </c>
      <c r="AG82" s="217">
        <v>1937</v>
      </c>
      <c r="AH82" s="218">
        <v>0.37375886524822688</v>
      </c>
      <c r="AI82" s="217">
        <v>4239</v>
      </c>
      <c r="AJ82" s="218">
        <v>0.44972640218878257</v>
      </c>
      <c r="AK82" s="217">
        <v>10494</v>
      </c>
      <c r="AL82" s="218">
        <v>0.34280230326295591</v>
      </c>
      <c r="AM82" s="217">
        <v>2485</v>
      </c>
      <c r="AN82" s="218">
        <v>-0.16694602748910492</v>
      </c>
      <c r="AO82" s="217">
        <v>5468</v>
      </c>
      <c r="AP82" s="218">
        <v>8.2772277227722846E-2</v>
      </c>
      <c r="AQ82" s="217">
        <v>3728</v>
      </c>
      <c r="AR82" s="218">
        <v>-9.4486276414865178E-2</v>
      </c>
      <c r="AS82" s="207">
        <v>377946</v>
      </c>
      <c r="AT82" s="219">
        <v>-4.4992823788635339E-2</v>
      </c>
      <c r="AU82" s="207">
        <v>969349</v>
      </c>
      <c r="AV82" s="219">
        <v>-1.7351839799851221E-2</v>
      </c>
    </row>
    <row r="83" spans="2:48" ht="15" hidden="1" customHeight="1" outlineLevel="1">
      <c r="B83" s="204" t="s">
        <v>86</v>
      </c>
      <c r="C83" s="205">
        <v>32230</v>
      </c>
      <c r="D83" s="206" t="s">
        <v>64</v>
      </c>
      <c r="E83" s="205">
        <v>462</v>
      </c>
      <c r="F83" s="206" t="s">
        <v>64</v>
      </c>
      <c r="G83" s="205">
        <v>189</v>
      </c>
      <c r="H83" s="206" t="s">
        <v>64</v>
      </c>
      <c r="I83" s="205">
        <v>16408</v>
      </c>
      <c r="J83" s="206" t="s">
        <v>64</v>
      </c>
      <c r="K83" s="205">
        <v>1086</v>
      </c>
      <c r="L83" s="206" t="s">
        <v>64</v>
      </c>
      <c r="M83" s="205">
        <v>8237</v>
      </c>
      <c r="N83" s="206" t="s">
        <v>64</v>
      </c>
      <c r="O83" s="205">
        <v>323</v>
      </c>
      <c r="P83" s="206" t="s">
        <v>64</v>
      </c>
      <c r="Q83" s="205">
        <v>600</v>
      </c>
      <c r="R83" s="206" t="s">
        <v>64</v>
      </c>
      <c r="S83" s="205">
        <v>13441</v>
      </c>
      <c r="T83" s="206" t="s">
        <v>64</v>
      </c>
      <c r="U83" s="205">
        <v>3300</v>
      </c>
      <c r="V83" s="206" t="s">
        <v>64</v>
      </c>
      <c r="W83" s="205">
        <v>2301</v>
      </c>
      <c r="X83" s="206" t="s">
        <v>64</v>
      </c>
      <c r="Y83" s="205">
        <v>1473</v>
      </c>
      <c r="Z83" s="206" t="s">
        <v>64</v>
      </c>
      <c r="AA83" s="205">
        <v>6367</v>
      </c>
      <c r="AB83" s="206" t="s">
        <v>64</v>
      </c>
      <c r="AC83" s="205">
        <v>268</v>
      </c>
      <c r="AD83" s="206" t="s">
        <v>64</v>
      </c>
      <c r="AE83" s="205">
        <v>433</v>
      </c>
      <c r="AF83" s="206" t="s">
        <v>64</v>
      </c>
      <c r="AG83" s="205">
        <v>162</v>
      </c>
      <c r="AH83" s="206" t="s">
        <v>64</v>
      </c>
      <c r="AI83" s="205">
        <v>400</v>
      </c>
      <c r="AJ83" s="206" t="s">
        <v>64</v>
      </c>
      <c r="AK83" s="205">
        <v>808</v>
      </c>
      <c r="AL83" s="206" t="s">
        <v>64</v>
      </c>
      <c r="AM83" s="205">
        <v>234</v>
      </c>
      <c r="AN83" s="206" t="s">
        <v>64</v>
      </c>
      <c r="AO83" s="205">
        <v>412</v>
      </c>
      <c r="AP83" s="206" t="s">
        <v>64</v>
      </c>
      <c r="AQ83" s="205">
        <v>524</v>
      </c>
      <c r="AR83" s="206" t="s">
        <v>64</v>
      </c>
      <c r="AS83" s="207">
        <v>43987</v>
      </c>
      <c r="AT83" s="208" t="s">
        <v>64</v>
      </c>
      <c r="AU83" s="207">
        <v>76217</v>
      </c>
      <c r="AV83" s="208" t="s">
        <v>64</v>
      </c>
    </row>
    <row r="84" spans="2:48" ht="15" hidden="1" customHeight="1" outlineLevel="1">
      <c r="B84" s="204" t="s">
        <v>87</v>
      </c>
      <c r="C84" s="205">
        <v>33002</v>
      </c>
      <c r="D84" s="206" t="s">
        <v>64</v>
      </c>
      <c r="E84" s="205">
        <v>282</v>
      </c>
      <c r="F84" s="206" t="s">
        <v>64</v>
      </c>
      <c r="G84" s="205">
        <v>138</v>
      </c>
      <c r="H84" s="206" t="s">
        <v>64</v>
      </c>
      <c r="I84" s="205">
        <v>18259</v>
      </c>
      <c r="J84" s="206" t="s">
        <v>64</v>
      </c>
      <c r="K84" s="205">
        <v>618</v>
      </c>
      <c r="L84" s="206" t="s">
        <v>64</v>
      </c>
      <c r="M84" s="205">
        <v>7035</v>
      </c>
      <c r="N84" s="206" t="s">
        <v>64</v>
      </c>
      <c r="O84" s="205">
        <v>76</v>
      </c>
      <c r="P84" s="206" t="s">
        <v>64</v>
      </c>
      <c r="Q84" s="205">
        <v>420</v>
      </c>
      <c r="R84" s="206" t="s">
        <v>64</v>
      </c>
      <c r="S84" s="205">
        <v>11176</v>
      </c>
      <c r="T84" s="206" t="s">
        <v>64</v>
      </c>
      <c r="U84" s="205">
        <v>2336</v>
      </c>
      <c r="V84" s="206" t="s">
        <v>64</v>
      </c>
      <c r="W84" s="205">
        <v>1268</v>
      </c>
      <c r="X84" s="206" t="s">
        <v>64</v>
      </c>
      <c r="Y84" s="205">
        <v>960</v>
      </c>
      <c r="Z84" s="206" t="s">
        <v>64</v>
      </c>
      <c r="AA84" s="205">
        <v>6612</v>
      </c>
      <c r="AB84" s="206" t="s">
        <v>64</v>
      </c>
      <c r="AC84" s="205">
        <v>259</v>
      </c>
      <c r="AD84" s="206" t="s">
        <v>64</v>
      </c>
      <c r="AE84" s="205">
        <v>561</v>
      </c>
      <c r="AF84" s="206" t="s">
        <v>64</v>
      </c>
      <c r="AG84" s="205">
        <v>157</v>
      </c>
      <c r="AH84" s="206" t="s">
        <v>64</v>
      </c>
      <c r="AI84" s="205">
        <v>347</v>
      </c>
      <c r="AJ84" s="206" t="s">
        <v>64</v>
      </c>
      <c r="AK84" s="205">
        <v>502</v>
      </c>
      <c r="AL84" s="206" t="s">
        <v>64</v>
      </c>
      <c r="AM84" s="205">
        <v>102</v>
      </c>
      <c r="AN84" s="206" t="s">
        <v>64</v>
      </c>
      <c r="AO84" s="205">
        <v>313</v>
      </c>
      <c r="AP84" s="206" t="s">
        <v>64</v>
      </c>
      <c r="AQ84" s="205">
        <v>272</v>
      </c>
      <c r="AR84" s="206" t="s">
        <v>64</v>
      </c>
      <c r="AS84" s="207">
        <v>40517</v>
      </c>
      <c r="AT84" s="208" t="s">
        <v>64</v>
      </c>
      <c r="AU84" s="207">
        <v>73519</v>
      </c>
      <c r="AV84" s="208" t="s">
        <v>64</v>
      </c>
    </row>
    <row r="85" spans="2:48" ht="15" hidden="1" customHeight="1" outlineLevel="1">
      <c r="B85" s="204" t="s">
        <v>88</v>
      </c>
      <c r="C85" s="205">
        <v>48292</v>
      </c>
      <c r="D85" s="206" t="s">
        <v>64</v>
      </c>
      <c r="E85" s="205">
        <v>317</v>
      </c>
      <c r="F85" s="206" t="s">
        <v>64</v>
      </c>
      <c r="G85" s="205">
        <v>178</v>
      </c>
      <c r="H85" s="206" t="s">
        <v>64</v>
      </c>
      <c r="I85" s="205">
        <v>12670</v>
      </c>
      <c r="J85" s="206" t="s">
        <v>64</v>
      </c>
      <c r="K85" s="205">
        <v>1128</v>
      </c>
      <c r="L85" s="206" t="s">
        <v>64</v>
      </c>
      <c r="M85" s="205">
        <v>6836</v>
      </c>
      <c r="N85" s="206" t="s">
        <v>64</v>
      </c>
      <c r="O85" s="205">
        <v>136</v>
      </c>
      <c r="P85" s="206" t="s">
        <v>64</v>
      </c>
      <c r="Q85" s="205">
        <v>460</v>
      </c>
      <c r="R85" s="206" t="s">
        <v>64</v>
      </c>
      <c r="S85" s="205">
        <v>6570</v>
      </c>
      <c r="T85" s="206" t="s">
        <v>64</v>
      </c>
      <c r="U85" s="205">
        <v>1460</v>
      </c>
      <c r="V85" s="206" t="s">
        <v>64</v>
      </c>
      <c r="W85" s="205">
        <v>988</v>
      </c>
      <c r="X85" s="206" t="s">
        <v>64</v>
      </c>
      <c r="Y85" s="205">
        <v>739</v>
      </c>
      <c r="Z85" s="206" t="s">
        <v>64</v>
      </c>
      <c r="AA85" s="205">
        <v>3383</v>
      </c>
      <c r="AB85" s="206" t="s">
        <v>64</v>
      </c>
      <c r="AC85" s="205">
        <v>251</v>
      </c>
      <c r="AD85" s="206" t="s">
        <v>64</v>
      </c>
      <c r="AE85" s="205">
        <v>406</v>
      </c>
      <c r="AF85" s="206" t="s">
        <v>64</v>
      </c>
      <c r="AG85" s="205">
        <v>80</v>
      </c>
      <c r="AH85" s="206" t="s">
        <v>64</v>
      </c>
      <c r="AI85" s="205">
        <v>249</v>
      </c>
      <c r="AJ85" s="206" t="s">
        <v>64</v>
      </c>
      <c r="AK85" s="205">
        <v>506</v>
      </c>
      <c r="AL85" s="206" t="s">
        <v>64</v>
      </c>
      <c r="AM85" s="205">
        <v>147</v>
      </c>
      <c r="AN85" s="206" t="s">
        <v>64</v>
      </c>
      <c r="AO85" s="205">
        <v>493</v>
      </c>
      <c r="AP85" s="206" t="s">
        <v>64</v>
      </c>
      <c r="AQ85" s="205">
        <v>327</v>
      </c>
      <c r="AR85" s="206" t="s">
        <v>64</v>
      </c>
      <c r="AS85" s="207">
        <v>30754</v>
      </c>
      <c r="AT85" s="208" t="s">
        <v>64</v>
      </c>
      <c r="AU85" s="207">
        <v>79046</v>
      </c>
      <c r="AV85" s="208" t="s">
        <v>64</v>
      </c>
    </row>
    <row r="86" spans="2:48" ht="15" hidden="1" customHeight="1" outlineLevel="1">
      <c r="B86" s="204" t="s">
        <v>89</v>
      </c>
      <c r="C86" s="205">
        <v>64899</v>
      </c>
      <c r="D86" s="206" t="s">
        <v>64</v>
      </c>
      <c r="E86" s="205">
        <v>389</v>
      </c>
      <c r="F86" s="206" t="s">
        <v>64</v>
      </c>
      <c r="G86" s="205">
        <v>257</v>
      </c>
      <c r="H86" s="206" t="s">
        <v>64</v>
      </c>
      <c r="I86" s="205">
        <v>12675</v>
      </c>
      <c r="J86" s="206" t="s">
        <v>64</v>
      </c>
      <c r="K86" s="205">
        <v>1359</v>
      </c>
      <c r="L86" s="206" t="s">
        <v>64</v>
      </c>
      <c r="M86" s="205">
        <v>6895</v>
      </c>
      <c r="N86" s="206" t="s">
        <v>64</v>
      </c>
      <c r="O86" s="205">
        <v>116</v>
      </c>
      <c r="P86" s="206" t="s">
        <v>64</v>
      </c>
      <c r="Q86" s="205">
        <v>419</v>
      </c>
      <c r="R86" s="206" t="s">
        <v>64</v>
      </c>
      <c r="S86" s="205">
        <v>855</v>
      </c>
      <c r="T86" s="206" t="s">
        <v>64</v>
      </c>
      <c r="U86" s="205">
        <v>49</v>
      </c>
      <c r="V86" s="206" t="s">
        <v>64</v>
      </c>
      <c r="W86" s="205">
        <v>48</v>
      </c>
      <c r="X86" s="206" t="s">
        <v>64</v>
      </c>
      <c r="Y86" s="205">
        <v>128</v>
      </c>
      <c r="Z86" s="206" t="s">
        <v>64</v>
      </c>
      <c r="AA86" s="205">
        <v>630</v>
      </c>
      <c r="AB86" s="206" t="s">
        <v>64</v>
      </c>
      <c r="AC86" s="205">
        <v>171</v>
      </c>
      <c r="AD86" s="206" t="s">
        <v>64</v>
      </c>
      <c r="AE86" s="205">
        <v>347</v>
      </c>
      <c r="AF86" s="206" t="s">
        <v>64</v>
      </c>
      <c r="AG86" s="205">
        <v>123</v>
      </c>
      <c r="AH86" s="206" t="s">
        <v>64</v>
      </c>
      <c r="AI86" s="205">
        <v>299</v>
      </c>
      <c r="AJ86" s="206" t="s">
        <v>64</v>
      </c>
      <c r="AK86" s="205">
        <v>992</v>
      </c>
      <c r="AL86" s="206" t="s">
        <v>64</v>
      </c>
      <c r="AM86" s="205">
        <v>273</v>
      </c>
      <c r="AN86" s="206" t="s">
        <v>64</v>
      </c>
      <c r="AO86" s="205">
        <v>654</v>
      </c>
      <c r="AP86" s="206" t="s">
        <v>64</v>
      </c>
      <c r="AQ86" s="205">
        <v>467</v>
      </c>
      <c r="AR86" s="206" t="s">
        <v>64</v>
      </c>
      <c r="AS86" s="207">
        <v>26291</v>
      </c>
      <c r="AT86" s="208" t="s">
        <v>64</v>
      </c>
      <c r="AU86" s="207">
        <v>91190</v>
      </c>
      <c r="AV86" s="208" t="s">
        <v>64</v>
      </c>
    </row>
    <row r="87" spans="2:48" ht="15" hidden="1" customHeight="1" outlineLevel="1">
      <c r="B87" s="204" t="s">
        <v>90</v>
      </c>
      <c r="C87" s="205">
        <v>92761</v>
      </c>
      <c r="D87" s="206" t="s">
        <v>64</v>
      </c>
      <c r="E87" s="205">
        <v>218</v>
      </c>
      <c r="F87" s="206" t="s">
        <v>64</v>
      </c>
      <c r="G87" s="205">
        <v>175</v>
      </c>
      <c r="H87" s="206" t="s">
        <v>64</v>
      </c>
      <c r="I87" s="205">
        <v>10226</v>
      </c>
      <c r="J87" s="206" t="s">
        <v>64</v>
      </c>
      <c r="K87" s="205">
        <v>984</v>
      </c>
      <c r="L87" s="206" t="s">
        <v>64</v>
      </c>
      <c r="M87" s="205">
        <v>4233</v>
      </c>
      <c r="N87" s="206" t="s">
        <v>64</v>
      </c>
      <c r="O87" s="205">
        <v>118</v>
      </c>
      <c r="P87" s="206" t="s">
        <v>64</v>
      </c>
      <c r="Q87" s="205">
        <v>1190</v>
      </c>
      <c r="R87" s="206" t="s">
        <v>64</v>
      </c>
      <c r="S87" s="205">
        <v>127</v>
      </c>
      <c r="T87" s="206" t="s">
        <v>64</v>
      </c>
      <c r="U87" s="205">
        <v>40</v>
      </c>
      <c r="V87" s="206" t="s">
        <v>64</v>
      </c>
      <c r="W87" s="205">
        <v>20</v>
      </c>
      <c r="X87" s="206" t="s">
        <v>64</v>
      </c>
      <c r="Y87" s="205">
        <v>47</v>
      </c>
      <c r="Z87" s="206" t="s">
        <v>64</v>
      </c>
      <c r="AA87" s="205">
        <v>20</v>
      </c>
      <c r="AB87" s="206" t="s">
        <v>64</v>
      </c>
      <c r="AC87" s="205">
        <v>95</v>
      </c>
      <c r="AD87" s="206" t="s">
        <v>64</v>
      </c>
      <c r="AE87" s="205">
        <v>247</v>
      </c>
      <c r="AF87" s="206" t="s">
        <v>64</v>
      </c>
      <c r="AG87" s="205">
        <v>148</v>
      </c>
      <c r="AH87" s="206" t="s">
        <v>64</v>
      </c>
      <c r="AI87" s="205">
        <v>250</v>
      </c>
      <c r="AJ87" s="206" t="s">
        <v>64</v>
      </c>
      <c r="AK87" s="205">
        <v>1055</v>
      </c>
      <c r="AL87" s="206" t="s">
        <v>64</v>
      </c>
      <c r="AM87" s="205">
        <v>129</v>
      </c>
      <c r="AN87" s="206" t="s">
        <v>64</v>
      </c>
      <c r="AO87" s="205">
        <v>565</v>
      </c>
      <c r="AP87" s="206" t="s">
        <v>64</v>
      </c>
      <c r="AQ87" s="205">
        <v>408</v>
      </c>
      <c r="AR87" s="206" t="s">
        <v>64</v>
      </c>
      <c r="AS87" s="207">
        <v>20168</v>
      </c>
      <c r="AT87" s="208" t="s">
        <v>64</v>
      </c>
      <c r="AU87" s="207">
        <v>112929</v>
      </c>
      <c r="AV87" s="208" t="s">
        <v>64</v>
      </c>
    </row>
    <row r="88" spans="2:48" ht="15" hidden="1" customHeight="1" outlineLevel="1">
      <c r="B88" s="204" t="s">
        <v>91</v>
      </c>
      <c r="C88" s="205">
        <v>81414</v>
      </c>
      <c r="D88" s="206" t="s">
        <v>64</v>
      </c>
      <c r="E88" s="205">
        <v>434</v>
      </c>
      <c r="F88" s="206" t="s">
        <v>64</v>
      </c>
      <c r="G88" s="205">
        <v>196</v>
      </c>
      <c r="H88" s="206" t="s">
        <v>64</v>
      </c>
      <c r="I88" s="205">
        <v>10770</v>
      </c>
      <c r="J88" s="206" t="s">
        <v>64</v>
      </c>
      <c r="K88" s="205">
        <v>1093</v>
      </c>
      <c r="L88" s="206" t="s">
        <v>64</v>
      </c>
      <c r="M88" s="205">
        <v>4768</v>
      </c>
      <c r="N88" s="206" t="s">
        <v>64</v>
      </c>
      <c r="O88" s="205">
        <v>80</v>
      </c>
      <c r="P88" s="206" t="s">
        <v>64</v>
      </c>
      <c r="Q88" s="205">
        <v>640</v>
      </c>
      <c r="R88" s="206" t="s">
        <v>64</v>
      </c>
      <c r="S88" s="205">
        <v>641</v>
      </c>
      <c r="T88" s="206" t="s">
        <v>64</v>
      </c>
      <c r="U88" s="205">
        <v>107</v>
      </c>
      <c r="V88" s="206" t="s">
        <v>64</v>
      </c>
      <c r="W88" s="205">
        <v>65</v>
      </c>
      <c r="X88" s="206" t="s">
        <v>64</v>
      </c>
      <c r="Y88" s="205">
        <v>118</v>
      </c>
      <c r="Z88" s="206" t="s">
        <v>64</v>
      </c>
      <c r="AA88" s="205">
        <v>351</v>
      </c>
      <c r="AB88" s="206" t="s">
        <v>64</v>
      </c>
      <c r="AC88" s="205">
        <v>163</v>
      </c>
      <c r="AD88" s="206" t="s">
        <v>64</v>
      </c>
      <c r="AE88" s="205">
        <v>320</v>
      </c>
      <c r="AF88" s="206" t="s">
        <v>64</v>
      </c>
      <c r="AG88" s="205">
        <v>124</v>
      </c>
      <c r="AH88" s="206" t="s">
        <v>64</v>
      </c>
      <c r="AI88" s="205">
        <v>195</v>
      </c>
      <c r="AJ88" s="206" t="s">
        <v>64</v>
      </c>
      <c r="AK88" s="205">
        <v>1032</v>
      </c>
      <c r="AL88" s="206" t="s">
        <v>64</v>
      </c>
      <c r="AM88" s="205">
        <v>262</v>
      </c>
      <c r="AN88" s="206" t="s">
        <v>64</v>
      </c>
      <c r="AO88" s="205">
        <v>558</v>
      </c>
      <c r="AP88" s="206" t="s">
        <v>64</v>
      </c>
      <c r="AQ88" s="205">
        <v>490</v>
      </c>
      <c r="AR88" s="206" t="s">
        <v>64</v>
      </c>
      <c r="AS88" s="207">
        <v>21766</v>
      </c>
      <c r="AT88" s="208" t="s">
        <v>64</v>
      </c>
      <c r="AU88" s="207">
        <v>103180</v>
      </c>
      <c r="AV88" s="208" t="s">
        <v>64</v>
      </c>
    </row>
    <row r="89" spans="2:48" ht="15" hidden="1" customHeight="1" outlineLevel="1">
      <c r="B89" s="204" t="s">
        <v>92</v>
      </c>
      <c r="C89" s="205">
        <v>58710</v>
      </c>
      <c r="D89" s="206" t="s">
        <v>64</v>
      </c>
      <c r="E89" s="205">
        <v>273</v>
      </c>
      <c r="F89" s="206" t="s">
        <v>64</v>
      </c>
      <c r="G89" s="205">
        <v>189</v>
      </c>
      <c r="H89" s="206" t="s">
        <v>64</v>
      </c>
      <c r="I89" s="205">
        <v>11773</v>
      </c>
      <c r="J89" s="206" t="s">
        <v>64</v>
      </c>
      <c r="K89" s="205">
        <v>886</v>
      </c>
      <c r="L89" s="206" t="s">
        <v>64</v>
      </c>
      <c r="M89" s="205">
        <v>4789</v>
      </c>
      <c r="N89" s="206" t="s">
        <v>64</v>
      </c>
      <c r="O89" s="205">
        <v>73</v>
      </c>
      <c r="P89" s="206" t="s">
        <v>64</v>
      </c>
      <c r="Q89" s="205">
        <v>407</v>
      </c>
      <c r="R89" s="206" t="s">
        <v>64</v>
      </c>
      <c r="S89" s="205">
        <v>730</v>
      </c>
      <c r="T89" s="206" t="s">
        <v>64</v>
      </c>
      <c r="U89" s="205">
        <v>81</v>
      </c>
      <c r="V89" s="206" t="s">
        <v>64</v>
      </c>
      <c r="W89" s="205">
        <v>34</v>
      </c>
      <c r="X89" s="206" t="s">
        <v>64</v>
      </c>
      <c r="Y89" s="205">
        <v>25</v>
      </c>
      <c r="Z89" s="206" t="s">
        <v>64</v>
      </c>
      <c r="AA89" s="205">
        <v>590</v>
      </c>
      <c r="AB89" s="206" t="s">
        <v>64</v>
      </c>
      <c r="AC89" s="205">
        <v>106</v>
      </c>
      <c r="AD89" s="206" t="s">
        <v>64</v>
      </c>
      <c r="AE89" s="205">
        <v>270</v>
      </c>
      <c r="AF89" s="206" t="s">
        <v>64</v>
      </c>
      <c r="AG89" s="205">
        <v>112</v>
      </c>
      <c r="AH89" s="206" t="s">
        <v>64</v>
      </c>
      <c r="AI89" s="205">
        <v>183</v>
      </c>
      <c r="AJ89" s="206" t="s">
        <v>64</v>
      </c>
      <c r="AK89" s="205">
        <v>511</v>
      </c>
      <c r="AL89" s="206" t="s">
        <v>64</v>
      </c>
      <c r="AM89" s="205">
        <v>350</v>
      </c>
      <c r="AN89" s="206" t="s">
        <v>64</v>
      </c>
      <c r="AO89" s="205">
        <v>431</v>
      </c>
      <c r="AP89" s="206" t="s">
        <v>64</v>
      </c>
      <c r="AQ89" s="205">
        <v>312</v>
      </c>
      <c r="AR89" s="206" t="s">
        <v>64</v>
      </c>
      <c r="AS89" s="207">
        <v>21395</v>
      </c>
      <c r="AT89" s="208" t="s">
        <v>64</v>
      </c>
      <c r="AU89" s="207">
        <v>80105</v>
      </c>
      <c r="AV89" s="208" t="s">
        <v>64</v>
      </c>
    </row>
    <row r="90" spans="2:48" ht="15" hidden="1" customHeight="1" outlineLevel="1">
      <c r="B90" s="204" t="s">
        <v>93</v>
      </c>
      <c r="C90" s="205">
        <v>47280</v>
      </c>
      <c r="D90" s="206" t="s">
        <v>64</v>
      </c>
      <c r="E90" s="205">
        <v>272</v>
      </c>
      <c r="F90" s="206" t="s">
        <v>64</v>
      </c>
      <c r="G90" s="205">
        <v>166</v>
      </c>
      <c r="H90" s="206" t="s">
        <v>64</v>
      </c>
      <c r="I90" s="205">
        <v>12463</v>
      </c>
      <c r="J90" s="206" t="s">
        <v>64</v>
      </c>
      <c r="K90" s="205">
        <v>1365</v>
      </c>
      <c r="L90" s="206" t="s">
        <v>64</v>
      </c>
      <c r="M90" s="205">
        <v>5108</v>
      </c>
      <c r="N90" s="206" t="s">
        <v>64</v>
      </c>
      <c r="O90" s="205">
        <v>45</v>
      </c>
      <c r="P90" s="206" t="s">
        <v>64</v>
      </c>
      <c r="Q90" s="205">
        <v>220</v>
      </c>
      <c r="R90" s="206" t="s">
        <v>64</v>
      </c>
      <c r="S90" s="205">
        <v>630</v>
      </c>
      <c r="T90" s="206" t="s">
        <v>64</v>
      </c>
      <c r="U90" s="205">
        <v>78</v>
      </c>
      <c r="V90" s="206" t="s">
        <v>64</v>
      </c>
      <c r="W90" s="205">
        <v>105</v>
      </c>
      <c r="X90" s="206" t="s">
        <v>64</v>
      </c>
      <c r="Y90" s="205">
        <v>25</v>
      </c>
      <c r="Z90" s="206" t="s">
        <v>64</v>
      </c>
      <c r="AA90" s="205">
        <v>422</v>
      </c>
      <c r="AB90" s="206" t="s">
        <v>64</v>
      </c>
      <c r="AC90" s="205">
        <v>133</v>
      </c>
      <c r="AD90" s="206" t="s">
        <v>64</v>
      </c>
      <c r="AE90" s="205">
        <v>317</v>
      </c>
      <c r="AF90" s="206" t="s">
        <v>64</v>
      </c>
      <c r="AG90" s="205">
        <v>68</v>
      </c>
      <c r="AH90" s="206" t="s">
        <v>64</v>
      </c>
      <c r="AI90" s="205">
        <v>163</v>
      </c>
      <c r="AJ90" s="206" t="s">
        <v>64</v>
      </c>
      <c r="AK90" s="205">
        <v>396</v>
      </c>
      <c r="AL90" s="206" t="s">
        <v>64</v>
      </c>
      <c r="AM90" s="205">
        <v>226</v>
      </c>
      <c r="AN90" s="206" t="s">
        <v>64</v>
      </c>
      <c r="AO90" s="205">
        <v>405</v>
      </c>
      <c r="AP90" s="206" t="s">
        <v>64</v>
      </c>
      <c r="AQ90" s="205">
        <v>245</v>
      </c>
      <c r="AR90" s="206" t="s">
        <v>64</v>
      </c>
      <c r="AS90" s="207">
        <v>22222</v>
      </c>
      <c r="AT90" s="208" t="s">
        <v>64</v>
      </c>
      <c r="AU90" s="207">
        <v>69502</v>
      </c>
      <c r="AV90" s="208" t="s">
        <v>64</v>
      </c>
    </row>
    <row r="91" spans="2:48" ht="15" hidden="1" customHeight="1" outlineLevel="1">
      <c r="B91" s="204" t="s">
        <v>94</v>
      </c>
      <c r="C91" s="205">
        <v>50601</v>
      </c>
      <c r="D91" s="206" t="s">
        <v>64</v>
      </c>
      <c r="E91" s="205">
        <v>394</v>
      </c>
      <c r="F91" s="206" t="s">
        <v>64</v>
      </c>
      <c r="G91" s="205">
        <v>155</v>
      </c>
      <c r="H91" s="206" t="s">
        <v>64</v>
      </c>
      <c r="I91" s="205">
        <v>16958</v>
      </c>
      <c r="J91" s="206" t="s">
        <v>64</v>
      </c>
      <c r="K91" s="205">
        <v>1996</v>
      </c>
      <c r="L91" s="206" t="s">
        <v>64</v>
      </c>
      <c r="M91" s="205">
        <v>7334</v>
      </c>
      <c r="N91" s="206" t="s">
        <v>64</v>
      </c>
      <c r="O91" s="205">
        <v>63</v>
      </c>
      <c r="P91" s="206" t="s">
        <v>64</v>
      </c>
      <c r="Q91" s="205">
        <v>567</v>
      </c>
      <c r="R91" s="206" t="s">
        <v>64</v>
      </c>
      <c r="S91" s="205">
        <v>4165</v>
      </c>
      <c r="T91" s="206" t="s">
        <v>64</v>
      </c>
      <c r="U91" s="205">
        <v>1032</v>
      </c>
      <c r="V91" s="206" t="s">
        <v>64</v>
      </c>
      <c r="W91" s="205">
        <v>509</v>
      </c>
      <c r="X91" s="206" t="s">
        <v>64</v>
      </c>
      <c r="Y91" s="205">
        <v>454</v>
      </c>
      <c r="Z91" s="206" t="s">
        <v>64</v>
      </c>
      <c r="AA91" s="205">
        <v>2170</v>
      </c>
      <c r="AB91" s="206" t="s">
        <v>64</v>
      </c>
      <c r="AC91" s="205">
        <v>204</v>
      </c>
      <c r="AD91" s="206" t="s">
        <v>64</v>
      </c>
      <c r="AE91" s="205">
        <v>472</v>
      </c>
      <c r="AF91" s="206" t="s">
        <v>64</v>
      </c>
      <c r="AG91" s="205">
        <v>153</v>
      </c>
      <c r="AH91" s="206" t="s">
        <v>64</v>
      </c>
      <c r="AI91" s="205">
        <v>303</v>
      </c>
      <c r="AJ91" s="206" t="s">
        <v>64</v>
      </c>
      <c r="AK91" s="205">
        <v>824</v>
      </c>
      <c r="AL91" s="206" t="s">
        <v>64</v>
      </c>
      <c r="AM91" s="205">
        <v>297</v>
      </c>
      <c r="AN91" s="206" t="s">
        <v>64</v>
      </c>
      <c r="AO91" s="205">
        <v>379</v>
      </c>
      <c r="AP91" s="206" t="s">
        <v>64</v>
      </c>
      <c r="AQ91" s="205">
        <v>282</v>
      </c>
      <c r="AR91" s="206" t="s">
        <v>64</v>
      </c>
      <c r="AS91" s="207">
        <v>34546</v>
      </c>
      <c r="AT91" s="208" t="s">
        <v>64</v>
      </c>
      <c r="AU91" s="207">
        <v>85147</v>
      </c>
      <c r="AV91" s="208" t="s">
        <v>64</v>
      </c>
    </row>
    <row r="92" spans="2:48" ht="15" hidden="1" customHeight="1" outlineLevel="1">
      <c r="B92" s="204" t="s">
        <v>95</v>
      </c>
      <c r="C92" s="205">
        <v>30968</v>
      </c>
      <c r="D92" s="206" t="s">
        <v>64</v>
      </c>
      <c r="E92" s="205">
        <v>496</v>
      </c>
      <c r="F92" s="206" t="s">
        <v>64</v>
      </c>
      <c r="G92" s="205">
        <v>208</v>
      </c>
      <c r="H92" s="206" t="s">
        <v>64</v>
      </c>
      <c r="I92" s="205">
        <v>21692</v>
      </c>
      <c r="J92" s="206" t="s">
        <v>64</v>
      </c>
      <c r="K92" s="205">
        <v>1522</v>
      </c>
      <c r="L92" s="206" t="s">
        <v>64</v>
      </c>
      <c r="M92" s="205">
        <v>9393</v>
      </c>
      <c r="N92" s="206" t="s">
        <v>64</v>
      </c>
      <c r="O92" s="205">
        <v>98</v>
      </c>
      <c r="P92" s="206" t="s">
        <v>64</v>
      </c>
      <c r="Q92" s="205">
        <v>313</v>
      </c>
      <c r="R92" s="206" t="s">
        <v>64</v>
      </c>
      <c r="S92" s="205">
        <v>11612</v>
      </c>
      <c r="T92" s="206" t="s">
        <v>64</v>
      </c>
      <c r="U92" s="205">
        <v>2014</v>
      </c>
      <c r="V92" s="206" t="s">
        <v>64</v>
      </c>
      <c r="W92" s="205">
        <v>1231</v>
      </c>
      <c r="X92" s="206" t="s">
        <v>64</v>
      </c>
      <c r="Y92" s="205">
        <v>1085</v>
      </c>
      <c r="Z92" s="206" t="s">
        <v>64</v>
      </c>
      <c r="AA92" s="205">
        <v>7282</v>
      </c>
      <c r="AB92" s="206" t="s">
        <v>64</v>
      </c>
      <c r="AC92" s="205">
        <v>183</v>
      </c>
      <c r="AD92" s="206" t="s">
        <v>64</v>
      </c>
      <c r="AE92" s="205">
        <v>480</v>
      </c>
      <c r="AF92" s="206" t="s">
        <v>64</v>
      </c>
      <c r="AG92" s="205">
        <v>92</v>
      </c>
      <c r="AH92" s="206" t="s">
        <v>64</v>
      </c>
      <c r="AI92" s="205">
        <v>130</v>
      </c>
      <c r="AJ92" s="206" t="s">
        <v>64</v>
      </c>
      <c r="AK92" s="205">
        <v>369</v>
      </c>
      <c r="AL92" s="206" t="s">
        <v>64</v>
      </c>
      <c r="AM92" s="205">
        <v>331</v>
      </c>
      <c r="AN92" s="206" t="s">
        <v>64</v>
      </c>
      <c r="AO92" s="205">
        <v>331</v>
      </c>
      <c r="AP92" s="206" t="s">
        <v>64</v>
      </c>
      <c r="AQ92" s="205">
        <v>251</v>
      </c>
      <c r="AR92" s="206" t="s">
        <v>64</v>
      </c>
      <c r="AS92" s="207">
        <v>47501</v>
      </c>
      <c r="AT92" s="208" t="s">
        <v>64</v>
      </c>
      <c r="AU92" s="207">
        <v>78469</v>
      </c>
      <c r="AV92" s="208" t="s">
        <v>64</v>
      </c>
    </row>
    <row r="93" spans="2:48" ht="15" hidden="1" customHeight="1" outlineLevel="1">
      <c r="B93" s="204" t="s">
        <v>96</v>
      </c>
      <c r="C93" s="205">
        <v>28735</v>
      </c>
      <c r="D93" s="206" t="s">
        <v>64</v>
      </c>
      <c r="E93" s="205">
        <v>477</v>
      </c>
      <c r="F93" s="206" t="s">
        <v>64</v>
      </c>
      <c r="G93" s="205">
        <v>166</v>
      </c>
      <c r="H93" s="206" t="s">
        <v>64</v>
      </c>
      <c r="I93" s="205">
        <v>17041</v>
      </c>
      <c r="J93" s="206" t="s">
        <v>64</v>
      </c>
      <c r="K93" s="205">
        <v>1393</v>
      </c>
      <c r="L93" s="206" t="s">
        <v>64</v>
      </c>
      <c r="M93" s="205">
        <v>9265</v>
      </c>
      <c r="N93" s="206" t="s">
        <v>64</v>
      </c>
      <c r="O93" s="205">
        <v>68</v>
      </c>
      <c r="P93" s="206" t="s">
        <v>64</v>
      </c>
      <c r="Q93" s="205">
        <v>462</v>
      </c>
      <c r="R93" s="206" t="s">
        <v>64</v>
      </c>
      <c r="S93" s="205">
        <v>10801</v>
      </c>
      <c r="T93" s="206" t="s">
        <v>64</v>
      </c>
      <c r="U93" s="205">
        <v>2298</v>
      </c>
      <c r="V93" s="206" t="s">
        <v>64</v>
      </c>
      <c r="W93" s="205">
        <v>1300</v>
      </c>
      <c r="X93" s="206" t="s">
        <v>64</v>
      </c>
      <c r="Y93" s="205">
        <v>1416</v>
      </c>
      <c r="Z93" s="206" t="s">
        <v>64</v>
      </c>
      <c r="AA93" s="205">
        <v>5787</v>
      </c>
      <c r="AB93" s="206" t="s">
        <v>64</v>
      </c>
      <c r="AC93" s="205">
        <v>179</v>
      </c>
      <c r="AD93" s="206" t="s">
        <v>64</v>
      </c>
      <c r="AE93" s="205">
        <v>558</v>
      </c>
      <c r="AF93" s="206" t="s">
        <v>64</v>
      </c>
      <c r="AG93" s="205">
        <v>69</v>
      </c>
      <c r="AH93" s="206" t="s">
        <v>64</v>
      </c>
      <c r="AI93" s="205">
        <v>205</v>
      </c>
      <c r="AJ93" s="206" t="s">
        <v>64</v>
      </c>
      <c r="AK93" s="205">
        <v>413</v>
      </c>
      <c r="AL93" s="206" t="s">
        <v>64</v>
      </c>
      <c r="AM93" s="205">
        <v>378</v>
      </c>
      <c r="AN93" s="206" t="s">
        <v>64</v>
      </c>
      <c r="AO93" s="205">
        <v>256</v>
      </c>
      <c r="AP93" s="206" t="s">
        <v>64</v>
      </c>
      <c r="AQ93" s="205">
        <v>333</v>
      </c>
      <c r="AR93" s="206" t="s">
        <v>64</v>
      </c>
      <c r="AS93" s="207">
        <v>42064</v>
      </c>
      <c r="AT93" s="208" t="s">
        <v>64</v>
      </c>
      <c r="AU93" s="207">
        <v>70799</v>
      </c>
      <c r="AV93" s="208" t="s">
        <v>64</v>
      </c>
    </row>
    <row r="94" spans="2:48" ht="15" hidden="1" customHeight="1" outlineLevel="1">
      <c r="B94" s="204" t="s">
        <v>97</v>
      </c>
      <c r="C94" s="205">
        <v>21822</v>
      </c>
      <c r="D94" s="206" t="s">
        <v>64</v>
      </c>
      <c r="E94" s="205">
        <v>317</v>
      </c>
      <c r="F94" s="206" t="s">
        <v>64</v>
      </c>
      <c r="G94" s="205">
        <v>215</v>
      </c>
      <c r="H94" s="206" t="s">
        <v>64</v>
      </c>
      <c r="I94" s="205">
        <v>16985</v>
      </c>
      <c r="J94" s="206" t="s">
        <v>64</v>
      </c>
      <c r="K94" s="205">
        <v>776</v>
      </c>
      <c r="L94" s="206" t="s">
        <v>64</v>
      </c>
      <c r="M94" s="205">
        <v>9600</v>
      </c>
      <c r="N94" s="206" t="s">
        <v>64</v>
      </c>
      <c r="O94" s="205">
        <v>85</v>
      </c>
      <c r="P94" s="206" t="s">
        <v>64</v>
      </c>
      <c r="Q94" s="205">
        <v>498</v>
      </c>
      <c r="R94" s="206" t="s">
        <v>64</v>
      </c>
      <c r="S94" s="205">
        <v>13930</v>
      </c>
      <c r="T94" s="206" t="s">
        <v>64</v>
      </c>
      <c r="U94" s="205">
        <v>2716</v>
      </c>
      <c r="V94" s="206" t="s">
        <v>64</v>
      </c>
      <c r="W94" s="205">
        <v>2207</v>
      </c>
      <c r="X94" s="206" t="s">
        <v>64</v>
      </c>
      <c r="Y94" s="205">
        <v>1813</v>
      </c>
      <c r="Z94" s="206" t="s">
        <v>64</v>
      </c>
      <c r="AA94" s="205">
        <v>7194</v>
      </c>
      <c r="AB94" s="206" t="s">
        <v>64</v>
      </c>
      <c r="AC94" s="205">
        <v>231</v>
      </c>
      <c r="AD94" s="206" t="s">
        <v>64</v>
      </c>
      <c r="AE94" s="205">
        <v>462</v>
      </c>
      <c r="AF94" s="206" t="s">
        <v>64</v>
      </c>
      <c r="AG94" s="205">
        <v>122</v>
      </c>
      <c r="AH94" s="206" t="s">
        <v>64</v>
      </c>
      <c r="AI94" s="205">
        <v>200</v>
      </c>
      <c r="AJ94" s="206" t="s">
        <v>64</v>
      </c>
      <c r="AK94" s="205">
        <v>407</v>
      </c>
      <c r="AL94" s="206" t="s">
        <v>64</v>
      </c>
      <c r="AM94" s="205">
        <v>254</v>
      </c>
      <c r="AN94" s="206" t="s">
        <v>64</v>
      </c>
      <c r="AO94" s="205">
        <v>253</v>
      </c>
      <c r="AP94" s="206" t="s">
        <v>64</v>
      </c>
      <c r="AQ94" s="205">
        <v>206</v>
      </c>
      <c r="AR94" s="206" t="s">
        <v>64</v>
      </c>
      <c r="AS94" s="207">
        <v>44541</v>
      </c>
      <c r="AT94" s="208" t="s">
        <v>64</v>
      </c>
      <c r="AU94" s="207">
        <v>66363</v>
      </c>
      <c r="AV94" s="208" t="s">
        <v>64</v>
      </c>
    </row>
    <row r="95" spans="2:48" collapsed="1">
      <c r="B95" s="216">
        <v>2006</v>
      </c>
      <c r="C95" s="217">
        <v>590714</v>
      </c>
      <c r="D95" s="218" t="s">
        <v>64</v>
      </c>
      <c r="E95" s="217">
        <v>4331</v>
      </c>
      <c r="F95" s="218" t="s">
        <v>64</v>
      </c>
      <c r="G95" s="217">
        <v>2232</v>
      </c>
      <c r="H95" s="218" t="s">
        <v>64</v>
      </c>
      <c r="I95" s="217">
        <v>177920</v>
      </c>
      <c r="J95" s="218" t="s">
        <v>64</v>
      </c>
      <c r="K95" s="217">
        <v>14206</v>
      </c>
      <c r="L95" s="218" t="s">
        <v>64</v>
      </c>
      <c r="M95" s="217">
        <v>83493</v>
      </c>
      <c r="N95" s="218" t="s">
        <v>64</v>
      </c>
      <c r="O95" s="217">
        <v>1281</v>
      </c>
      <c r="P95" s="218" t="s">
        <v>64</v>
      </c>
      <c r="Q95" s="217">
        <v>6196</v>
      </c>
      <c r="R95" s="218" t="s">
        <v>64</v>
      </c>
      <c r="S95" s="217">
        <v>74678</v>
      </c>
      <c r="T95" s="218" t="s">
        <v>64</v>
      </c>
      <c r="U95" s="217">
        <v>15511</v>
      </c>
      <c r="V95" s="218" t="s">
        <v>64</v>
      </c>
      <c r="W95" s="217">
        <v>10076</v>
      </c>
      <c r="X95" s="218" t="s">
        <v>64</v>
      </c>
      <c r="Y95" s="217">
        <v>8283</v>
      </c>
      <c r="Z95" s="218" t="s">
        <v>64</v>
      </c>
      <c r="AA95" s="217">
        <v>40808</v>
      </c>
      <c r="AB95" s="218" t="s">
        <v>64</v>
      </c>
      <c r="AC95" s="217">
        <v>2243</v>
      </c>
      <c r="AD95" s="218" t="s">
        <v>64</v>
      </c>
      <c r="AE95" s="217">
        <v>4873</v>
      </c>
      <c r="AF95" s="218" t="s">
        <v>64</v>
      </c>
      <c r="AG95" s="217">
        <v>1410</v>
      </c>
      <c r="AH95" s="218" t="s">
        <v>64</v>
      </c>
      <c r="AI95" s="217">
        <v>2924</v>
      </c>
      <c r="AJ95" s="218" t="s">
        <v>64</v>
      </c>
      <c r="AK95" s="217">
        <v>7815</v>
      </c>
      <c r="AL95" s="218" t="s">
        <v>64</v>
      </c>
      <c r="AM95" s="217">
        <v>2983</v>
      </c>
      <c r="AN95" s="218" t="s">
        <v>64</v>
      </c>
      <c r="AO95" s="217">
        <v>5050</v>
      </c>
      <c r="AP95" s="218" t="s">
        <v>64</v>
      </c>
      <c r="AQ95" s="217">
        <v>4117</v>
      </c>
      <c r="AR95" s="218" t="s">
        <v>64</v>
      </c>
      <c r="AS95" s="207">
        <v>395752</v>
      </c>
      <c r="AT95" s="219" t="s">
        <v>64</v>
      </c>
      <c r="AU95" s="207">
        <v>986466</v>
      </c>
      <c r="AV95" s="219" t="s">
        <v>64</v>
      </c>
    </row>
    <row r="96" spans="2:48">
      <c r="B96" s="220" t="s">
        <v>79</v>
      </c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</row>
  </sheetData>
  <mergeCells count="1">
    <mergeCell ref="B96:AV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8" t="s">
        <v>226</v>
      </c>
      <c r="C5" s="168"/>
      <c r="D5" s="168"/>
      <c r="E5" s="168"/>
      <c r="F5" s="168"/>
    </row>
    <row r="6" spans="2:9" ht="31.5" customHeight="1">
      <c r="B6" s="221" t="s">
        <v>202</v>
      </c>
      <c r="C6" s="110" t="str">
        <f>actualizaciones!A3</f>
        <v>acum. octubre 2011</v>
      </c>
      <c r="D6" s="110" t="str">
        <f>actualizaciones!A2</f>
        <v xml:space="preserve">acum. octubre 2012 </v>
      </c>
      <c r="E6" s="128" t="s">
        <v>75</v>
      </c>
      <c r="F6" s="127" t="s">
        <v>227</v>
      </c>
    </row>
    <row r="7" spans="2:9" ht="15" customHeight="1">
      <c r="B7" s="115" t="s">
        <v>203</v>
      </c>
      <c r="C7" s="55">
        <v>346204</v>
      </c>
      <c r="D7" s="55">
        <v>306414</v>
      </c>
      <c r="E7" s="57">
        <f t="shared" ref="E7:E29" si="0">(D7-C7)/C7</f>
        <v>-0.11493223648484709</v>
      </c>
      <c r="F7" s="56">
        <f t="shared" ref="F7:F29" si="1">D7/$D$29</f>
        <v>0.53398603055989291</v>
      </c>
      <c r="H7" s="222"/>
      <c r="I7" s="222"/>
    </row>
    <row r="8" spans="2:9" ht="15" customHeight="1">
      <c r="B8" s="115" t="s">
        <v>207</v>
      </c>
      <c r="C8" s="55">
        <v>122995</v>
      </c>
      <c r="D8" s="55">
        <v>129870</v>
      </c>
      <c r="E8" s="57">
        <f t="shared" si="0"/>
        <v>5.5896581161835844E-2</v>
      </c>
      <c r="F8" s="56">
        <f t="shared" si="1"/>
        <v>0.22632375083649342</v>
      </c>
      <c r="H8" s="222"/>
      <c r="I8" s="222"/>
    </row>
    <row r="9" spans="2:9" ht="15" customHeight="1">
      <c r="B9" s="115" t="s">
        <v>209</v>
      </c>
      <c r="C9" s="55">
        <v>43677</v>
      </c>
      <c r="D9" s="55">
        <v>46171</v>
      </c>
      <c r="E9" s="57">
        <f t="shared" si="0"/>
        <v>5.7100991368454791E-2</v>
      </c>
      <c r="F9" s="56">
        <f t="shared" si="1"/>
        <v>8.0461953490965868E-2</v>
      </c>
      <c r="H9" s="222"/>
      <c r="I9" s="222"/>
    </row>
    <row r="10" spans="2:9" ht="15" customHeight="1">
      <c r="B10" s="115" t="s">
        <v>212</v>
      </c>
      <c r="C10" s="55">
        <v>36032</v>
      </c>
      <c r="D10" s="55">
        <v>32676</v>
      </c>
      <c r="E10" s="57">
        <f t="shared" si="0"/>
        <v>-9.3139431616341029E-2</v>
      </c>
      <c r="F10" s="56">
        <f t="shared" si="1"/>
        <v>5.694428953825563E-2</v>
      </c>
      <c r="G10" s="115"/>
      <c r="H10" s="222"/>
      <c r="I10" s="222"/>
    </row>
    <row r="11" spans="2:9" ht="15" customHeight="1">
      <c r="B11" s="115" t="s">
        <v>216</v>
      </c>
      <c r="C11" s="55">
        <v>17924</v>
      </c>
      <c r="D11" s="55">
        <v>15178</v>
      </c>
      <c r="E11" s="57">
        <f t="shared" si="0"/>
        <v>-0.15320241017629993</v>
      </c>
      <c r="F11" s="56">
        <f t="shared" si="1"/>
        <v>2.6450619005130491E-2</v>
      </c>
      <c r="G11" s="115"/>
      <c r="H11" s="222"/>
      <c r="I11" s="222"/>
    </row>
    <row r="12" spans="2:9" ht="15" customHeight="1">
      <c r="B12" s="115" t="s">
        <v>213</v>
      </c>
      <c r="C12" s="55">
        <v>8160</v>
      </c>
      <c r="D12" s="55">
        <v>9385</v>
      </c>
      <c r="E12" s="57">
        <f t="shared" si="0"/>
        <v>0.15012254901960784</v>
      </c>
      <c r="F12" s="56">
        <f t="shared" si="1"/>
        <v>1.6355189047512826E-2</v>
      </c>
      <c r="G12" s="115"/>
      <c r="H12" s="222"/>
      <c r="I12" s="222"/>
    </row>
    <row r="13" spans="2:9" ht="15" customHeight="1">
      <c r="B13" s="115" t="s">
        <v>215</v>
      </c>
      <c r="C13" s="55">
        <v>5705</v>
      </c>
      <c r="D13" s="55">
        <v>4586</v>
      </c>
      <c r="E13" s="57">
        <f t="shared" si="0"/>
        <v>-0.19614373356704645</v>
      </c>
      <c r="F13" s="56">
        <f t="shared" si="1"/>
        <v>7.9919975462859685E-3</v>
      </c>
      <c r="G13" s="115"/>
      <c r="H13" s="222"/>
      <c r="I13" s="222"/>
    </row>
    <row r="14" spans="2:9" ht="15" customHeight="1">
      <c r="B14" s="115" t="s">
        <v>214</v>
      </c>
      <c r="C14" s="55">
        <v>4243</v>
      </c>
      <c r="D14" s="55">
        <v>3527</v>
      </c>
      <c r="E14" s="57">
        <f t="shared" si="0"/>
        <v>-0.16874852698562337</v>
      </c>
      <c r="F14" s="56">
        <f t="shared" si="1"/>
        <v>6.1464839393263436E-3</v>
      </c>
      <c r="G14" s="115"/>
      <c r="H14" s="222"/>
      <c r="I14" s="222"/>
    </row>
    <row r="15" spans="2:9" ht="15" customHeight="1">
      <c r="B15" s="115" t="s">
        <v>208</v>
      </c>
      <c r="C15" s="55">
        <v>15483</v>
      </c>
      <c r="D15" s="55">
        <v>14983</v>
      </c>
      <c r="E15" s="57">
        <f t="shared" si="0"/>
        <v>-3.2293483175095263E-2</v>
      </c>
      <c r="F15" s="56">
        <f t="shared" si="1"/>
        <v>2.6110793553424046E-2</v>
      </c>
      <c r="G15" s="115"/>
      <c r="H15" s="222"/>
      <c r="I15" s="222"/>
    </row>
    <row r="16" spans="2:9" ht="15" customHeight="1">
      <c r="B16" s="115" t="s">
        <v>211</v>
      </c>
      <c r="C16" s="55">
        <v>5474</v>
      </c>
      <c r="D16" s="55">
        <v>4612</v>
      </c>
      <c r="E16" s="57">
        <f t="shared" si="0"/>
        <v>-0.15747168432590428</v>
      </c>
      <c r="F16" s="56">
        <f t="shared" si="1"/>
        <v>8.0373076065134962E-3</v>
      </c>
      <c r="H16" s="222"/>
      <c r="I16" s="222"/>
    </row>
    <row r="17" spans="1:11" ht="15" customHeight="1">
      <c r="A17" s="115"/>
      <c r="B17" s="115" t="s">
        <v>218</v>
      </c>
      <c r="C17" s="55">
        <v>3845</v>
      </c>
      <c r="D17" s="55">
        <v>4158</v>
      </c>
      <c r="E17" s="57">
        <f t="shared" si="0"/>
        <v>8.1404421326397913E-2</v>
      </c>
      <c r="F17" s="56">
        <f t="shared" si="1"/>
        <v>7.2461242471559221E-3</v>
      </c>
      <c r="H17" s="222"/>
      <c r="I17" s="222"/>
    </row>
    <row r="18" spans="1:11" ht="15" customHeight="1">
      <c r="B18" s="115" t="s">
        <v>220</v>
      </c>
      <c r="C18" s="55">
        <v>4088</v>
      </c>
      <c r="D18" s="55">
        <v>3837</v>
      </c>
      <c r="E18" s="57">
        <f t="shared" si="0"/>
        <v>-6.1399217221135026E-2</v>
      </c>
      <c r="F18" s="56">
        <f t="shared" si="1"/>
        <v>6.6867192728083868E-3</v>
      </c>
      <c r="H18" s="222"/>
      <c r="I18" s="222"/>
    </row>
    <row r="19" spans="1:11" ht="15" customHeight="1">
      <c r="B19" s="115" t="s">
        <v>219</v>
      </c>
      <c r="C19" s="55">
        <v>4184</v>
      </c>
      <c r="D19" s="55">
        <v>4011</v>
      </c>
      <c r="E19" s="57">
        <f t="shared" si="0"/>
        <v>-4.1347992351816444E-2</v>
      </c>
      <c r="F19" s="56">
        <f t="shared" si="1"/>
        <v>6.9899481374079853E-3</v>
      </c>
      <c r="H19" s="222"/>
      <c r="I19" s="222"/>
    </row>
    <row r="20" spans="1:11" ht="15" customHeight="1">
      <c r="B20" s="115" t="s">
        <v>205</v>
      </c>
      <c r="C20" s="55">
        <v>2854</v>
      </c>
      <c r="D20" s="55">
        <v>2865</v>
      </c>
      <c r="E20" s="57">
        <f t="shared" si="0"/>
        <v>3.8542396636299932E-3</v>
      </c>
      <c r="F20" s="56">
        <f t="shared" si="1"/>
        <v>4.9928200981485616E-3</v>
      </c>
      <c r="H20" s="222"/>
      <c r="I20" s="222"/>
    </row>
    <row r="21" spans="1:11" ht="15" customHeight="1">
      <c r="B21" s="115" t="s">
        <v>217</v>
      </c>
      <c r="C21" s="55">
        <v>2441</v>
      </c>
      <c r="D21" s="55">
        <v>2565</v>
      </c>
      <c r="E21" s="57">
        <f t="shared" si="0"/>
        <v>5.0798852929127405E-2</v>
      </c>
      <c r="F21" s="56">
        <f t="shared" si="1"/>
        <v>4.4700117109078745E-3</v>
      </c>
      <c r="H21" s="222"/>
      <c r="I21" s="222"/>
    </row>
    <row r="22" spans="1:11" ht="15" customHeight="1">
      <c r="B22" s="115" t="s">
        <v>210</v>
      </c>
      <c r="C22" s="55">
        <v>1541</v>
      </c>
      <c r="D22" s="55">
        <v>2200</v>
      </c>
      <c r="E22" s="57">
        <f t="shared" si="0"/>
        <v>0.42764438676184297</v>
      </c>
      <c r="F22" s="56">
        <f t="shared" si="1"/>
        <v>3.8339281730983715E-3</v>
      </c>
      <c r="H22" s="222"/>
      <c r="I22" s="222"/>
    </row>
    <row r="23" spans="1:11" ht="15" customHeight="1">
      <c r="B23" s="115" t="s">
        <v>206</v>
      </c>
      <c r="C23" s="55">
        <v>1736</v>
      </c>
      <c r="D23" s="55">
        <v>1689</v>
      </c>
      <c r="E23" s="57">
        <f t="shared" si="0"/>
        <v>-2.707373271889401E-2</v>
      </c>
      <c r="F23" s="56">
        <f t="shared" si="1"/>
        <v>2.943411220165068E-3</v>
      </c>
      <c r="H23" s="222"/>
      <c r="I23" s="222"/>
    </row>
    <row r="24" spans="1:11" ht="15" customHeight="1">
      <c r="B24" s="115" t="s">
        <v>221</v>
      </c>
      <c r="C24" s="55">
        <v>10963</v>
      </c>
      <c r="D24" s="55">
        <v>9095</v>
      </c>
      <c r="E24" s="57">
        <f t="shared" si="0"/>
        <v>-0.17039131624555323</v>
      </c>
      <c r="F24" s="56">
        <f t="shared" si="1"/>
        <v>1.5849807606513496E-2</v>
      </c>
      <c r="H24" s="222"/>
      <c r="I24" s="222"/>
    </row>
    <row r="25" spans="1:11" ht="15" customHeight="1">
      <c r="B25" s="115" t="s">
        <v>222</v>
      </c>
      <c r="C25" s="55">
        <v>1327</v>
      </c>
      <c r="D25" s="55">
        <v>1102</v>
      </c>
      <c r="E25" s="57">
        <f t="shared" si="0"/>
        <v>-0.16955538809344387</v>
      </c>
      <c r="F25" s="56">
        <f t="shared" si="1"/>
        <v>1.9204494757974571E-3</v>
      </c>
      <c r="H25" s="222"/>
      <c r="I25" s="222"/>
    </row>
    <row r="26" spans="1:11" ht="15" customHeight="1">
      <c r="B26" s="115" t="s">
        <v>223</v>
      </c>
      <c r="C26" s="55">
        <v>3832</v>
      </c>
      <c r="D26" s="55">
        <v>2633</v>
      </c>
      <c r="E26" s="57">
        <f t="shared" si="0"/>
        <v>-0.31289144050104384</v>
      </c>
      <c r="F26" s="56">
        <f t="shared" si="1"/>
        <v>4.5885149453490969E-3</v>
      </c>
      <c r="H26" s="222"/>
      <c r="I26" s="222"/>
    </row>
    <row r="27" spans="1:11" ht="15" customHeight="1">
      <c r="B27" s="115" t="s">
        <v>224</v>
      </c>
      <c r="C27" s="55">
        <v>3978</v>
      </c>
      <c r="D27" s="55">
        <v>4943</v>
      </c>
      <c r="E27" s="57">
        <f t="shared" si="0"/>
        <v>0.24258421317244847</v>
      </c>
      <c r="F27" s="56">
        <f t="shared" si="1"/>
        <v>8.6141395271023876E-3</v>
      </c>
      <c r="H27" s="222"/>
      <c r="I27" s="222"/>
    </row>
    <row r="28" spans="1:11" ht="15" customHeight="1">
      <c r="B28" s="111" t="s">
        <v>225</v>
      </c>
      <c r="C28" s="223">
        <v>264450</v>
      </c>
      <c r="D28" s="223">
        <v>267410</v>
      </c>
      <c r="E28" s="57">
        <f t="shared" si="0"/>
        <v>1.1193042162979769E-2</v>
      </c>
      <c r="F28" s="224">
        <f t="shared" si="1"/>
        <v>0.46601396944010709</v>
      </c>
      <c r="H28" s="222"/>
      <c r="I28" s="222"/>
    </row>
    <row r="29" spans="1:11" ht="15" customHeight="1">
      <c r="B29" s="113" t="s">
        <v>83</v>
      </c>
      <c r="C29" s="225">
        <v>610654</v>
      </c>
      <c r="D29" s="225">
        <v>573824</v>
      </c>
      <c r="E29" s="226">
        <f t="shared" si="0"/>
        <v>-6.0312386392294165E-2</v>
      </c>
      <c r="F29" s="226">
        <f t="shared" si="1"/>
        <v>1</v>
      </c>
      <c r="H29" s="222"/>
      <c r="I29" s="222"/>
    </row>
    <row r="30" spans="1:11" ht="15" customHeight="1">
      <c r="B30" s="220" t="s">
        <v>79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5" t="s">
        <v>98</v>
      </c>
    </row>
    <row r="39" spans="2:7">
      <c r="B39" s="227"/>
      <c r="C39" s="227"/>
      <c r="D39" s="227"/>
      <c r="E39" s="227"/>
      <c r="F39" s="227"/>
      <c r="G39" s="227"/>
    </row>
    <row r="40" spans="2:7">
      <c r="B40" s="227"/>
      <c r="C40" s="227"/>
      <c r="D40" s="227"/>
      <c r="E40" s="227"/>
      <c r="F40" s="227"/>
      <c r="G40" s="227"/>
    </row>
    <row r="41" spans="2:7">
      <c r="B41" s="227"/>
      <c r="C41" s="227"/>
      <c r="D41" s="227"/>
      <c r="E41" s="227"/>
      <c r="F41" s="227"/>
      <c r="G41" s="227"/>
    </row>
    <row r="42" spans="2:7">
      <c r="B42" s="228"/>
      <c r="C42" s="229"/>
      <c r="D42" s="227"/>
      <c r="E42" s="228"/>
      <c r="F42" s="229"/>
      <c r="G42" s="227"/>
    </row>
    <row r="43" spans="2:7">
      <c r="B43" s="228"/>
      <c r="C43" s="229"/>
      <c r="D43" s="227"/>
      <c r="E43" s="228"/>
      <c r="F43" s="229"/>
      <c r="G43" s="227"/>
    </row>
    <row r="44" spans="2:7">
      <c r="B44" s="230"/>
      <c r="C44" s="229"/>
      <c r="D44" s="227"/>
      <c r="E44" s="230"/>
      <c r="F44" s="229"/>
      <c r="G44" s="227"/>
    </row>
    <row r="45" spans="2:7">
      <c r="B45" s="230"/>
      <c r="C45" s="229"/>
      <c r="D45" s="227"/>
      <c r="E45" s="228"/>
      <c r="F45" s="229"/>
      <c r="G45" s="227"/>
    </row>
    <row r="46" spans="2:7">
      <c r="B46" s="230"/>
      <c r="C46" s="229"/>
      <c r="D46" s="227"/>
      <c r="E46" s="228"/>
      <c r="F46" s="229"/>
      <c r="G46" s="227"/>
    </row>
    <row r="47" spans="2:7">
      <c r="B47" s="228"/>
      <c r="C47" s="229"/>
      <c r="D47" s="227"/>
      <c r="E47" s="231"/>
      <c r="F47" s="229"/>
      <c r="G47" s="227"/>
    </row>
    <row r="48" spans="2:7">
      <c r="B48" s="228"/>
      <c r="C48" s="229"/>
      <c r="D48" s="227"/>
      <c r="E48" s="231"/>
      <c r="F48" s="229"/>
      <c r="G48" s="227"/>
    </row>
    <row r="49" spans="2:7">
      <c r="B49" s="231"/>
      <c r="C49" s="229"/>
      <c r="D49" s="227"/>
      <c r="E49" s="227"/>
      <c r="F49" s="227"/>
      <c r="G49" s="227"/>
    </row>
    <row r="50" spans="2:7">
      <c r="B50" s="231"/>
      <c r="C50" s="229"/>
      <c r="D50" s="227"/>
      <c r="E50" s="227"/>
      <c r="F50" s="227"/>
      <c r="G50" s="227"/>
    </row>
    <row r="51" spans="2:7">
      <c r="B51" s="231"/>
      <c r="C51" s="229"/>
      <c r="D51" s="227"/>
      <c r="E51" s="227"/>
      <c r="F51" s="227"/>
      <c r="G51" s="227"/>
    </row>
    <row r="52" spans="2:7">
      <c r="B52" s="227"/>
      <c r="C52" s="227"/>
      <c r="D52" s="227"/>
      <c r="E52" s="227"/>
      <c r="F52" s="227"/>
      <c r="G52" s="227"/>
    </row>
    <row r="56" spans="2:7" ht="23.25" customHeight="1"/>
  </sheetData>
  <mergeCells count="2">
    <mergeCell ref="B5:F5"/>
    <mergeCell ref="B30:F30"/>
  </mergeCells>
  <conditionalFormatting sqref="G10:G15 A17:B17 B21:B28 B7:B16 B18:B19">
    <cfRule type="containsText" dxfId="353" priority="35" operator="containsText" text="SUIZA">
      <formula>NOT(ISERROR(SEARCH("SUIZA",A7)))</formula>
    </cfRule>
    <cfRule type="containsText" dxfId="352" priority="36" operator="containsText" text="AUSTRIA">
      <formula>NOT(ISERROR(SEARCH("AUSTRIA",A7)))</formula>
    </cfRule>
    <cfRule type="containsText" dxfId="351" priority="37" operator="containsText" text="IRLANDA">
      <formula>NOT(ISERROR(SEARCH("IRLANDA",A7)))</formula>
    </cfRule>
    <cfRule type="containsText" dxfId="350" priority="38" operator="containsText" text="PAÍSES DEL ESTE">
      <formula>NOT(ISERROR(SEARCH("PAÍSES DEL ESTE",A7)))</formula>
    </cfRule>
    <cfRule type="containsText" dxfId="349" priority="39" operator="containsText" text="RUSIA">
      <formula>NOT(ISERROR(SEARCH("RUSIA",A7)))</formula>
    </cfRule>
    <cfRule type="containsText" dxfId="348" priority="40" operator="containsText" text="HOLANDA">
      <formula>NOT(ISERROR(SEARCH("HOLANDA",A7)))</formula>
    </cfRule>
    <cfRule type="containsText" dxfId="347" priority="41" operator="containsText" text="FRANCIA">
      <formula>NOT(ISERROR(SEARCH("FRANCIA",A7)))</formula>
    </cfRule>
    <cfRule type="containsText" dxfId="346" priority="42" operator="containsText" text="ITALIA">
      <formula>NOT(ISERROR(SEARCH("ITALIA",A7)))</formula>
    </cfRule>
    <cfRule type="containsText" dxfId="345" priority="43" operator="containsText" text="BÉLGICA">
      <formula>NOT(ISERROR(SEARCH("BÉLGICA",A7)))</formula>
    </cfRule>
    <cfRule type="containsText" dxfId="344" priority="44" operator="containsText" text="ESPAÑA">
      <formula>NOT(ISERROR(SEARCH("ESPAÑA",A7)))</formula>
    </cfRule>
    <cfRule type="containsText" dxfId="343" priority="45" operator="containsText" text="ALEMANIA">
      <formula>NOT(ISERROR(SEARCH("ALEMANIA",A7)))</formula>
    </cfRule>
    <cfRule type="containsText" dxfId="342" priority="46" operator="containsText" text="PAÍSES NÓRDICOS">
      <formula>NOT(ISERROR(SEARCH("PAÍSES NÓRDICOS",A7)))</formula>
    </cfRule>
    <cfRule type="containsText" dxfId="341" priority="47" operator="containsText" text="REINO UNIDO">
      <formula>NOT(ISERROR(SEARCH("REINO UNIDO",A7)))</formula>
    </cfRule>
    <cfRule type="containsText" dxfId="340" priority="48" operator="containsText" text="DINAMARCA">
      <formula>NOT(ISERROR(SEARCH("DINAMARCA",A7)))</formula>
    </cfRule>
    <cfRule type="containsText" dxfId="339" priority="49" operator="containsText" text="NORUEGA">
      <formula>NOT(ISERROR(SEARCH("NORUEGA",A7)))</formula>
    </cfRule>
    <cfRule type="containsText" dxfId="338" priority="50" operator="containsText" text="FINLANDIA">
      <formula>NOT(ISERROR(SEARCH("FINLANDIA",A7)))</formula>
    </cfRule>
    <cfRule type="containsText" dxfId="337" priority="51" operator="containsText" text="SUECIA">
      <formula>NOT(ISERROR(SEARCH("SUECIA",A7)))</formula>
    </cfRule>
  </conditionalFormatting>
  <conditionalFormatting sqref="B20">
    <cfRule type="containsText" dxfId="336" priority="18" operator="containsText" text="SUIZA">
      <formula>NOT(ISERROR(SEARCH("SUIZA",B20)))</formula>
    </cfRule>
    <cfRule type="containsText" dxfId="335" priority="19" operator="containsText" text="AUSTRIA">
      <formula>NOT(ISERROR(SEARCH("AUSTRIA",B20)))</formula>
    </cfRule>
    <cfRule type="containsText" dxfId="334" priority="20" operator="containsText" text="IRLANDA">
      <formula>NOT(ISERROR(SEARCH("IRLANDA",B20)))</formula>
    </cfRule>
    <cfRule type="containsText" dxfId="333" priority="21" operator="containsText" text="PAÍSES DEL ESTE">
      <formula>NOT(ISERROR(SEARCH("PAÍSES DEL ESTE",B20)))</formula>
    </cfRule>
    <cfRule type="containsText" dxfId="332" priority="22" operator="containsText" text="RUSIA">
      <formula>NOT(ISERROR(SEARCH("RUSIA",B20)))</formula>
    </cfRule>
    <cfRule type="containsText" dxfId="331" priority="23" operator="containsText" text="HOLANDA">
      <formula>NOT(ISERROR(SEARCH("HOLANDA",B20)))</formula>
    </cfRule>
    <cfRule type="containsText" dxfId="330" priority="24" operator="containsText" text="FRANCIA">
      <formula>NOT(ISERROR(SEARCH("FRANCIA",B20)))</formula>
    </cfRule>
    <cfRule type="containsText" dxfId="329" priority="25" operator="containsText" text="ITALIA">
      <formula>NOT(ISERROR(SEARCH("ITALIA",B20)))</formula>
    </cfRule>
    <cfRule type="containsText" dxfId="328" priority="26" operator="containsText" text="BÉLGICA">
      <formula>NOT(ISERROR(SEARCH("BÉLGICA",B20)))</formula>
    </cfRule>
    <cfRule type="containsText" dxfId="327" priority="27" operator="containsText" text="ESPAÑA">
      <formula>NOT(ISERROR(SEARCH("ESPAÑA",B20)))</formula>
    </cfRule>
    <cfRule type="containsText" dxfId="326" priority="28" operator="containsText" text="ALEMANIA">
      <formula>NOT(ISERROR(SEARCH("ALEMANIA",B20)))</formula>
    </cfRule>
    <cfRule type="containsText" dxfId="325" priority="29" operator="containsText" text="PAÍSES NÓRDICOS">
      <formula>NOT(ISERROR(SEARCH("PAÍSES NÓRDICOS",B20)))</formula>
    </cfRule>
    <cfRule type="containsText" dxfId="324" priority="30" operator="containsText" text="REINO UNIDO">
      <formula>NOT(ISERROR(SEARCH("REINO UNIDO",B20)))</formula>
    </cfRule>
    <cfRule type="containsText" dxfId="323" priority="31" operator="containsText" text="DINAMARCA">
      <formula>NOT(ISERROR(SEARCH("DINAMARCA",B20)))</formula>
    </cfRule>
    <cfRule type="containsText" dxfId="322" priority="32" operator="containsText" text="NORUEGA">
      <formula>NOT(ISERROR(SEARCH("NORUEGA",B20)))</formula>
    </cfRule>
    <cfRule type="containsText" dxfId="321" priority="33" operator="containsText" text="FINLANDIA">
      <formula>NOT(ISERROR(SEARCH("FINLANDIA",B20)))</formula>
    </cfRule>
    <cfRule type="containsText" dxfId="320" priority="34" operator="containsText" text="SUECIA">
      <formula>NOT(ISERROR(SEARCH("SUECIA",B20)))</formula>
    </cfRule>
  </conditionalFormatting>
  <conditionalFormatting sqref="B19">
    <cfRule type="containsText" dxfId="319" priority="1" operator="containsText" text="SUIZA">
      <formula>NOT(ISERROR(SEARCH("SUIZA",B19)))</formula>
    </cfRule>
    <cfRule type="containsText" dxfId="318" priority="2" operator="containsText" text="AUSTRIA">
      <formula>NOT(ISERROR(SEARCH("AUSTRIA",B19)))</formula>
    </cfRule>
    <cfRule type="containsText" dxfId="317" priority="3" operator="containsText" text="IRLANDA">
      <formula>NOT(ISERROR(SEARCH("IRLANDA",B19)))</formula>
    </cfRule>
    <cfRule type="containsText" dxfId="316" priority="4" operator="containsText" text="PAÍSES DEL ESTE">
      <formula>NOT(ISERROR(SEARCH("PAÍSES DEL ESTE",B19)))</formula>
    </cfRule>
    <cfRule type="containsText" dxfId="315" priority="5" operator="containsText" text="RUSIA">
      <formula>NOT(ISERROR(SEARCH("RUSIA",B19)))</formula>
    </cfRule>
    <cfRule type="containsText" dxfId="314" priority="6" operator="containsText" text="HOLANDA">
      <formula>NOT(ISERROR(SEARCH("HOLANDA",B19)))</formula>
    </cfRule>
    <cfRule type="containsText" dxfId="313" priority="7" operator="containsText" text="FRANCIA">
      <formula>NOT(ISERROR(SEARCH("FRANCIA",B19)))</formula>
    </cfRule>
    <cfRule type="containsText" dxfId="312" priority="8" operator="containsText" text="ITALIA">
      <formula>NOT(ISERROR(SEARCH("ITALIA",B19)))</formula>
    </cfRule>
    <cfRule type="containsText" dxfId="311" priority="9" operator="containsText" text="BÉLGICA">
      <formula>NOT(ISERROR(SEARCH("BÉLGICA",B19)))</formula>
    </cfRule>
    <cfRule type="containsText" dxfId="310" priority="10" operator="containsText" text="ESPAÑA">
      <formula>NOT(ISERROR(SEARCH("ESPAÑA",B19)))</formula>
    </cfRule>
    <cfRule type="containsText" dxfId="309" priority="11" operator="containsText" text="ALEMANIA">
      <formula>NOT(ISERROR(SEARCH("ALEMANIA",B19)))</formula>
    </cfRule>
    <cfRule type="containsText" dxfId="308" priority="12" operator="containsText" text="PAÍSES NÓRDICOS">
      <formula>NOT(ISERROR(SEARCH("PAÍSES NÓRDICOS",B19)))</formula>
    </cfRule>
    <cfRule type="containsText" dxfId="307" priority="13" operator="containsText" text="REINO UNIDO">
      <formula>NOT(ISERROR(SEARCH("REINO UNIDO",B19)))</formula>
    </cfRule>
    <cfRule type="containsText" dxfId="306" priority="14" operator="containsText" text="DINAMARCA">
      <formula>NOT(ISERROR(SEARCH("DINAMARCA",B19)))</formula>
    </cfRule>
    <cfRule type="containsText" dxfId="305" priority="15" operator="containsText" text="NORUEGA">
      <formula>NOT(ISERROR(SEARCH("NORUEGA",B19)))</formula>
    </cfRule>
    <cfRule type="containsText" dxfId="304" priority="16" operator="containsText" text="FINLANDIA">
      <formula>NOT(ISERROR(SEARCH("FINLANDIA",B19)))</formula>
    </cfRule>
    <cfRule type="containsText" dxfId="303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8" t="s">
        <v>228</v>
      </c>
      <c r="C5" s="168"/>
      <c r="D5" s="168"/>
    </row>
    <row r="6" spans="2:5" ht="30" customHeight="1">
      <c r="B6" s="221" t="s">
        <v>202</v>
      </c>
      <c r="C6" s="110" t="str">
        <f>actualizaciones!A3</f>
        <v>acum. octubre 2011</v>
      </c>
      <c r="D6" s="49" t="str">
        <f>actualizaciones!$A$2</f>
        <v xml:space="preserve">acum. octubre 2012 </v>
      </c>
    </row>
    <row r="7" spans="2:5" ht="15" customHeight="1">
      <c r="B7" s="115" t="str">
        <f>'Nacionalidades '!B7</f>
        <v>España</v>
      </c>
      <c r="C7" s="232">
        <f>'Nacionalidades '!C7/'Nacionalidades '!$C$29</f>
        <v>0.56693970726467036</v>
      </c>
      <c r="D7" s="232">
        <f>'Nacionalidades '!D7/'Nacionalidades '!$D$29</f>
        <v>0.53398603055989291</v>
      </c>
      <c r="E7" s="233"/>
    </row>
    <row r="8" spans="2:5" ht="15" customHeight="1">
      <c r="B8" s="115" t="str">
        <f>'Nacionalidades '!B8</f>
        <v>Alemania</v>
      </c>
      <c r="C8" s="232">
        <f>'Nacionalidades '!C8/'Nacionalidades '!$C$29</f>
        <v>0.20141520402715776</v>
      </c>
      <c r="D8" s="232">
        <f>'Nacionalidades '!D8/'Nacionalidades '!$D$29</f>
        <v>0.22632375083649342</v>
      </c>
      <c r="E8" s="233"/>
    </row>
    <row r="9" spans="2:5" ht="15" customHeight="1">
      <c r="B9" s="115" t="str">
        <f>'Nacionalidades '!B9</f>
        <v>Reino Unido</v>
      </c>
      <c r="C9" s="232">
        <f>'Nacionalidades '!C9/'Nacionalidades '!$C$29</f>
        <v>7.1524955211953081E-2</v>
      </c>
      <c r="D9" s="232">
        <f>'Nacionalidades '!D9/'Nacionalidades '!$D$29</f>
        <v>8.0461953490965868E-2</v>
      </c>
      <c r="E9" s="233"/>
    </row>
    <row r="10" spans="2:5" ht="15" customHeight="1">
      <c r="B10" s="115" t="str">
        <f>'Nacionalidades '!B10</f>
        <v>Países Nórdicos</v>
      </c>
      <c r="C10" s="232">
        <f>'Nacionalidades '!C10/'Nacionalidades '!$C$29</f>
        <v>5.9005590727318577E-2</v>
      </c>
      <c r="D10" s="232">
        <f>'Nacionalidades '!D10/'Nacionalidades '!$D$29</f>
        <v>5.694428953825563E-2</v>
      </c>
      <c r="E10" s="233"/>
    </row>
    <row r="11" spans="2:5" ht="15" customHeight="1">
      <c r="B11" s="115" t="str">
        <f>'Nacionalidades '!B11</f>
        <v>Finlandia</v>
      </c>
      <c r="C11" s="232">
        <f>'Nacionalidades '!C11/'Nacionalidades '!$C$29</f>
        <v>2.935213721682E-2</v>
      </c>
      <c r="D11" s="232">
        <f>'Nacionalidades '!D11/'Nacionalidades '!$D$29</f>
        <v>2.6450619005130491E-2</v>
      </c>
    </row>
    <row r="12" spans="2:5" ht="15" customHeight="1">
      <c r="B12" s="115" t="str">
        <f>'Nacionalidades '!B12</f>
        <v>Suecia</v>
      </c>
      <c r="C12" s="232">
        <f>'Nacionalidades '!C12/'Nacionalidades '!$C$29</f>
        <v>1.3362722589224012E-2</v>
      </c>
      <c r="D12" s="232">
        <f>'Nacionalidades '!D12/'Nacionalidades '!$D$29</f>
        <v>1.6355189047512826E-2</v>
      </c>
    </row>
    <row r="13" spans="2:5" ht="15" customHeight="1">
      <c r="B13" s="115" t="str">
        <f>'Nacionalidades '!B13</f>
        <v>Dinamarca</v>
      </c>
      <c r="C13" s="232">
        <f>'Nacionalidades '!C13/'Nacionalidades '!$C$29</f>
        <v>9.3424426925886022E-3</v>
      </c>
      <c r="D13" s="232">
        <f>'Nacionalidades '!D13/'Nacionalidades '!$D$29</f>
        <v>7.9919975462859685E-3</v>
      </c>
    </row>
    <row r="14" spans="2:5" ht="15" customHeight="1">
      <c r="B14" s="115" t="str">
        <f>'Nacionalidades '!B14</f>
        <v>Noruega</v>
      </c>
      <c r="C14" s="232">
        <f>'Nacionalidades '!C14/'Nacionalidades '!$C$29</f>
        <v>6.9482882286859664E-3</v>
      </c>
      <c r="D14" s="232">
        <f>'Nacionalidades '!D14/'Nacionalidades '!$D$29</f>
        <v>6.1464839393263436E-3</v>
      </c>
      <c r="E14" s="233"/>
    </row>
    <row r="15" spans="2:5" ht="15" customHeight="1">
      <c r="B15" s="115" t="str">
        <f>'Nacionalidades '!B15</f>
        <v>Francia</v>
      </c>
      <c r="C15" s="232">
        <f>'Nacionalidades '!C15/'Nacionalidades '!$C$29</f>
        <v>2.5354783559921004E-2</v>
      </c>
      <c r="D15" s="232">
        <f>'Nacionalidades '!D15/'Nacionalidades '!$D$29</f>
        <v>2.6110793553424046E-2</v>
      </c>
      <c r="E15" s="233"/>
    </row>
    <row r="16" spans="2:5" ht="15" customHeight="1">
      <c r="B16" s="115" t="str">
        <f>'Nacionalidades '!B16</f>
        <v>Italia</v>
      </c>
      <c r="C16" s="232">
        <f>'Nacionalidades '!C16/'Nacionalidades '!$C$29</f>
        <v>8.9641597369377757E-3</v>
      </c>
      <c r="D16" s="232">
        <f>'Nacionalidades '!D16/'Nacionalidades '!$D$29</f>
        <v>8.0373076065134962E-3</v>
      </c>
      <c r="E16" s="233"/>
    </row>
    <row r="17" spans="2:11" ht="15" customHeight="1">
      <c r="B17" s="115" t="str">
        <f>'Nacionalidades '!B17</f>
        <v>Austria</v>
      </c>
      <c r="C17" s="232">
        <f>'Nacionalidades '!C17/'Nacionalidades '!$C$29</f>
        <v>6.2965279847507754E-3</v>
      </c>
      <c r="D17" s="232">
        <f>'Nacionalidades '!D17/'Nacionalidades '!$D$29</f>
        <v>7.2461242471559221E-3</v>
      </c>
      <c r="E17" s="233"/>
    </row>
    <row r="18" spans="2:11" ht="15" customHeight="1">
      <c r="B18" s="115" t="str">
        <f>'Nacionalidades '!B18</f>
        <v>Países del Este</v>
      </c>
      <c r="C18" s="232">
        <f>'Nacionalidades '!C18/'Nacionalidades '!$C$29</f>
        <v>6.6944620030328136E-3</v>
      </c>
      <c r="D18" s="232">
        <f>'Nacionalidades '!D18/'Nacionalidades '!$D$29</f>
        <v>6.6867192728083868E-3</v>
      </c>
      <c r="E18" s="233"/>
    </row>
    <row r="19" spans="2:11" ht="15" customHeight="1">
      <c r="B19" s="115" t="str">
        <f>'Nacionalidades '!B19</f>
        <v>Rusia</v>
      </c>
      <c r="C19" s="232">
        <f>'Nacionalidades '!C19/'Nacionalidades '!$C$29</f>
        <v>6.8516705040825082E-3</v>
      </c>
      <c r="D19" s="232">
        <f>'Nacionalidades '!D19/'Nacionalidades '!$D$29</f>
        <v>6.9899481374079853E-3</v>
      </c>
      <c r="E19" s="233"/>
    </row>
    <row r="20" spans="2:11" ht="15" customHeight="1">
      <c r="B20" s="115" t="str">
        <f>'Nacionalidades '!B20</f>
        <v>Holanda</v>
      </c>
      <c r="C20" s="232">
        <f>'Nacionalidades '!C20/'Nacionalidades '!$C$29</f>
        <v>4.6736777291232021E-3</v>
      </c>
      <c r="D20" s="232">
        <f>'Nacionalidades '!D20/'Nacionalidades '!$D$29</f>
        <v>4.9928200981485616E-3</v>
      </c>
    </row>
    <row r="21" spans="2:11" ht="15" customHeight="1">
      <c r="B21" s="115" t="str">
        <f>'Nacionalidades '!B21</f>
        <v>Suiza</v>
      </c>
      <c r="C21" s="232">
        <f>'Nacionalidades '!C21/'Nacionalidades '!$C$29</f>
        <v>3.9973536568989965E-3</v>
      </c>
      <c r="D21" s="232">
        <f>'Nacionalidades '!D21/'Nacionalidades '!$D$29</f>
        <v>4.4700117109078745E-3</v>
      </c>
    </row>
    <row r="22" spans="2:11" ht="15" customHeight="1">
      <c r="B22" s="115" t="str">
        <f>'Nacionalidades '!B22</f>
        <v>Irlanda</v>
      </c>
      <c r="C22" s="232">
        <f>'Nacionalidades '!C22/'Nacionalidades '!$C$29</f>
        <v>2.5235239595581133E-3</v>
      </c>
      <c r="D22" s="232">
        <f>'Nacionalidades '!D22/'Nacionalidades '!$D$29</f>
        <v>3.8339281730983715E-3</v>
      </c>
    </row>
    <row r="23" spans="2:11" ht="15" customHeight="1">
      <c r="B23" s="115" t="str">
        <f>'Nacionalidades '!B23</f>
        <v>Bélgica</v>
      </c>
      <c r="C23" s="232">
        <f>'Nacionalidades '!C23/'Nacionalidades '!$C$29</f>
        <v>2.8428537273153046E-3</v>
      </c>
      <c r="D23" s="232">
        <f>'Nacionalidades '!D23/'Nacionalidades '!$D$29</f>
        <v>2.943411220165068E-3</v>
      </c>
    </row>
    <row r="24" spans="2:11" ht="15" customHeight="1">
      <c r="B24" s="115" t="str">
        <f>'Nacionalidades '!B24</f>
        <v>Resto de Europa</v>
      </c>
      <c r="C24" s="232">
        <f>'Nacionalidades '!C24/'Nacionalidades '!$C$29</f>
        <v>1.7952883302164564E-2</v>
      </c>
      <c r="D24" s="232">
        <f>'Nacionalidades '!D24/'Nacionalidades '!$D$29</f>
        <v>1.5849807606513496E-2</v>
      </c>
    </row>
    <row r="25" spans="2:11" ht="15" customHeight="1">
      <c r="B25" s="115" t="str">
        <f>'Nacionalidades '!B25</f>
        <v>Usa</v>
      </c>
      <c r="C25" s="232">
        <f>'Nacionalidades '!C25/'Nacionalidades '!$C$29</f>
        <v>2.1730800093015031E-3</v>
      </c>
      <c r="D25" s="232">
        <f>'Nacionalidades '!D25/'Nacionalidades '!$D$29</f>
        <v>1.9204494757974571E-3</v>
      </c>
    </row>
    <row r="26" spans="2:11" ht="15" customHeight="1">
      <c r="B26" s="115" t="str">
        <f>'Nacionalidades '!B26</f>
        <v>Resto de América</v>
      </c>
      <c r="C26" s="232">
        <f>'Nacionalidades '!C26/'Nacionalidades '!$C$29</f>
        <v>6.2752393335669624E-3</v>
      </c>
      <c r="D26" s="232">
        <f>'Nacionalidades '!D26/'Nacionalidades '!$D$29</f>
        <v>4.5885149453490969E-3</v>
      </c>
    </row>
    <row r="27" spans="2:11" ht="15" customHeight="1">
      <c r="B27" s="115" t="str">
        <f>'Nacionalidades '!B27</f>
        <v>Resto del Mundo</v>
      </c>
      <c r="C27" s="232">
        <f>'Nacionalidades '!C27/'Nacionalidades '!$C$29</f>
        <v>6.5143272622467056E-3</v>
      </c>
      <c r="D27" s="232">
        <f>'Nacionalidades '!D27/'Nacionalidades '!$D$29</f>
        <v>8.6141395271023876E-3</v>
      </c>
    </row>
    <row r="28" spans="2:11" ht="15" customHeight="1">
      <c r="B28" s="234" t="s">
        <v>225</v>
      </c>
      <c r="C28" s="224">
        <f>'Nacionalidades '!C28/'Nacionalidades '!$C$29</f>
        <v>0.43306029273532964</v>
      </c>
      <c r="D28" s="224">
        <f>'Nacionalidades '!D28/'Nacionalidades '!$D$29</f>
        <v>0.46601396944010709</v>
      </c>
    </row>
    <row r="29" spans="2:11" ht="15" customHeight="1">
      <c r="B29" s="113" t="s">
        <v>83</v>
      </c>
      <c r="C29" s="226">
        <f>'Nacionalidades '!C29/'Nacionalidades '!$C$29</f>
        <v>1</v>
      </c>
      <c r="D29" s="226">
        <f>'Nacionalidades '!D29/'Nacionalidades '!$D$29</f>
        <v>1</v>
      </c>
    </row>
    <row r="30" spans="2:11" ht="22.5" customHeight="1">
      <c r="B30" s="220" t="s">
        <v>229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8" t="s">
        <v>230</v>
      </c>
      <c r="C5" s="168"/>
      <c r="D5" s="168"/>
    </row>
    <row r="6" spans="2:5" ht="15" customHeight="1">
      <c r="B6" s="221"/>
      <c r="C6" s="235" t="str">
        <f>actualizaciones!$A$2</f>
        <v xml:space="preserve">acum. octubre 2012 </v>
      </c>
      <c r="D6" s="235" t="s">
        <v>231</v>
      </c>
    </row>
    <row r="7" spans="2:5" ht="28.5" customHeight="1">
      <c r="B7" s="221" t="s">
        <v>202</v>
      </c>
      <c r="C7" s="110" t="s">
        <v>136</v>
      </c>
      <c r="D7" s="49" t="s">
        <v>232</v>
      </c>
    </row>
    <row r="8" spans="2:5" ht="15" customHeight="1">
      <c r="B8" s="115" t="str">
        <f>'Nacionalidades '!B7</f>
        <v>España</v>
      </c>
      <c r="C8" s="232">
        <v>0.25705224251742315</v>
      </c>
      <c r="D8" s="232">
        <f>'Nacionalidades '!D7/'Nacionalidades '!$D$29</f>
        <v>0.53398603055989291</v>
      </c>
      <c r="E8" s="233"/>
    </row>
    <row r="9" spans="2:5" ht="15" customHeight="1">
      <c r="B9" s="115" t="str">
        <f>'Nacionalidades '!B8</f>
        <v>Alemania</v>
      </c>
      <c r="C9" s="232">
        <v>0.11377339874642473</v>
      </c>
      <c r="D9" s="232">
        <f>'Nacionalidades '!D8/'Nacionalidades '!$D$29</f>
        <v>0.22632375083649342</v>
      </c>
      <c r="E9" s="233"/>
    </row>
    <row r="10" spans="2:5" ht="15" customHeight="1">
      <c r="B10" s="115" t="str">
        <f>'Nacionalidades '!B9</f>
        <v>Reino Unido</v>
      </c>
      <c r="C10" s="232">
        <v>0.32145574852033809</v>
      </c>
      <c r="D10" s="232">
        <f>'Nacionalidades '!D9/'Nacionalidades '!$D$29</f>
        <v>8.0461953490965868E-2</v>
      </c>
      <c r="E10" s="233"/>
    </row>
    <row r="11" spans="2:5" ht="15" customHeight="1">
      <c r="B11" s="115" t="str">
        <f>'Nacionalidades '!B10</f>
        <v>Países Nórdicos</v>
      </c>
      <c r="C11" s="232">
        <v>7.7988403954455332E-2</v>
      </c>
      <c r="D11" s="232">
        <f>'Nacionalidades '!D10/'Nacionalidades '!$D$29</f>
        <v>5.694428953825563E-2</v>
      </c>
      <c r="E11" s="233"/>
    </row>
    <row r="12" spans="2:5" ht="15" customHeight="1">
      <c r="B12" s="115" t="str">
        <f>'Nacionalidades '!B11</f>
        <v>Finlandia</v>
      </c>
      <c r="C12" s="232">
        <v>1.7120230237998364E-2</v>
      </c>
      <c r="D12" s="232">
        <f>'Nacionalidades '!D11/'Nacionalidades '!$D$29</f>
        <v>2.6450619005130491E-2</v>
      </c>
    </row>
    <row r="13" spans="2:5" ht="15" customHeight="1">
      <c r="B13" s="115" t="str">
        <f>'Nacionalidades '!B12</f>
        <v>Suecia</v>
      </c>
      <c r="C13" s="232">
        <v>2.7472331045431585E-2</v>
      </c>
      <c r="D13" s="232">
        <f>'Nacionalidades '!D12/'Nacionalidades '!$D$29</f>
        <v>1.6355189047512826E-2</v>
      </c>
    </row>
    <row r="14" spans="2:5" ht="15" customHeight="1">
      <c r="B14" s="115" t="str">
        <f>'Nacionalidades '!B13</f>
        <v>Dinamarca</v>
      </c>
      <c r="C14" s="232">
        <v>1.6913027712851348E-2</v>
      </c>
      <c r="D14" s="232">
        <f>'Nacionalidades '!D13/'Nacionalidades '!$D$29</f>
        <v>7.9919975462859685E-3</v>
      </c>
    </row>
    <row r="15" spans="2:5" ht="15" customHeight="1">
      <c r="B15" s="115" t="str">
        <f>'Nacionalidades '!B14</f>
        <v>Noruega</v>
      </c>
      <c r="C15" s="232">
        <v>1.6482814958174032E-2</v>
      </c>
      <c r="D15" s="232">
        <f>'Nacionalidades '!D14/'Nacionalidades '!$D$29</f>
        <v>6.1464839393263436E-3</v>
      </c>
      <c r="E15" s="233"/>
    </row>
    <row r="16" spans="2:5" ht="15" customHeight="1">
      <c r="B16" s="115" t="str">
        <f>'Nacionalidades '!B15</f>
        <v>Francia</v>
      </c>
      <c r="C16" s="232">
        <v>3.0828671479180402E-2</v>
      </c>
      <c r="D16" s="232">
        <f>'Nacionalidades '!D15/'Nacionalidades '!$D$29</f>
        <v>2.6110793553424046E-2</v>
      </c>
      <c r="E16" s="233"/>
    </row>
    <row r="17" spans="2:11" ht="15" customHeight="1">
      <c r="B17" s="115" t="str">
        <f>'Nacionalidades '!B16</f>
        <v>Italia</v>
      </c>
      <c r="C17" s="232">
        <v>2.0296849232681869E-2</v>
      </c>
      <c r="D17" s="232">
        <f>'Nacionalidades '!D16/'Nacionalidades '!$D$29</f>
        <v>8.0373076065134962E-3</v>
      </c>
      <c r="E17" s="233"/>
    </row>
    <row r="18" spans="2:11" ht="15" customHeight="1">
      <c r="B18" s="115" t="str">
        <f>'Nacionalidades '!B17</f>
        <v>Austria</v>
      </c>
      <c r="C18" s="232">
        <v>6.6820382405392712E-3</v>
      </c>
      <c r="D18" s="232">
        <f>'Nacionalidades '!D17/'Nacionalidades '!$D$29</f>
        <v>7.2461242471559221E-3</v>
      </c>
      <c r="E18" s="233"/>
    </row>
    <row r="19" spans="2:11" ht="15" customHeight="1">
      <c r="B19" s="115" t="str">
        <f>'Nacionalidades '!B18</f>
        <v>Países del Este</v>
      </c>
      <c r="C19" s="232">
        <v>2.3134453767206992E-2</v>
      </c>
      <c r="D19" s="232">
        <f>'Nacionalidades '!D18/'Nacionalidades '!$D$29</f>
        <v>6.6867192728083868E-3</v>
      </c>
      <c r="E19" s="233"/>
    </row>
    <row r="20" spans="2:11" ht="15" customHeight="1">
      <c r="B20" s="115" t="str">
        <f>'Nacionalidades '!B19</f>
        <v>Rusia</v>
      </c>
      <c r="C20" s="232">
        <v>2.8411308685798529E-2</v>
      </c>
      <c r="D20" s="232">
        <f>'Nacionalidades '!D19/'Nacionalidades '!$D$29</f>
        <v>6.9899481374079853E-3</v>
      </c>
      <c r="E20" s="233"/>
    </row>
    <row r="21" spans="2:11" ht="15" customHeight="1">
      <c r="B21" s="115" t="str">
        <f>'Nacionalidades '!B20</f>
        <v>Holanda</v>
      </c>
      <c r="C21" s="232">
        <v>3.0790976184112577E-2</v>
      </c>
      <c r="D21" s="232">
        <f>'Nacionalidades '!D20/'Nacionalidades '!$D$29</f>
        <v>4.9928200981485616E-3</v>
      </c>
    </row>
    <row r="22" spans="2:11" ht="15" customHeight="1">
      <c r="B22" s="115" t="str">
        <f>'Nacionalidades '!B21</f>
        <v>Suiza</v>
      </c>
      <c r="C22" s="232">
        <v>8.7596569874066107E-3</v>
      </c>
      <c r="D22" s="232">
        <f>'Nacionalidades '!D21/'Nacionalidades '!$D$29</f>
        <v>4.4700117109078745E-3</v>
      </c>
    </row>
    <row r="23" spans="2:11" ht="15" customHeight="1">
      <c r="B23" s="115" t="str">
        <f>'Nacionalidades '!B22</f>
        <v>Irlanda</v>
      </c>
      <c r="C23" s="232">
        <v>1.4413951247580509E-2</v>
      </c>
      <c r="D23" s="232">
        <f>'Nacionalidades '!D22/'Nacionalidades '!$D$29</f>
        <v>3.8339281730983715E-3</v>
      </c>
    </row>
    <row r="24" spans="2:11" ht="15" customHeight="1">
      <c r="B24" s="115" t="str">
        <f>'Nacionalidades '!B23</f>
        <v>Bélgica</v>
      </c>
      <c r="C24" s="232">
        <v>2.7616789143949577E-2</v>
      </c>
      <c r="D24" s="232">
        <f>'Nacionalidades '!D23/'Nacionalidades '!$D$29</f>
        <v>2.943411220165068E-3</v>
      </c>
    </row>
    <row r="25" spans="2:11" ht="15" customHeight="1">
      <c r="B25" s="115" t="str">
        <f>'Nacionalidades '!B24</f>
        <v>Resto de Europa</v>
      </c>
      <c r="C25" s="232">
        <v>2.1590162646686378E-2</v>
      </c>
      <c r="D25" s="232">
        <f>'Nacionalidades '!D24/'Nacionalidades '!$D$29</f>
        <v>1.5849807606513496E-2</v>
      </c>
    </row>
    <row r="26" spans="2:11" ht="15" customHeight="1">
      <c r="B26" s="115" t="str">
        <f>'Nacionalidades '!B25</f>
        <v>Usa</v>
      </c>
      <c r="C26" s="232">
        <v>2.7989364576490928E-3</v>
      </c>
      <c r="D26" s="232">
        <f>'Nacionalidades '!D25/'Nacionalidades '!$D$29</f>
        <v>1.9204494757974571E-3</v>
      </c>
    </row>
    <row r="27" spans="2:11" ht="15" customHeight="1">
      <c r="B27" s="115" t="str">
        <f>'Nacionalidades '!B26</f>
        <v>Resto de América</v>
      </c>
      <c r="C27" s="232">
        <v>3.4793973324863648E-3</v>
      </c>
      <c r="D27" s="232">
        <f>'Nacionalidades '!D26/'Nacionalidades '!$D$29</f>
        <v>4.5885149453490969E-3</v>
      </c>
    </row>
    <row r="28" spans="2:11" ht="15" customHeight="1">
      <c r="B28" s="115" t="str">
        <f>'Nacionalidades '!B27</f>
        <v>Resto del Mundo</v>
      </c>
      <c r="C28" s="232">
        <v>1.092701485608058E-2</v>
      </c>
      <c r="D28" s="232">
        <f>'Nacionalidades '!D27/'Nacionalidades '!$D$29</f>
        <v>8.6141395271023876E-3</v>
      </c>
    </row>
    <row r="29" spans="2:11" ht="15" customHeight="1">
      <c r="B29" s="234" t="s">
        <v>225</v>
      </c>
      <c r="C29" s="236">
        <f>C30-C8</f>
        <v>0.74294775748257691</v>
      </c>
      <c r="D29" s="236">
        <f>'Nacionalidades '!D28/'Nacionalidades '!$D$29</f>
        <v>0.46601396944010709</v>
      </c>
    </row>
    <row r="30" spans="2:11" ht="15" customHeight="1">
      <c r="B30" s="113" t="s">
        <v>83</v>
      </c>
      <c r="C30" s="237">
        <f>'Nacionalidades '!C29/'Nacionalidades '!$C$29</f>
        <v>1</v>
      </c>
      <c r="D30" s="237">
        <f>'Nacionalidades '!D29/'Nacionalidades '!$D$29</f>
        <v>1</v>
      </c>
    </row>
    <row r="31" spans="2:11" ht="22.5" customHeight="1">
      <c r="B31" s="220" t="s">
        <v>229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Q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  <col min="14" max="17" width="0" hidden="1" customWidth="1"/>
  </cols>
  <sheetData>
    <row r="1" spans="14:17" ht="15" customHeight="1"/>
    <row r="2" spans="14:17" ht="15" customHeight="1"/>
    <row r="3" spans="14:17" ht="15" customHeight="1"/>
    <row r="4" spans="14:17" ht="15" customHeight="1"/>
    <row r="11" spans="14:17">
      <c r="N11" s="115" t="s">
        <v>203</v>
      </c>
      <c r="O11" s="55">
        <v>394467</v>
      </c>
      <c r="P11" s="57">
        <v>-9.7538097602156024E-2</v>
      </c>
      <c r="Q11" s="56">
        <v>0.54203492398509379</v>
      </c>
    </row>
    <row r="12" spans="14:17">
      <c r="N12" s="115" t="s">
        <v>207</v>
      </c>
      <c r="O12" s="55">
        <v>155793</v>
      </c>
      <c r="P12" s="57">
        <v>0.19855520679468242</v>
      </c>
      <c r="Q12" s="56">
        <v>0.21407430003627609</v>
      </c>
    </row>
    <row r="13" spans="14:17">
      <c r="N13" s="115" t="s">
        <v>209</v>
      </c>
      <c r="O13" s="55">
        <v>53982</v>
      </c>
      <c r="P13" s="57">
        <v>0.25551214066424782</v>
      </c>
      <c r="Q13" s="56">
        <v>7.4176367773637175E-2</v>
      </c>
    </row>
    <row r="14" spans="14:17">
      <c r="N14" s="115" t="s">
        <v>212</v>
      </c>
      <c r="O14" s="55">
        <v>51447</v>
      </c>
      <c r="P14" s="57">
        <v>0.14916571734905851</v>
      </c>
      <c r="Q14" s="56">
        <v>7.0693038287768364E-2</v>
      </c>
    </row>
    <row r="15" spans="14:17">
      <c r="N15" s="115" t="s">
        <v>216</v>
      </c>
      <c r="O15" s="55">
        <v>26231</v>
      </c>
      <c r="P15" s="57">
        <v>6.0652622215033765E-2</v>
      </c>
      <c r="Q15" s="56">
        <v>3.6043872088293814E-2</v>
      </c>
    </row>
    <row r="16" spans="14:17">
      <c r="N16" s="115" t="s">
        <v>213</v>
      </c>
      <c r="O16" s="55">
        <v>12837</v>
      </c>
      <c r="P16" s="57">
        <v>0.34700944386149002</v>
      </c>
      <c r="Q16" s="56">
        <v>1.7639250733766449E-2</v>
      </c>
    </row>
    <row r="17" spans="11:17">
      <c r="N17" s="115" t="s">
        <v>215</v>
      </c>
      <c r="O17" s="55">
        <v>6923</v>
      </c>
      <c r="P17" s="57">
        <v>9.1783630342217315E-2</v>
      </c>
      <c r="Q17" s="56">
        <v>9.5128560278776291E-3</v>
      </c>
    </row>
    <row r="18" spans="11:17">
      <c r="N18" s="115" t="s">
        <v>214</v>
      </c>
      <c r="O18" s="55">
        <v>5456</v>
      </c>
      <c r="P18" s="57">
        <v>0.30933525317974564</v>
      </c>
      <c r="Q18" s="56">
        <v>7.4970594378304693E-3</v>
      </c>
    </row>
    <row r="19" spans="11:17">
      <c r="N19" s="115" t="s">
        <v>208</v>
      </c>
      <c r="O19" s="55">
        <v>18039</v>
      </c>
      <c r="P19" s="57">
        <v>0.35204616998950683</v>
      </c>
      <c r="Q19" s="56">
        <v>2.4787290175774166E-2</v>
      </c>
    </row>
    <row r="20" spans="11:17">
      <c r="N20" s="115" t="s">
        <v>211</v>
      </c>
      <c r="O20" s="55">
        <v>6389</v>
      </c>
      <c r="P20" s="57">
        <v>0.15931772818000364</v>
      </c>
      <c r="Q20" s="56">
        <v>8.7790895799668024E-3</v>
      </c>
    </row>
    <row r="21" spans="11:17">
      <c r="N21" s="115" t="s">
        <v>219</v>
      </c>
      <c r="O21" s="55">
        <v>4968</v>
      </c>
      <c r="P21" s="57">
        <v>1.9120750293083235</v>
      </c>
      <c r="Q21" s="56">
        <v>6.8265013356198266E-3</v>
      </c>
    </row>
    <row r="22" spans="11:17" ht="15.75" thickBot="1">
      <c r="N22" s="115" t="s">
        <v>218</v>
      </c>
      <c r="O22" s="55">
        <v>4763</v>
      </c>
      <c r="P22" s="57">
        <v>0.19793762575452717</v>
      </c>
      <c r="Q22" s="56">
        <v>6.5448119689124869E-3</v>
      </c>
    </row>
    <row r="23" spans="11:17" ht="30" customHeight="1" thickBot="1">
      <c r="K23" s="85" t="s">
        <v>100</v>
      </c>
      <c r="N23" s="115" t="s">
        <v>220</v>
      </c>
      <c r="O23" s="55">
        <v>4572</v>
      </c>
      <c r="P23" s="57">
        <v>0.89552238805970152</v>
      </c>
      <c r="Q23" s="56">
        <v>6.2823599248095505E-3</v>
      </c>
    </row>
    <row r="24" spans="11:17">
      <c r="N24" s="115" t="s">
        <v>205</v>
      </c>
      <c r="O24" s="55">
        <v>3409</v>
      </c>
      <c r="P24" s="57">
        <v>5.0863131935881628E-2</v>
      </c>
      <c r="Q24" s="56">
        <v>4.6842880541723003E-3</v>
      </c>
    </row>
    <row r="25" spans="11:17">
      <c r="N25" s="115" t="s">
        <v>217</v>
      </c>
      <c r="O25" s="55">
        <v>3004</v>
      </c>
      <c r="P25" s="57">
        <v>0.14438095238095239</v>
      </c>
      <c r="Q25" s="56">
        <v>4.1277797931163363E-3</v>
      </c>
    </row>
    <row r="26" spans="11:17">
      <c r="N26" s="115" t="s">
        <v>206</v>
      </c>
      <c r="O26" s="55">
        <v>2080</v>
      </c>
      <c r="P26" s="57">
        <v>-5.3685168334849862E-2</v>
      </c>
      <c r="Q26" s="56">
        <v>2.8581165012256924E-3</v>
      </c>
    </row>
    <row r="27" spans="11:17">
      <c r="N27" s="115" t="s">
        <v>210</v>
      </c>
      <c r="O27" s="55">
        <v>1842</v>
      </c>
      <c r="P27" s="57">
        <v>0.20392156862745098</v>
      </c>
      <c r="Q27" s="56">
        <v>2.5310820169508292E-3</v>
      </c>
    </row>
    <row r="28" spans="11:17">
      <c r="N28" s="115" t="s">
        <v>221</v>
      </c>
      <c r="O28" s="55">
        <v>12131</v>
      </c>
      <c r="P28" s="57">
        <v>0.38529176658673059</v>
      </c>
      <c r="Q28" s="56">
        <v>1.6669140036715803E-2</v>
      </c>
    </row>
    <row r="29" spans="11:17">
      <c r="N29" s="115" t="s">
        <v>222</v>
      </c>
      <c r="O29" s="55">
        <v>1703</v>
      </c>
      <c r="P29" s="57">
        <v>-0.21375807940904895</v>
      </c>
      <c r="Q29" s="56">
        <v>2.3400828853785355E-3</v>
      </c>
    </row>
    <row r="30" spans="11:17">
      <c r="N30" s="115" t="s">
        <v>223</v>
      </c>
      <c r="O30" s="55">
        <v>4361</v>
      </c>
      <c r="P30" s="57">
        <v>-5.1337829018925384E-2</v>
      </c>
      <c r="Q30" s="56">
        <v>5.9924259912717522E-3</v>
      </c>
    </row>
    <row r="31" spans="11:17">
      <c r="N31" s="115" t="s">
        <v>224</v>
      </c>
      <c r="O31" s="55">
        <v>4802</v>
      </c>
      <c r="P31" s="57">
        <v>1.436417405999155E-2</v>
      </c>
      <c r="Q31" s="56">
        <v>6.5984016533104685E-3</v>
      </c>
    </row>
    <row r="32" spans="11:17">
      <c r="N32" s="111" t="s">
        <v>225</v>
      </c>
      <c r="O32" s="223">
        <v>333285</v>
      </c>
      <c r="P32" s="57">
        <v>0.2139451532888722</v>
      </c>
      <c r="Q32" s="224">
        <v>0.45796507601490616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8" customWidth="1"/>
    <col min="3" max="6" width="9.5703125" style="238" customWidth="1"/>
    <col min="7" max="7" width="13.85546875" style="238" customWidth="1"/>
    <col min="8" max="10" width="9.5703125" style="238" customWidth="1"/>
    <col min="11" max="11" width="13.7109375" style="238" customWidth="1"/>
    <col min="12" max="14" width="9.5703125" style="238" customWidth="1"/>
    <col min="15" max="261" width="11.42578125" style="238"/>
    <col min="262" max="262" width="15.85546875" style="238" bestFit="1" customWidth="1"/>
    <col min="263" max="263" width="8.7109375" style="238" customWidth="1"/>
    <col min="264" max="264" width="11.28515625" style="238" customWidth="1"/>
    <col min="265" max="269" width="9.7109375" style="238" bestFit="1" customWidth="1"/>
    <col min="270" max="270" width="15.140625" style="238" customWidth="1"/>
    <col min="271" max="517" width="11.42578125" style="238"/>
    <col min="518" max="518" width="15.85546875" style="238" bestFit="1" customWidth="1"/>
    <col min="519" max="519" width="8.7109375" style="238" customWidth="1"/>
    <col min="520" max="520" width="11.28515625" style="238" customWidth="1"/>
    <col min="521" max="525" width="9.7109375" style="238" bestFit="1" customWidth="1"/>
    <col min="526" max="526" width="15.140625" style="238" customWidth="1"/>
    <col min="527" max="773" width="11.42578125" style="238"/>
    <col min="774" max="774" width="15.85546875" style="238" bestFit="1" customWidth="1"/>
    <col min="775" max="775" width="8.7109375" style="238" customWidth="1"/>
    <col min="776" max="776" width="11.28515625" style="238" customWidth="1"/>
    <col min="777" max="781" width="9.7109375" style="238" bestFit="1" customWidth="1"/>
    <col min="782" max="782" width="15.140625" style="238" customWidth="1"/>
    <col min="783" max="1029" width="11.42578125" style="238"/>
    <col min="1030" max="1030" width="15.85546875" style="238" bestFit="1" customWidth="1"/>
    <col min="1031" max="1031" width="8.7109375" style="238" customWidth="1"/>
    <col min="1032" max="1032" width="11.28515625" style="238" customWidth="1"/>
    <col min="1033" max="1037" width="9.7109375" style="238" bestFit="1" customWidth="1"/>
    <col min="1038" max="1038" width="15.140625" style="238" customWidth="1"/>
    <col min="1039" max="1285" width="11.42578125" style="238"/>
    <col min="1286" max="1286" width="15.85546875" style="238" bestFit="1" customWidth="1"/>
    <col min="1287" max="1287" width="8.7109375" style="238" customWidth="1"/>
    <col min="1288" max="1288" width="11.28515625" style="238" customWidth="1"/>
    <col min="1289" max="1293" width="9.7109375" style="238" bestFit="1" customWidth="1"/>
    <col min="1294" max="1294" width="15.140625" style="238" customWidth="1"/>
    <col min="1295" max="1541" width="11.42578125" style="238"/>
    <col min="1542" max="1542" width="15.85546875" style="238" bestFit="1" customWidth="1"/>
    <col min="1543" max="1543" width="8.7109375" style="238" customWidth="1"/>
    <col min="1544" max="1544" width="11.28515625" style="238" customWidth="1"/>
    <col min="1545" max="1549" width="9.7109375" style="238" bestFit="1" customWidth="1"/>
    <col min="1550" max="1550" width="15.140625" style="238" customWidth="1"/>
    <col min="1551" max="1797" width="11.42578125" style="238"/>
    <col min="1798" max="1798" width="15.85546875" style="238" bestFit="1" customWidth="1"/>
    <col min="1799" max="1799" width="8.7109375" style="238" customWidth="1"/>
    <col min="1800" max="1800" width="11.28515625" style="238" customWidth="1"/>
    <col min="1801" max="1805" width="9.7109375" style="238" bestFit="1" customWidth="1"/>
    <col min="1806" max="1806" width="15.140625" style="238" customWidth="1"/>
    <col min="1807" max="2053" width="11.42578125" style="238"/>
    <col min="2054" max="2054" width="15.85546875" style="238" bestFit="1" customWidth="1"/>
    <col min="2055" max="2055" width="8.7109375" style="238" customWidth="1"/>
    <col min="2056" max="2056" width="11.28515625" style="238" customWidth="1"/>
    <col min="2057" max="2061" width="9.7109375" style="238" bestFit="1" customWidth="1"/>
    <col min="2062" max="2062" width="15.140625" style="238" customWidth="1"/>
    <col min="2063" max="2309" width="11.42578125" style="238"/>
    <col min="2310" max="2310" width="15.85546875" style="238" bestFit="1" customWidth="1"/>
    <col min="2311" max="2311" width="8.7109375" style="238" customWidth="1"/>
    <col min="2312" max="2312" width="11.28515625" style="238" customWidth="1"/>
    <col min="2313" max="2317" width="9.7109375" style="238" bestFit="1" customWidth="1"/>
    <col min="2318" max="2318" width="15.140625" style="238" customWidth="1"/>
    <col min="2319" max="2565" width="11.42578125" style="238"/>
    <col min="2566" max="2566" width="15.85546875" style="238" bestFit="1" customWidth="1"/>
    <col min="2567" max="2567" width="8.7109375" style="238" customWidth="1"/>
    <col min="2568" max="2568" width="11.28515625" style="238" customWidth="1"/>
    <col min="2569" max="2573" width="9.7109375" style="238" bestFit="1" customWidth="1"/>
    <col min="2574" max="2574" width="15.140625" style="238" customWidth="1"/>
    <col min="2575" max="2821" width="11.42578125" style="238"/>
    <col min="2822" max="2822" width="15.85546875" style="238" bestFit="1" customWidth="1"/>
    <col min="2823" max="2823" width="8.7109375" style="238" customWidth="1"/>
    <col min="2824" max="2824" width="11.28515625" style="238" customWidth="1"/>
    <col min="2825" max="2829" width="9.7109375" style="238" bestFit="1" customWidth="1"/>
    <col min="2830" max="2830" width="15.140625" style="238" customWidth="1"/>
    <col min="2831" max="3077" width="11.42578125" style="238"/>
    <col min="3078" max="3078" width="15.85546875" style="238" bestFit="1" customWidth="1"/>
    <col min="3079" max="3079" width="8.7109375" style="238" customWidth="1"/>
    <col min="3080" max="3080" width="11.28515625" style="238" customWidth="1"/>
    <col min="3081" max="3085" width="9.7109375" style="238" bestFit="1" customWidth="1"/>
    <col min="3086" max="3086" width="15.140625" style="238" customWidth="1"/>
    <col min="3087" max="3333" width="11.42578125" style="238"/>
    <col min="3334" max="3334" width="15.85546875" style="238" bestFit="1" customWidth="1"/>
    <col min="3335" max="3335" width="8.7109375" style="238" customWidth="1"/>
    <col min="3336" max="3336" width="11.28515625" style="238" customWidth="1"/>
    <col min="3337" max="3341" width="9.7109375" style="238" bestFit="1" customWidth="1"/>
    <col min="3342" max="3342" width="15.140625" style="238" customWidth="1"/>
    <col min="3343" max="3589" width="11.42578125" style="238"/>
    <col min="3590" max="3590" width="15.85546875" style="238" bestFit="1" customWidth="1"/>
    <col min="3591" max="3591" width="8.7109375" style="238" customWidth="1"/>
    <col min="3592" max="3592" width="11.28515625" style="238" customWidth="1"/>
    <col min="3593" max="3597" width="9.7109375" style="238" bestFit="1" customWidth="1"/>
    <col min="3598" max="3598" width="15.140625" style="238" customWidth="1"/>
    <col min="3599" max="3845" width="11.42578125" style="238"/>
    <col min="3846" max="3846" width="15.85546875" style="238" bestFit="1" customWidth="1"/>
    <col min="3847" max="3847" width="8.7109375" style="238" customWidth="1"/>
    <col min="3848" max="3848" width="11.28515625" style="238" customWidth="1"/>
    <col min="3849" max="3853" width="9.7109375" style="238" bestFit="1" customWidth="1"/>
    <col min="3854" max="3854" width="15.140625" style="238" customWidth="1"/>
    <col min="3855" max="4101" width="11.42578125" style="238"/>
    <col min="4102" max="4102" width="15.85546875" style="238" bestFit="1" customWidth="1"/>
    <col min="4103" max="4103" width="8.7109375" style="238" customWidth="1"/>
    <col min="4104" max="4104" width="11.28515625" style="238" customWidth="1"/>
    <col min="4105" max="4109" width="9.7109375" style="238" bestFit="1" customWidth="1"/>
    <col min="4110" max="4110" width="15.140625" style="238" customWidth="1"/>
    <col min="4111" max="4357" width="11.42578125" style="238"/>
    <col min="4358" max="4358" width="15.85546875" style="238" bestFit="1" customWidth="1"/>
    <col min="4359" max="4359" width="8.7109375" style="238" customWidth="1"/>
    <col min="4360" max="4360" width="11.28515625" style="238" customWidth="1"/>
    <col min="4361" max="4365" width="9.7109375" style="238" bestFit="1" customWidth="1"/>
    <col min="4366" max="4366" width="15.140625" style="238" customWidth="1"/>
    <col min="4367" max="4613" width="11.42578125" style="238"/>
    <col min="4614" max="4614" width="15.85546875" style="238" bestFit="1" customWidth="1"/>
    <col min="4615" max="4615" width="8.7109375" style="238" customWidth="1"/>
    <col min="4616" max="4616" width="11.28515625" style="238" customWidth="1"/>
    <col min="4617" max="4621" width="9.7109375" style="238" bestFit="1" customWidth="1"/>
    <col min="4622" max="4622" width="15.140625" style="238" customWidth="1"/>
    <col min="4623" max="4869" width="11.42578125" style="238"/>
    <col min="4870" max="4870" width="15.85546875" style="238" bestFit="1" customWidth="1"/>
    <col min="4871" max="4871" width="8.7109375" style="238" customWidth="1"/>
    <col min="4872" max="4872" width="11.28515625" style="238" customWidth="1"/>
    <col min="4873" max="4877" width="9.7109375" style="238" bestFit="1" customWidth="1"/>
    <col min="4878" max="4878" width="15.140625" style="238" customWidth="1"/>
    <col min="4879" max="5125" width="11.42578125" style="238"/>
    <col min="5126" max="5126" width="15.85546875" style="238" bestFit="1" customWidth="1"/>
    <col min="5127" max="5127" width="8.7109375" style="238" customWidth="1"/>
    <col min="5128" max="5128" width="11.28515625" style="238" customWidth="1"/>
    <col min="5129" max="5133" width="9.7109375" style="238" bestFit="1" customWidth="1"/>
    <col min="5134" max="5134" width="15.140625" style="238" customWidth="1"/>
    <col min="5135" max="5381" width="11.42578125" style="238"/>
    <col min="5382" max="5382" width="15.85546875" style="238" bestFit="1" customWidth="1"/>
    <col min="5383" max="5383" width="8.7109375" style="238" customWidth="1"/>
    <col min="5384" max="5384" width="11.28515625" style="238" customWidth="1"/>
    <col min="5385" max="5389" width="9.7109375" style="238" bestFit="1" customWidth="1"/>
    <col min="5390" max="5390" width="15.140625" style="238" customWidth="1"/>
    <col min="5391" max="5637" width="11.42578125" style="238"/>
    <col min="5638" max="5638" width="15.85546875" style="238" bestFit="1" customWidth="1"/>
    <col min="5639" max="5639" width="8.7109375" style="238" customWidth="1"/>
    <col min="5640" max="5640" width="11.28515625" style="238" customWidth="1"/>
    <col min="5641" max="5645" width="9.7109375" style="238" bestFit="1" customWidth="1"/>
    <col min="5646" max="5646" width="15.140625" style="238" customWidth="1"/>
    <col min="5647" max="5893" width="11.42578125" style="238"/>
    <col min="5894" max="5894" width="15.85546875" style="238" bestFit="1" customWidth="1"/>
    <col min="5895" max="5895" width="8.7109375" style="238" customWidth="1"/>
    <col min="5896" max="5896" width="11.28515625" style="238" customWidth="1"/>
    <col min="5897" max="5901" width="9.7109375" style="238" bestFit="1" customWidth="1"/>
    <col min="5902" max="5902" width="15.140625" style="238" customWidth="1"/>
    <col min="5903" max="6149" width="11.42578125" style="238"/>
    <col min="6150" max="6150" width="15.85546875" style="238" bestFit="1" customWidth="1"/>
    <col min="6151" max="6151" width="8.7109375" style="238" customWidth="1"/>
    <col min="6152" max="6152" width="11.28515625" style="238" customWidth="1"/>
    <col min="6153" max="6157" width="9.7109375" style="238" bestFit="1" customWidth="1"/>
    <col min="6158" max="6158" width="15.140625" style="238" customWidth="1"/>
    <col min="6159" max="6405" width="11.42578125" style="238"/>
    <col min="6406" max="6406" width="15.85546875" style="238" bestFit="1" customWidth="1"/>
    <col min="6407" max="6407" width="8.7109375" style="238" customWidth="1"/>
    <col min="6408" max="6408" width="11.28515625" style="238" customWidth="1"/>
    <col min="6409" max="6413" width="9.7109375" style="238" bestFit="1" customWidth="1"/>
    <col min="6414" max="6414" width="15.140625" style="238" customWidth="1"/>
    <col min="6415" max="6661" width="11.42578125" style="238"/>
    <col min="6662" max="6662" width="15.85546875" style="238" bestFit="1" customWidth="1"/>
    <col min="6663" max="6663" width="8.7109375" style="238" customWidth="1"/>
    <col min="6664" max="6664" width="11.28515625" style="238" customWidth="1"/>
    <col min="6665" max="6669" width="9.7109375" style="238" bestFit="1" customWidth="1"/>
    <col min="6670" max="6670" width="15.140625" style="238" customWidth="1"/>
    <col min="6671" max="6917" width="11.42578125" style="238"/>
    <col min="6918" max="6918" width="15.85546875" style="238" bestFit="1" customWidth="1"/>
    <col min="6919" max="6919" width="8.7109375" style="238" customWidth="1"/>
    <col min="6920" max="6920" width="11.28515625" style="238" customWidth="1"/>
    <col min="6921" max="6925" width="9.7109375" style="238" bestFit="1" customWidth="1"/>
    <col min="6926" max="6926" width="15.140625" style="238" customWidth="1"/>
    <col min="6927" max="7173" width="11.42578125" style="238"/>
    <col min="7174" max="7174" width="15.85546875" style="238" bestFit="1" customWidth="1"/>
    <col min="7175" max="7175" width="8.7109375" style="238" customWidth="1"/>
    <col min="7176" max="7176" width="11.28515625" style="238" customWidth="1"/>
    <col min="7177" max="7181" width="9.7109375" style="238" bestFit="1" customWidth="1"/>
    <col min="7182" max="7182" width="15.140625" style="238" customWidth="1"/>
    <col min="7183" max="7429" width="11.42578125" style="238"/>
    <col min="7430" max="7430" width="15.85546875" style="238" bestFit="1" customWidth="1"/>
    <col min="7431" max="7431" width="8.7109375" style="238" customWidth="1"/>
    <col min="7432" max="7432" width="11.28515625" style="238" customWidth="1"/>
    <col min="7433" max="7437" width="9.7109375" style="238" bestFit="1" customWidth="1"/>
    <col min="7438" max="7438" width="15.140625" style="238" customWidth="1"/>
    <col min="7439" max="7685" width="11.42578125" style="238"/>
    <col min="7686" max="7686" width="15.85546875" style="238" bestFit="1" customWidth="1"/>
    <col min="7687" max="7687" width="8.7109375" style="238" customWidth="1"/>
    <col min="7688" max="7688" width="11.28515625" style="238" customWidth="1"/>
    <col min="7689" max="7693" width="9.7109375" style="238" bestFit="1" customWidth="1"/>
    <col min="7694" max="7694" width="15.140625" style="238" customWidth="1"/>
    <col min="7695" max="7941" width="11.42578125" style="238"/>
    <col min="7942" max="7942" width="15.85546875" style="238" bestFit="1" customWidth="1"/>
    <col min="7943" max="7943" width="8.7109375" style="238" customWidth="1"/>
    <col min="7944" max="7944" width="11.28515625" style="238" customWidth="1"/>
    <col min="7945" max="7949" width="9.7109375" style="238" bestFit="1" customWidth="1"/>
    <col min="7950" max="7950" width="15.140625" style="238" customWidth="1"/>
    <col min="7951" max="8197" width="11.42578125" style="238"/>
    <col min="8198" max="8198" width="15.85546875" style="238" bestFit="1" customWidth="1"/>
    <col min="8199" max="8199" width="8.7109375" style="238" customWidth="1"/>
    <col min="8200" max="8200" width="11.28515625" style="238" customWidth="1"/>
    <col min="8201" max="8205" width="9.7109375" style="238" bestFit="1" customWidth="1"/>
    <col min="8206" max="8206" width="15.140625" style="238" customWidth="1"/>
    <col min="8207" max="8453" width="11.42578125" style="238"/>
    <col min="8454" max="8454" width="15.85546875" style="238" bestFit="1" customWidth="1"/>
    <col min="8455" max="8455" width="8.7109375" style="238" customWidth="1"/>
    <col min="8456" max="8456" width="11.28515625" style="238" customWidth="1"/>
    <col min="8457" max="8461" width="9.7109375" style="238" bestFit="1" customWidth="1"/>
    <col min="8462" max="8462" width="15.140625" style="238" customWidth="1"/>
    <col min="8463" max="8709" width="11.42578125" style="238"/>
    <col min="8710" max="8710" width="15.85546875" style="238" bestFit="1" customWidth="1"/>
    <col min="8711" max="8711" width="8.7109375" style="238" customWidth="1"/>
    <col min="8712" max="8712" width="11.28515625" style="238" customWidth="1"/>
    <col min="8713" max="8717" width="9.7109375" style="238" bestFit="1" customWidth="1"/>
    <col min="8718" max="8718" width="15.140625" style="238" customWidth="1"/>
    <col min="8719" max="8965" width="11.42578125" style="238"/>
    <col min="8966" max="8966" width="15.85546875" style="238" bestFit="1" customWidth="1"/>
    <col min="8967" max="8967" width="8.7109375" style="238" customWidth="1"/>
    <col min="8968" max="8968" width="11.28515625" style="238" customWidth="1"/>
    <col min="8969" max="8973" width="9.7109375" style="238" bestFit="1" customWidth="1"/>
    <col min="8974" max="8974" width="15.140625" style="238" customWidth="1"/>
    <col min="8975" max="9221" width="11.42578125" style="238"/>
    <col min="9222" max="9222" width="15.85546875" style="238" bestFit="1" customWidth="1"/>
    <col min="9223" max="9223" width="8.7109375" style="238" customWidth="1"/>
    <col min="9224" max="9224" width="11.28515625" style="238" customWidth="1"/>
    <col min="9225" max="9229" width="9.7109375" style="238" bestFit="1" customWidth="1"/>
    <col min="9230" max="9230" width="15.140625" style="238" customWidth="1"/>
    <col min="9231" max="9477" width="11.42578125" style="238"/>
    <col min="9478" max="9478" width="15.85546875" style="238" bestFit="1" customWidth="1"/>
    <col min="9479" max="9479" width="8.7109375" style="238" customWidth="1"/>
    <col min="9480" max="9480" width="11.28515625" style="238" customWidth="1"/>
    <col min="9481" max="9485" width="9.7109375" style="238" bestFit="1" customWidth="1"/>
    <col min="9486" max="9486" width="15.140625" style="238" customWidth="1"/>
    <col min="9487" max="9733" width="11.42578125" style="238"/>
    <col min="9734" max="9734" width="15.85546875" style="238" bestFit="1" customWidth="1"/>
    <col min="9735" max="9735" width="8.7109375" style="238" customWidth="1"/>
    <col min="9736" max="9736" width="11.28515625" style="238" customWidth="1"/>
    <col min="9737" max="9741" width="9.7109375" style="238" bestFit="1" customWidth="1"/>
    <col min="9742" max="9742" width="15.140625" style="238" customWidth="1"/>
    <col min="9743" max="9989" width="11.42578125" style="238"/>
    <col min="9990" max="9990" width="15.85546875" style="238" bestFit="1" customWidth="1"/>
    <col min="9991" max="9991" width="8.7109375" style="238" customWidth="1"/>
    <col min="9992" max="9992" width="11.28515625" style="238" customWidth="1"/>
    <col min="9993" max="9997" width="9.7109375" style="238" bestFit="1" customWidth="1"/>
    <col min="9998" max="9998" width="15.140625" style="238" customWidth="1"/>
    <col min="9999" max="10245" width="11.42578125" style="238"/>
    <col min="10246" max="10246" width="15.85546875" style="238" bestFit="1" customWidth="1"/>
    <col min="10247" max="10247" width="8.7109375" style="238" customWidth="1"/>
    <col min="10248" max="10248" width="11.28515625" style="238" customWidth="1"/>
    <col min="10249" max="10253" width="9.7109375" style="238" bestFit="1" customWidth="1"/>
    <col min="10254" max="10254" width="15.140625" style="238" customWidth="1"/>
    <col min="10255" max="10501" width="11.42578125" style="238"/>
    <col min="10502" max="10502" width="15.85546875" style="238" bestFit="1" customWidth="1"/>
    <col min="10503" max="10503" width="8.7109375" style="238" customWidth="1"/>
    <col min="10504" max="10504" width="11.28515625" style="238" customWidth="1"/>
    <col min="10505" max="10509" width="9.7109375" style="238" bestFit="1" customWidth="1"/>
    <col min="10510" max="10510" width="15.140625" style="238" customWidth="1"/>
    <col min="10511" max="10757" width="11.42578125" style="238"/>
    <col min="10758" max="10758" width="15.85546875" style="238" bestFit="1" customWidth="1"/>
    <col min="10759" max="10759" width="8.7109375" style="238" customWidth="1"/>
    <col min="10760" max="10760" width="11.28515625" style="238" customWidth="1"/>
    <col min="10761" max="10765" width="9.7109375" style="238" bestFit="1" customWidth="1"/>
    <col min="10766" max="10766" width="15.140625" style="238" customWidth="1"/>
    <col min="10767" max="11013" width="11.42578125" style="238"/>
    <col min="11014" max="11014" width="15.85546875" style="238" bestFit="1" customWidth="1"/>
    <col min="11015" max="11015" width="8.7109375" style="238" customWidth="1"/>
    <col min="11016" max="11016" width="11.28515625" style="238" customWidth="1"/>
    <col min="11017" max="11021" width="9.7109375" style="238" bestFit="1" customWidth="1"/>
    <col min="11022" max="11022" width="15.140625" style="238" customWidth="1"/>
    <col min="11023" max="11269" width="11.42578125" style="238"/>
    <col min="11270" max="11270" width="15.85546875" style="238" bestFit="1" customWidth="1"/>
    <col min="11271" max="11271" width="8.7109375" style="238" customWidth="1"/>
    <col min="11272" max="11272" width="11.28515625" style="238" customWidth="1"/>
    <col min="11273" max="11277" width="9.7109375" style="238" bestFit="1" customWidth="1"/>
    <col min="11278" max="11278" width="15.140625" style="238" customWidth="1"/>
    <col min="11279" max="11525" width="11.42578125" style="238"/>
    <col min="11526" max="11526" width="15.85546875" style="238" bestFit="1" customWidth="1"/>
    <col min="11527" max="11527" width="8.7109375" style="238" customWidth="1"/>
    <col min="11528" max="11528" width="11.28515625" style="238" customWidth="1"/>
    <col min="11529" max="11533" width="9.7109375" style="238" bestFit="1" customWidth="1"/>
    <col min="11534" max="11534" width="15.140625" style="238" customWidth="1"/>
    <col min="11535" max="11781" width="11.42578125" style="238"/>
    <col min="11782" max="11782" width="15.85546875" style="238" bestFit="1" customWidth="1"/>
    <col min="11783" max="11783" width="8.7109375" style="238" customWidth="1"/>
    <col min="11784" max="11784" width="11.28515625" style="238" customWidth="1"/>
    <col min="11785" max="11789" width="9.7109375" style="238" bestFit="1" customWidth="1"/>
    <col min="11790" max="11790" width="15.140625" style="238" customWidth="1"/>
    <col min="11791" max="12037" width="11.42578125" style="238"/>
    <col min="12038" max="12038" width="15.85546875" style="238" bestFit="1" customWidth="1"/>
    <col min="12039" max="12039" width="8.7109375" style="238" customWidth="1"/>
    <col min="12040" max="12040" width="11.28515625" style="238" customWidth="1"/>
    <col min="12041" max="12045" width="9.7109375" style="238" bestFit="1" customWidth="1"/>
    <col min="12046" max="12046" width="15.140625" style="238" customWidth="1"/>
    <col min="12047" max="12293" width="11.42578125" style="238"/>
    <col min="12294" max="12294" width="15.85546875" style="238" bestFit="1" customWidth="1"/>
    <col min="12295" max="12295" width="8.7109375" style="238" customWidth="1"/>
    <col min="12296" max="12296" width="11.28515625" style="238" customWidth="1"/>
    <col min="12297" max="12301" width="9.7109375" style="238" bestFit="1" customWidth="1"/>
    <col min="12302" max="12302" width="15.140625" style="238" customWidth="1"/>
    <col min="12303" max="12549" width="11.42578125" style="238"/>
    <col min="12550" max="12550" width="15.85546875" style="238" bestFit="1" customWidth="1"/>
    <col min="12551" max="12551" width="8.7109375" style="238" customWidth="1"/>
    <col min="12552" max="12552" width="11.28515625" style="238" customWidth="1"/>
    <col min="12553" max="12557" width="9.7109375" style="238" bestFit="1" customWidth="1"/>
    <col min="12558" max="12558" width="15.140625" style="238" customWidth="1"/>
    <col min="12559" max="12805" width="11.42578125" style="238"/>
    <col min="12806" max="12806" width="15.85546875" style="238" bestFit="1" customWidth="1"/>
    <col min="12807" max="12807" width="8.7109375" style="238" customWidth="1"/>
    <col min="12808" max="12808" width="11.28515625" style="238" customWidth="1"/>
    <col min="12809" max="12813" width="9.7109375" style="238" bestFit="1" customWidth="1"/>
    <col min="12814" max="12814" width="15.140625" style="238" customWidth="1"/>
    <col min="12815" max="13061" width="11.42578125" style="238"/>
    <col min="13062" max="13062" width="15.85546875" style="238" bestFit="1" customWidth="1"/>
    <col min="13063" max="13063" width="8.7109375" style="238" customWidth="1"/>
    <col min="13064" max="13064" width="11.28515625" style="238" customWidth="1"/>
    <col min="13065" max="13069" width="9.7109375" style="238" bestFit="1" customWidth="1"/>
    <col min="13070" max="13070" width="15.140625" style="238" customWidth="1"/>
    <col min="13071" max="13317" width="11.42578125" style="238"/>
    <col min="13318" max="13318" width="15.85546875" style="238" bestFit="1" customWidth="1"/>
    <col min="13319" max="13319" width="8.7109375" style="238" customWidth="1"/>
    <col min="13320" max="13320" width="11.28515625" style="238" customWidth="1"/>
    <col min="13321" max="13325" width="9.7109375" style="238" bestFit="1" customWidth="1"/>
    <col min="13326" max="13326" width="15.140625" style="238" customWidth="1"/>
    <col min="13327" max="13573" width="11.42578125" style="238"/>
    <col min="13574" max="13574" width="15.85546875" style="238" bestFit="1" customWidth="1"/>
    <col min="13575" max="13575" width="8.7109375" style="238" customWidth="1"/>
    <col min="13576" max="13576" width="11.28515625" style="238" customWidth="1"/>
    <col min="13577" max="13581" width="9.7109375" style="238" bestFit="1" customWidth="1"/>
    <col min="13582" max="13582" width="15.140625" style="238" customWidth="1"/>
    <col min="13583" max="13829" width="11.42578125" style="238"/>
    <col min="13830" max="13830" width="15.85546875" style="238" bestFit="1" customWidth="1"/>
    <col min="13831" max="13831" width="8.7109375" style="238" customWidth="1"/>
    <col min="13832" max="13832" width="11.28515625" style="238" customWidth="1"/>
    <col min="13833" max="13837" width="9.7109375" style="238" bestFit="1" customWidth="1"/>
    <col min="13838" max="13838" width="15.140625" style="238" customWidth="1"/>
    <col min="13839" max="14085" width="11.42578125" style="238"/>
    <col min="14086" max="14086" width="15.85546875" style="238" bestFit="1" customWidth="1"/>
    <col min="14087" max="14087" width="8.7109375" style="238" customWidth="1"/>
    <col min="14088" max="14088" width="11.28515625" style="238" customWidth="1"/>
    <col min="14089" max="14093" width="9.7109375" style="238" bestFit="1" customWidth="1"/>
    <col min="14094" max="14094" width="15.140625" style="238" customWidth="1"/>
    <col min="14095" max="14341" width="11.42578125" style="238"/>
    <col min="14342" max="14342" width="15.85546875" style="238" bestFit="1" customWidth="1"/>
    <col min="14343" max="14343" width="8.7109375" style="238" customWidth="1"/>
    <col min="14344" max="14344" width="11.28515625" style="238" customWidth="1"/>
    <col min="14345" max="14349" width="9.7109375" style="238" bestFit="1" customWidth="1"/>
    <col min="14350" max="14350" width="15.140625" style="238" customWidth="1"/>
    <col min="14351" max="14597" width="11.42578125" style="238"/>
    <col min="14598" max="14598" width="15.85546875" style="238" bestFit="1" customWidth="1"/>
    <col min="14599" max="14599" width="8.7109375" style="238" customWidth="1"/>
    <col min="14600" max="14600" width="11.28515625" style="238" customWidth="1"/>
    <col min="14601" max="14605" width="9.7109375" style="238" bestFit="1" customWidth="1"/>
    <col min="14606" max="14606" width="15.140625" style="238" customWidth="1"/>
    <col min="14607" max="14853" width="11.42578125" style="238"/>
    <col min="14854" max="14854" width="15.85546875" style="238" bestFit="1" customWidth="1"/>
    <col min="14855" max="14855" width="8.7109375" style="238" customWidth="1"/>
    <col min="14856" max="14856" width="11.28515625" style="238" customWidth="1"/>
    <col min="14857" max="14861" width="9.7109375" style="238" bestFit="1" customWidth="1"/>
    <col min="14862" max="14862" width="15.140625" style="238" customWidth="1"/>
    <col min="14863" max="15109" width="11.42578125" style="238"/>
    <col min="15110" max="15110" width="15.85546875" style="238" bestFit="1" customWidth="1"/>
    <col min="15111" max="15111" width="8.7109375" style="238" customWidth="1"/>
    <col min="15112" max="15112" width="11.28515625" style="238" customWidth="1"/>
    <col min="15113" max="15117" width="9.7109375" style="238" bestFit="1" customWidth="1"/>
    <col min="15118" max="15118" width="15.140625" style="238" customWidth="1"/>
    <col min="15119" max="15365" width="11.42578125" style="238"/>
    <col min="15366" max="15366" width="15.85546875" style="238" bestFit="1" customWidth="1"/>
    <col min="15367" max="15367" width="8.7109375" style="238" customWidth="1"/>
    <col min="15368" max="15368" width="11.28515625" style="238" customWidth="1"/>
    <col min="15369" max="15373" width="9.7109375" style="238" bestFit="1" customWidth="1"/>
    <col min="15374" max="15374" width="15.140625" style="238" customWidth="1"/>
    <col min="15375" max="15621" width="11.42578125" style="238"/>
    <col min="15622" max="15622" width="15.85546875" style="238" bestFit="1" customWidth="1"/>
    <col min="15623" max="15623" width="8.7109375" style="238" customWidth="1"/>
    <col min="15624" max="15624" width="11.28515625" style="238" customWidth="1"/>
    <col min="15625" max="15629" width="9.7109375" style="238" bestFit="1" customWidth="1"/>
    <col min="15630" max="15630" width="15.140625" style="238" customWidth="1"/>
    <col min="15631" max="15877" width="11.42578125" style="238"/>
    <col min="15878" max="15878" width="15.85546875" style="238" bestFit="1" customWidth="1"/>
    <col min="15879" max="15879" width="8.7109375" style="238" customWidth="1"/>
    <col min="15880" max="15880" width="11.28515625" style="238" customWidth="1"/>
    <col min="15881" max="15885" width="9.7109375" style="238" bestFit="1" customWidth="1"/>
    <col min="15886" max="15886" width="15.140625" style="238" customWidth="1"/>
    <col min="15887" max="16133" width="11.42578125" style="238"/>
    <col min="16134" max="16134" width="15.85546875" style="238" bestFit="1" customWidth="1"/>
    <col min="16135" max="16135" width="8.7109375" style="238" customWidth="1"/>
    <col min="16136" max="16136" width="11.28515625" style="238" customWidth="1"/>
    <col min="16137" max="16141" width="9.7109375" style="238" bestFit="1" customWidth="1"/>
    <col min="16142" max="16142" width="15.140625" style="238" customWidth="1"/>
    <col min="16143" max="16384" width="11.42578125" style="23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9" t="s">
        <v>233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ht="18" customHeight="1">
      <c r="B6" s="168" t="str">
        <f>actualizaciones!A2</f>
        <v xml:space="preserve">acum. octubre 2012 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ht="15" customHeight="1">
      <c r="B7" s="240" t="s">
        <v>202</v>
      </c>
      <c r="C7" s="241" t="s">
        <v>83</v>
      </c>
      <c r="D7" s="241" t="s">
        <v>85</v>
      </c>
      <c r="E7" s="242" t="s">
        <v>234</v>
      </c>
      <c r="F7" s="242"/>
      <c r="G7" s="242"/>
      <c r="H7" s="242"/>
      <c r="I7" s="242"/>
      <c r="J7" s="242"/>
      <c r="K7" s="242"/>
      <c r="L7" s="242"/>
      <c r="M7" s="240" t="s">
        <v>139</v>
      </c>
      <c r="N7" s="240" t="s">
        <v>85</v>
      </c>
    </row>
    <row r="8" spans="2:14" ht="15" customHeight="1">
      <c r="B8" s="240"/>
      <c r="C8" s="241"/>
      <c r="D8" s="241"/>
      <c r="E8" s="127" t="s">
        <v>81</v>
      </c>
      <c r="F8" s="127" t="s">
        <v>235</v>
      </c>
      <c r="G8" s="128" t="s">
        <v>236</v>
      </c>
      <c r="H8" s="128" t="s">
        <v>235</v>
      </c>
      <c r="I8" s="127" t="s">
        <v>237</v>
      </c>
      <c r="J8" s="127" t="s">
        <v>235</v>
      </c>
      <c r="K8" s="128" t="s">
        <v>238</v>
      </c>
      <c r="L8" s="128" t="s">
        <v>235</v>
      </c>
      <c r="M8" s="240"/>
      <c r="N8" s="240"/>
    </row>
    <row r="9" spans="2:14" ht="15" customHeight="1">
      <c r="B9" s="115" t="str">
        <f>'Nacionalidades '!B7</f>
        <v>España</v>
      </c>
      <c r="C9" s="243">
        <v>306414</v>
      </c>
      <c r="D9" s="244">
        <v>-0.11493223648484707</v>
      </c>
      <c r="E9" s="245">
        <v>233174</v>
      </c>
      <c r="F9" s="246">
        <v>-0.10681151315033444</v>
      </c>
      <c r="G9" s="243">
        <v>204346</v>
      </c>
      <c r="H9" s="244">
        <v>-9.2634364676210446E-2</v>
      </c>
      <c r="I9" s="245">
        <v>21991</v>
      </c>
      <c r="J9" s="246">
        <v>-0.16259853013975101</v>
      </c>
      <c r="K9" s="243">
        <v>6837</v>
      </c>
      <c r="L9" s="244">
        <v>-0.28699551569506732</v>
      </c>
      <c r="M9" s="245">
        <v>73240</v>
      </c>
      <c r="N9" s="246">
        <v>-0.13983040894463628</v>
      </c>
    </row>
    <row r="10" spans="2:14" ht="15" customHeight="1">
      <c r="B10" s="115" t="str">
        <f>'Nacionalidades '!B8</f>
        <v>Alemania</v>
      </c>
      <c r="C10" s="243">
        <v>129870</v>
      </c>
      <c r="D10" s="244">
        <v>5.5896581161835934E-2</v>
      </c>
      <c r="E10" s="245">
        <v>109450</v>
      </c>
      <c r="F10" s="246">
        <v>8.7993797093381509E-2</v>
      </c>
      <c r="G10" s="243">
        <v>91979</v>
      </c>
      <c r="H10" s="244">
        <v>9.0936047063288727E-2</v>
      </c>
      <c r="I10" s="245">
        <v>17072</v>
      </c>
      <c r="J10" s="246">
        <v>6.0109289617486406E-2</v>
      </c>
      <c r="K10" s="243">
        <v>399</v>
      </c>
      <c r="L10" s="244">
        <v>1.1923076923076925</v>
      </c>
      <c r="M10" s="245">
        <v>20420</v>
      </c>
      <c r="N10" s="246">
        <v>-8.8270750546948218E-2</v>
      </c>
    </row>
    <row r="11" spans="2:14" ht="15" customHeight="1">
      <c r="B11" s="115" t="str">
        <f>'Nacionalidades '!B9</f>
        <v>Reino Unido</v>
      </c>
      <c r="C11" s="243">
        <v>46171</v>
      </c>
      <c r="D11" s="244">
        <v>5.7100991368454812E-2</v>
      </c>
      <c r="E11" s="245">
        <v>38442</v>
      </c>
      <c r="F11" s="246">
        <v>0.11815008726003495</v>
      </c>
      <c r="G11" s="243">
        <v>30930</v>
      </c>
      <c r="H11" s="244">
        <v>9.4015280135823387E-2</v>
      </c>
      <c r="I11" s="245">
        <v>4156</v>
      </c>
      <c r="J11" s="246">
        <v>-0.21909056745584365</v>
      </c>
      <c r="K11" s="243">
        <v>3356</v>
      </c>
      <c r="L11" s="244">
        <v>3.2697201017811706</v>
      </c>
      <c r="M11" s="245">
        <v>7729</v>
      </c>
      <c r="N11" s="246">
        <v>-0.16865655587824024</v>
      </c>
    </row>
    <row r="12" spans="2:14" ht="15" customHeight="1">
      <c r="B12" s="115" t="str">
        <f>'Nacionalidades '!B10</f>
        <v>Países Nórdicos</v>
      </c>
      <c r="C12" s="243">
        <v>32676</v>
      </c>
      <c r="D12" s="244">
        <v>-9.3139431616341084E-2</v>
      </c>
      <c r="E12" s="245">
        <v>10691</v>
      </c>
      <c r="F12" s="246">
        <v>4.5881432205048034E-2</v>
      </c>
      <c r="G12" s="243">
        <v>8118</v>
      </c>
      <c r="H12" s="244">
        <v>0.12671755725190836</v>
      </c>
      <c r="I12" s="245">
        <v>2512</v>
      </c>
      <c r="J12" s="246">
        <v>-0.15278246205733559</v>
      </c>
      <c r="K12" s="243">
        <v>61</v>
      </c>
      <c r="L12" s="244">
        <v>0.17307692307692313</v>
      </c>
      <c r="M12" s="245">
        <v>21985</v>
      </c>
      <c r="N12" s="246">
        <v>-0.14819837272375047</v>
      </c>
    </row>
    <row r="13" spans="2:14" ht="15" customHeight="1">
      <c r="B13" s="115" t="str">
        <f>'Nacionalidades '!B11</f>
        <v>Finlandia</v>
      </c>
      <c r="C13" s="243">
        <v>15178</v>
      </c>
      <c r="D13" s="244">
        <v>-0.15320241017629999</v>
      </c>
      <c r="E13" s="245">
        <v>4187</v>
      </c>
      <c r="F13" s="246">
        <v>0.15662983425414367</v>
      </c>
      <c r="G13" s="243">
        <v>3024</v>
      </c>
      <c r="H13" s="244">
        <v>0.30513595166163143</v>
      </c>
      <c r="I13" s="245">
        <v>1135</v>
      </c>
      <c r="J13" s="246">
        <v>-0.1174183514774495</v>
      </c>
      <c r="K13" s="243">
        <v>28</v>
      </c>
      <c r="L13" s="244">
        <v>0.64705882352941169</v>
      </c>
      <c r="M13" s="245">
        <v>10991</v>
      </c>
      <c r="N13" s="246">
        <v>-0.23161353467561518</v>
      </c>
    </row>
    <row r="14" spans="2:14" ht="15" customHeight="1">
      <c r="B14" s="115" t="str">
        <f>'Nacionalidades '!B12</f>
        <v>Suecia</v>
      </c>
      <c r="C14" s="243">
        <v>9385</v>
      </c>
      <c r="D14" s="244">
        <v>0.15012254901960786</v>
      </c>
      <c r="E14" s="245">
        <v>3541</v>
      </c>
      <c r="F14" s="246">
        <v>0.20401224073444402</v>
      </c>
      <c r="G14" s="243">
        <v>2726</v>
      </c>
      <c r="H14" s="244">
        <v>0.27502338634237611</v>
      </c>
      <c r="I14" s="245">
        <v>801</v>
      </c>
      <c r="J14" s="246">
        <v>5.0188205771644068E-3</v>
      </c>
      <c r="K14" s="243">
        <v>14</v>
      </c>
      <c r="L14" s="244">
        <v>1.3333333333333335</v>
      </c>
      <c r="M14" s="245">
        <v>5844</v>
      </c>
      <c r="N14" s="246">
        <v>0.1197547422877947</v>
      </c>
    </row>
    <row r="15" spans="2:14" ht="15" customHeight="1">
      <c r="B15" s="115" t="str">
        <f>'Nacionalidades '!B13</f>
        <v>Dinamarca</v>
      </c>
      <c r="C15" s="243">
        <v>4586</v>
      </c>
      <c r="D15" s="244">
        <v>-0.1961437335670464</v>
      </c>
      <c r="E15" s="245">
        <v>1561</v>
      </c>
      <c r="F15" s="246">
        <v>-0.34135021097046414</v>
      </c>
      <c r="G15" s="243">
        <v>1299</v>
      </c>
      <c r="H15" s="244">
        <v>-0.36819066147859925</v>
      </c>
      <c r="I15" s="245">
        <v>249</v>
      </c>
      <c r="J15" s="246">
        <v>-0.16722408026755853</v>
      </c>
      <c r="K15" s="243">
        <v>13</v>
      </c>
      <c r="L15" s="244">
        <v>-0.1333333333333333</v>
      </c>
      <c r="M15" s="245">
        <v>3025</v>
      </c>
      <c r="N15" s="246">
        <v>-9.2953523238380797E-2</v>
      </c>
    </row>
    <row r="16" spans="2:14" ht="15" customHeight="1">
      <c r="B16" s="115" t="str">
        <f>'Nacionalidades '!B14</f>
        <v>Noruega</v>
      </c>
      <c r="C16" s="243">
        <v>3527</v>
      </c>
      <c r="D16" s="244">
        <v>-0.16874852698562337</v>
      </c>
      <c r="E16" s="245">
        <v>1402</v>
      </c>
      <c r="F16" s="246">
        <v>8.5979860573199174E-2</v>
      </c>
      <c r="G16" s="243">
        <v>1069</v>
      </c>
      <c r="H16" s="244">
        <v>0.54034582132564846</v>
      </c>
      <c r="I16" s="245">
        <v>327</v>
      </c>
      <c r="J16" s="246">
        <v>-0.43910806174957118</v>
      </c>
      <c r="K16" s="243">
        <v>6</v>
      </c>
      <c r="L16" s="244">
        <v>-0.5714285714285714</v>
      </c>
      <c r="M16" s="245">
        <v>2125</v>
      </c>
      <c r="N16" s="246">
        <v>-0.28014905149051494</v>
      </c>
    </row>
    <row r="17" spans="2:16" ht="15" customHeight="1">
      <c r="B17" s="115" t="str">
        <f>'Nacionalidades '!B15</f>
        <v>Francia</v>
      </c>
      <c r="C17" s="243">
        <v>14983</v>
      </c>
      <c r="D17" s="244">
        <v>-3.2293483175095283E-2</v>
      </c>
      <c r="E17" s="245">
        <v>12542</v>
      </c>
      <c r="F17" s="246">
        <v>-1.1117243554364165E-2</v>
      </c>
      <c r="G17" s="243">
        <v>9798</v>
      </c>
      <c r="H17" s="244">
        <v>6.6623122142390523E-2</v>
      </c>
      <c r="I17" s="245">
        <v>2631</v>
      </c>
      <c r="J17" s="246">
        <v>-0.22957540263543197</v>
      </c>
      <c r="K17" s="243">
        <v>113</v>
      </c>
      <c r="L17" s="244">
        <v>0.37804878048780477</v>
      </c>
      <c r="M17" s="245">
        <v>2441</v>
      </c>
      <c r="N17" s="246">
        <v>-0.12821428571428573</v>
      </c>
    </row>
    <row r="18" spans="2:16" ht="15" customHeight="1">
      <c r="B18" s="115" t="str">
        <f>'Nacionalidades '!B16</f>
        <v>Italia</v>
      </c>
      <c r="C18" s="243">
        <v>4612</v>
      </c>
      <c r="D18" s="244">
        <v>-0.1574716843259043</v>
      </c>
      <c r="E18" s="245">
        <v>2596</v>
      </c>
      <c r="F18" s="246">
        <v>-0.13982770046388338</v>
      </c>
      <c r="G18" s="243">
        <v>1527</v>
      </c>
      <c r="H18" s="244">
        <v>-0.13582342954159587</v>
      </c>
      <c r="I18" s="245">
        <v>927</v>
      </c>
      <c r="J18" s="246">
        <v>-0.18397887323943662</v>
      </c>
      <c r="K18" s="243">
        <v>142</v>
      </c>
      <c r="L18" s="244">
        <v>0.23478260869565215</v>
      </c>
      <c r="M18" s="245">
        <v>2016</v>
      </c>
      <c r="N18" s="246">
        <v>-0.17915309446254069</v>
      </c>
    </row>
    <row r="19" spans="2:16" ht="15" customHeight="1">
      <c r="B19" s="115" t="str">
        <f>'Nacionalidades '!B17</f>
        <v>Austria</v>
      </c>
      <c r="C19" s="243">
        <v>4158</v>
      </c>
      <c r="D19" s="244">
        <v>8.1404421326398024E-2</v>
      </c>
      <c r="E19" s="245">
        <v>3461</v>
      </c>
      <c r="F19" s="246">
        <v>0.12516254876462929</v>
      </c>
      <c r="G19" s="243">
        <v>2606</v>
      </c>
      <c r="H19" s="244">
        <v>0.14048140043763668</v>
      </c>
      <c r="I19" s="245">
        <v>851</v>
      </c>
      <c r="J19" s="246">
        <v>0.10663198959687903</v>
      </c>
      <c r="K19" s="243">
        <v>4</v>
      </c>
      <c r="L19" s="244">
        <v>-0.81818181818181812</v>
      </c>
      <c r="M19" s="245">
        <v>697</v>
      </c>
      <c r="N19" s="246">
        <v>-9.3628088426527922E-2</v>
      </c>
    </row>
    <row r="20" spans="2:16" ht="15" customHeight="1">
      <c r="B20" s="115" t="str">
        <f>'Nacionalidades '!B19</f>
        <v>Rusia</v>
      </c>
      <c r="C20" s="243">
        <v>4011</v>
      </c>
      <c r="D20" s="244">
        <v>-4.1347992351816409E-2</v>
      </c>
      <c r="E20" s="245">
        <v>2008</v>
      </c>
      <c r="F20" s="246">
        <v>-0.16576651433319489</v>
      </c>
      <c r="G20" s="243">
        <v>1445</v>
      </c>
      <c r="H20" s="244">
        <v>-0.29649464459591046</v>
      </c>
      <c r="I20" s="245">
        <v>547</v>
      </c>
      <c r="J20" s="246">
        <v>0.59941520467836251</v>
      </c>
      <c r="K20" s="243">
        <v>16</v>
      </c>
      <c r="L20" s="244">
        <v>0.45454545454545459</v>
      </c>
      <c r="M20" s="245">
        <v>2003</v>
      </c>
      <c r="N20" s="246">
        <v>0.12718064153066977</v>
      </c>
    </row>
    <row r="21" spans="2:16" ht="15" customHeight="1">
      <c r="B21" s="115" t="str">
        <f>'Nacionalidades '!B18</f>
        <v>Países del Este</v>
      </c>
      <c r="C21" s="243">
        <v>3837</v>
      </c>
      <c r="D21" s="244">
        <v>-6.1399217221135061E-2</v>
      </c>
      <c r="E21" s="245">
        <v>2841</v>
      </c>
      <c r="F21" s="246">
        <v>-6.422924901185767E-2</v>
      </c>
      <c r="G21" s="243">
        <v>2295</v>
      </c>
      <c r="H21" s="244">
        <v>-8.23670531787285E-2</v>
      </c>
      <c r="I21" s="245">
        <v>533</v>
      </c>
      <c r="J21" s="246">
        <v>2.1072796934865856E-2</v>
      </c>
      <c r="K21" s="243">
        <v>13</v>
      </c>
      <c r="L21" s="244">
        <v>0</v>
      </c>
      <c r="M21" s="245">
        <v>996</v>
      </c>
      <c r="N21" s="246">
        <v>-5.323193916349811E-2</v>
      </c>
    </row>
    <row r="22" spans="2:16" ht="15" customHeight="1">
      <c r="B22" s="115" t="str">
        <f>'Nacionalidades '!B20</f>
        <v>Holanda</v>
      </c>
      <c r="C22" s="243">
        <v>2865</v>
      </c>
      <c r="D22" s="244">
        <v>3.8542396636300769E-3</v>
      </c>
      <c r="E22" s="245">
        <v>1944</v>
      </c>
      <c r="F22" s="246">
        <v>0.14622641509433953</v>
      </c>
      <c r="G22" s="243">
        <v>1452</v>
      </c>
      <c r="H22" s="244">
        <v>0.32240437158469937</v>
      </c>
      <c r="I22" s="245">
        <v>454</v>
      </c>
      <c r="J22" s="246">
        <v>-0.22393162393162391</v>
      </c>
      <c r="K22" s="243">
        <v>38</v>
      </c>
      <c r="L22" s="244">
        <v>1.9230769230769229</v>
      </c>
      <c r="M22" s="245">
        <v>921</v>
      </c>
      <c r="N22" s="246">
        <v>-0.20466321243523311</v>
      </c>
    </row>
    <row r="23" spans="2:16" ht="15" customHeight="1">
      <c r="B23" s="115" t="str">
        <f>'Nacionalidades '!B21</f>
        <v>Suiza</v>
      </c>
      <c r="C23" s="243">
        <v>2565</v>
      </c>
      <c r="D23" s="244">
        <v>5.0798852929127447E-2</v>
      </c>
      <c r="E23" s="245">
        <v>1951</v>
      </c>
      <c r="F23" s="246">
        <v>3.9978678038379512E-2</v>
      </c>
      <c r="G23" s="243">
        <v>1476</v>
      </c>
      <c r="H23" s="244">
        <v>-1.0060362173038184E-2</v>
      </c>
      <c r="I23" s="245">
        <v>464</v>
      </c>
      <c r="J23" s="246">
        <v>0.25067385444743939</v>
      </c>
      <c r="K23" s="243">
        <v>11</v>
      </c>
      <c r="L23" s="244">
        <v>-0.2142857142857143</v>
      </c>
      <c r="M23" s="245">
        <v>614</v>
      </c>
      <c r="N23" s="246">
        <v>8.6725663716814116E-2</v>
      </c>
    </row>
    <row r="24" spans="2:16" ht="15" customHeight="1">
      <c r="B24" s="115" t="str">
        <f>'Nacionalidades '!B22</f>
        <v>Irlanda</v>
      </c>
      <c r="C24" s="243">
        <v>2200</v>
      </c>
      <c r="D24" s="244">
        <v>0.42764438676184291</v>
      </c>
      <c r="E24" s="245">
        <v>1776</v>
      </c>
      <c r="F24" s="246">
        <v>0.84807492195629552</v>
      </c>
      <c r="G24" s="243">
        <v>1327</v>
      </c>
      <c r="H24" s="244">
        <v>0.99849397590361444</v>
      </c>
      <c r="I24" s="245">
        <v>423</v>
      </c>
      <c r="J24" s="246">
        <v>0.43389830508474581</v>
      </c>
      <c r="K24" s="243">
        <v>26</v>
      </c>
      <c r="L24" s="244">
        <v>12</v>
      </c>
      <c r="M24" s="245">
        <v>424</v>
      </c>
      <c r="N24" s="246">
        <v>-0.26896551724137929</v>
      </c>
    </row>
    <row r="25" spans="2:16" ht="15" customHeight="1">
      <c r="B25" s="115" t="str">
        <f>'Nacionalidades '!B23</f>
        <v>Bélgica</v>
      </c>
      <c r="C25" s="243">
        <v>1689</v>
      </c>
      <c r="D25" s="244">
        <v>-2.7073732718894017E-2</v>
      </c>
      <c r="E25" s="245">
        <v>1174</v>
      </c>
      <c r="F25" s="246">
        <v>-7.6077768385460764E-3</v>
      </c>
      <c r="G25" s="243">
        <v>942</v>
      </c>
      <c r="H25" s="244">
        <v>0.12410501193317414</v>
      </c>
      <c r="I25" s="245">
        <v>218</v>
      </c>
      <c r="J25" s="246">
        <v>-0.36070381231671556</v>
      </c>
      <c r="K25" s="243">
        <v>14</v>
      </c>
      <c r="L25" s="244">
        <v>2.5</v>
      </c>
      <c r="M25" s="245">
        <v>515</v>
      </c>
      <c r="N25" s="246">
        <v>-6.8716094032549746E-2</v>
      </c>
    </row>
    <row r="26" spans="2:16" ht="15" customHeight="1">
      <c r="B26" s="115" t="str">
        <f>'Nacionalidades '!B24</f>
        <v>Resto de Europa</v>
      </c>
      <c r="C26" s="243">
        <v>9095</v>
      </c>
      <c r="D26" s="244">
        <v>-0.17039131624555326</v>
      </c>
      <c r="E26" s="245">
        <v>6892</v>
      </c>
      <c r="F26" s="246">
        <v>-0.1437445645421791</v>
      </c>
      <c r="G26" s="243">
        <v>5103</v>
      </c>
      <c r="H26" s="244">
        <v>-0.23858549686660702</v>
      </c>
      <c r="I26" s="245">
        <v>1757</v>
      </c>
      <c r="J26" s="246">
        <v>0.34739263803680975</v>
      </c>
      <c r="K26" s="243">
        <v>32</v>
      </c>
      <c r="L26" s="244">
        <v>-0.2558139534883721</v>
      </c>
      <c r="M26" s="245">
        <v>2203</v>
      </c>
      <c r="N26" s="246">
        <v>-0.24399450926561428</v>
      </c>
    </row>
    <row r="27" spans="2:16" ht="15" customHeight="1">
      <c r="B27" s="115" t="str">
        <f>'Nacionalidades '!B25</f>
        <v>Usa</v>
      </c>
      <c r="C27" s="243">
        <v>1102</v>
      </c>
      <c r="D27" s="244">
        <v>-0.16955538809344384</v>
      </c>
      <c r="E27" s="245">
        <v>678</v>
      </c>
      <c r="F27" s="246">
        <v>-0.17618469015795868</v>
      </c>
      <c r="G27" s="243">
        <v>533</v>
      </c>
      <c r="H27" s="244">
        <v>-0.18376722817764168</v>
      </c>
      <c r="I27" s="245">
        <v>138</v>
      </c>
      <c r="J27" s="246">
        <v>-2.1276595744680882E-2</v>
      </c>
      <c r="K27" s="243">
        <v>7</v>
      </c>
      <c r="L27" s="244">
        <v>-0.75862068965517238</v>
      </c>
      <c r="M27" s="245">
        <v>424</v>
      </c>
      <c r="N27" s="246">
        <v>-0.15873015873015872</v>
      </c>
    </row>
    <row r="28" spans="2:16" ht="15" customHeight="1">
      <c r="B28" s="115" t="str">
        <f>'Nacionalidades '!B26</f>
        <v>Resto de América</v>
      </c>
      <c r="C28" s="243">
        <v>2633</v>
      </c>
      <c r="D28" s="244">
        <v>-0.31289144050104389</v>
      </c>
      <c r="E28" s="245">
        <v>1184</v>
      </c>
      <c r="F28" s="246">
        <v>-0.35652173913043483</v>
      </c>
      <c r="G28" s="243">
        <v>578</v>
      </c>
      <c r="H28" s="244">
        <v>-0.52816326530612245</v>
      </c>
      <c r="I28" s="245">
        <v>584</v>
      </c>
      <c r="J28" s="246">
        <v>-3.6303630363036299E-2</v>
      </c>
      <c r="K28" s="243">
        <v>22</v>
      </c>
      <c r="L28" s="244">
        <v>1.4444444444444446</v>
      </c>
      <c r="M28" s="245">
        <v>1449</v>
      </c>
      <c r="N28" s="246">
        <v>-0.27259036144578308</v>
      </c>
      <c r="O28" s="247"/>
      <c r="P28" s="247"/>
    </row>
    <row r="29" spans="2:16" ht="15" customHeight="1">
      <c r="B29" s="115" t="str">
        <f>'Nacionalidades '!B27</f>
        <v>Resto del Mundo</v>
      </c>
      <c r="C29" s="243">
        <v>4943</v>
      </c>
      <c r="D29" s="244">
        <v>0.24258421317244849</v>
      </c>
      <c r="E29" s="245">
        <v>3854</v>
      </c>
      <c r="F29" s="246">
        <v>0.48573631457208943</v>
      </c>
      <c r="G29" s="243">
        <v>3439</v>
      </c>
      <c r="H29" s="244">
        <v>0.62370160528800755</v>
      </c>
      <c r="I29" s="245">
        <v>359</v>
      </c>
      <c r="J29" s="246">
        <v>-0.13285024154589375</v>
      </c>
      <c r="K29" s="243">
        <v>56</v>
      </c>
      <c r="L29" s="244">
        <v>-9.6774193548387122E-2</v>
      </c>
      <c r="M29" s="245">
        <v>1089</v>
      </c>
      <c r="N29" s="246">
        <v>-0.21315028901734101</v>
      </c>
    </row>
    <row r="30" spans="2:16" ht="15" customHeight="1">
      <c r="B30" s="248" t="str">
        <f>'Nacionalidades '!B28</f>
        <v>Turismo extranjero</v>
      </c>
      <c r="C30" s="249">
        <v>267410</v>
      </c>
      <c r="D30" s="250">
        <v>1.1193042162979783E-2</v>
      </c>
      <c r="E30" s="249">
        <v>201484</v>
      </c>
      <c r="F30" s="250">
        <v>6.9209624181445717E-2</v>
      </c>
      <c r="G30" s="243">
        <v>163548</v>
      </c>
      <c r="H30" s="244">
        <v>7.3353853423551829E-2</v>
      </c>
      <c r="I30" s="249">
        <v>33626</v>
      </c>
      <c r="J30" s="250">
        <v>-2.9048279048279002E-2</v>
      </c>
      <c r="K30" s="243">
        <v>4310</v>
      </c>
      <c r="L30" s="244">
        <v>1.9951355107713691</v>
      </c>
      <c r="M30" s="249">
        <v>65926</v>
      </c>
      <c r="N30" s="250">
        <v>-0.13264393221766135</v>
      </c>
    </row>
    <row r="31" spans="2:16" ht="15" customHeight="1">
      <c r="B31" s="251" t="s">
        <v>83</v>
      </c>
      <c r="C31" s="252">
        <v>573824</v>
      </c>
      <c r="D31" s="253">
        <v>-6.0312386392294193E-2</v>
      </c>
      <c r="E31" s="252">
        <v>434658</v>
      </c>
      <c r="F31" s="253">
        <v>-3.301890989988876E-2</v>
      </c>
      <c r="G31" s="252">
        <v>367894</v>
      </c>
      <c r="H31" s="253">
        <v>-2.5650261269826946E-2</v>
      </c>
      <c r="I31" s="252">
        <v>55617</v>
      </c>
      <c r="J31" s="253">
        <v>-8.6643784999917872E-2</v>
      </c>
      <c r="K31" s="252">
        <v>11147</v>
      </c>
      <c r="L31" s="253">
        <v>1.0790714544794966E-2</v>
      </c>
      <c r="M31" s="252">
        <v>139166</v>
      </c>
      <c r="N31" s="253">
        <v>-0.13644091986547024</v>
      </c>
    </row>
    <row r="32" spans="2:16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4" t="s">
        <v>239</v>
      </c>
      <c r="C5" s="255"/>
      <c r="D5" s="255"/>
      <c r="E5" s="255"/>
      <c r="F5" s="255"/>
      <c r="G5" s="255"/>
      <c r="H5" s="255"/>
    </row>
    <row r="6" spans="2:8" ht="18" customHeight="1">
      <c r="B6" s="255" t="str">
        <f>actualizaciones!A2</f>
        <v xml:space="preserve">acum. octubre 2012 </v>
      </c>
      <c r="C6" s="255"/>
      <c r="D6" s="255"/>
      <c r="E6" s="255"/>
      <c r="F6" s="255"/>
      <c r="G6" s="255"/>
      <c r="H6" s="255"/>
    </row>
    <row r="7" spans="2:8" ht="15" customHeight="1">
      <c r="B7" s="240" t="s">
        <v>202</v>
      </c>
      <c r="C7" s="241" t="s">
        <v>83</v>
      </c>
      <c r="D7" s="241" t="s">
        <v>234</v>
      </c>
      <c r="E7" s="241"/>
      <c r="F7" s="241"/>
      <c r="G7" s="241"/>
      <c r="H7" s="241" t="s">
        <v>144</v>
      </c>
    </row>
    <row r="8" spans="2:8" ht="15" customHeight="1">
      <c r="B8" s="240"/>
      <c r="C8" s="241"/>
      <c r="D8" s="127" t="s">
        <v>81</v>
      </c>
      <c r="E8" s="127" t="s">
        <v>240</v>
      </c>
      <c r="F8" s="127" t="s">
        <v>237</v>
      </c>
      <c r="G8" s="127" t="s">
        <v>241</v>
      </c>
      <c r="H8" s="241"/>
    </row>
    <row r="9" spans="2:8">
      <c r="B9" s="115" t="str">
        <f>'Nacionalidades '!B7</f>
        <v>España</v>
      </c>
      <c r="C9" s="244">
        <f>'Nacionalidad-Alojamiento(datos)'!D9</f>
        <v>-0.11493223648484707</v>
      </c>
      <c r="D9" s="246">
        <f>'Nacionalidad-Alojamiento(datos)'!F9</f>
        <v>-0.10681151315033444</v>
      </c>
      <c r="E9" s="246">
        <f>'Nacionalidad-Alojamiento(datos)'!H9</f>
        <v>-9.2634364676210446E-2</v>
      </c>
      <c r="F9" s="246">
        <f>'Nacionalidad-Alojamiento(datos)'!J9</f>
        <v>-0.16259853013975101</v>
      </c>
      <c r="G9" s="246">
        <f>'Nacionalidad-Alojamiento(datos)'!L9</f>
        <v>-0.28699551569506732</v>
      </c>
      <c r="H9" s="244">
        <f>'Nacionalidad-Alojamiento(datos)'!N9</f>
        <v>-0.13983040894463628</v>
      </c>
    </row>
    <row r="10" spans="2:8">
      <c r="B10" s="115" t="str">
        <f>'Nacionalidades '!B8</f>
        <v>Alemania</v>
      </c>
      <c r="C10" s="244">
        <f>'Nacionalidad-Alojamiento(datos)'!D10</f>
        <v>5.5896581161835934E-2</v>
      </c>
      <c r="D10" s="246">
        <f>'Nacionalidad-Alojamiento(datos)'!F10</f>
        <v>8.7993797093381509E-2</v>
      </c>
      <c r="E10" s="246">
        <f>'Nacionalidad-Alojamiento(datos)'!H10</f>
        <v>9.0936047063288727E-2</v>
      </c>
      <c r="F10" s="246">
        <f>'Nacionalidad-Alojamiento(datos)'!J10</f>
        <v>6.0109289617486406E-2</v>
      </c>
      <c r="G10" s="246">
        <f>'Nacionalidad-Alojamiento(datos)'!L10</f>
        <v>1.1923076923076925</v>
      </c>
      <c r="H10" s="244">
        <f>'Nacionalidad-Alojamiento(datos)'!N10</f>
        <v>-8.8270750546948218E-2</v>
      </c>
    </row>
    <row r="11" spans="2:8">
      <c r="B11" s="115" t="str">
        <f>'Nacionalidades '!B9</f>
        <v>Reino Unido</v>
      </c>
      <c r="C11" s="244">
        <f>'Nacionalidad-Alojamiento(datos)'!D11</f>
        <v>5.7100991368454812E-2</v>
      </c>
      <c r="D11" s="246">
        <f>'Nacionalidad-Alojamiento(datos)'!F11</f>
        <v>0.11815008726003495</v>
      </c>
      <c r="E11" s="246">
        <f>'Nacionalidad-Alojamiento(datos)'!H11</f>
        <v>9.4015280135823387E-2</v>
      </c>
      <c r="F11" s="246">
        <f>'Nacionalidad-Alojamiento(datos)'!J11</f>
        <v>-0.21909056745584365</v>
      </c>
      <c r="G11" s="246">
        <f>'Nacionalidad-Alojamiento(datos)'!L11</f>
        <v>3.2697201017811706</v>
      </c>
      <c r="H11" s="244">
        <f>'Nacionalidad-Alojamiento(datos)'!N11</f>
        <v>-0.16865655587824024</v>
      </c>
    </row>
    <row r="12" spans="2:8">
      <c r="B12" s="115" t="str">
        <f>'Nacionalidades '!B10</f>
        <v>Países Nórdicos</v>
      </c>
      <c r="C12" s="244">
        <f>'Nacionalidad-Alojamiento(datos)'!D12</f>
        <v>-9.3139431616341084E-2</v>
      </c>
      <c r="D12" s="246">
        <f>'Nacionalidad-Alojamiento(datos)'!F12</f>
        <v>4.5881432205048034E-2</v>
      </c>
      <c r="E12" s="246">
        <f>'Nacionalidad-Alojamiento(datos)'!H12</f>
        <v>0.12671755725190836</v>
      </c>
      <c r="F12" s="246">
        <f>'Nacionalidad-Alojamiento(datos)'!J12</f>
        <v>-0.15278246205733559</v>
      </c>
      <c r="G12" s="246">
        <f>'Nacionalidad-Alojamiento(datos)'!L12</f>
        <v>0.17307692307692313</v>
      </c>
      <c r="H12" s="244">
        <f>'Nacionalidad-Alojamiento(datos)'!N12</f>
        <v>-0.14819837272375047</v>
      </c>
    </row>
    <row r="13" spans="2:8">
      <c r="B13" s="115" t="str">
        <f>'Nacionalidades '!B11</f>
        <v>Finlandia</v>
      </c>
      <c r="C13" s="244">
        <f>'Nacionalidad-Alojamiento(datos)'!D13</f>
        <v>-0.15320241017629999</v>
      </c>
      <c r="D13" s="246">
        <f>'Nacionalidad-Alojamiento(datos)'!F13</f>
        <v>0.15662983425414367</v>
      </c>
      <c r="E13" s="246">
        <f>'Nacionalidad-Alojamiento(datos)'!H13</f>
        <v>0.30513595166163143</v>
      </c>
      <c r="F13" s="246">
        <f>'Nacionalidad-Alojamiento(datos)'!J13</f>
        <v>-0.1174183514774495</v>
      </c>
      <c r="G13" s="246">
        <f>'Nacionalidad-Alojamiento(datos)'!L13</f>
        <v>0.64705882352941169</v>
      </c>
      <c r="H13" s="244">
        <f>'Nacionalidad-Alojamiento(datos)'!N13</f>
        <v>-0.23161353467561518</v>
      </c>
    </row>
    <row r="14" spans="2:8">
      <c r="B14" s="115" t="str">
        <f>'Nacionalidades '!B12</f>
        <v>Suecia</v>
      </c>
      <c r="C14" s="244">
        <f>'Nacionalidad-Alojamiento(datos)'!D14</f>
        <v>0.15012254901960786</v>
      </c>
      <c r="D14" s="246">
        <f>'Nacionalidad-Alojamiento(datos)'!F14</f>
        <v>0.20401224073444402</v>
      </c>
      <c r="E14" s="246">
        <f>'Nacionalidad-Alojamiento(datos)'!H14</f>
        <v>0.27502338634237611</v>
      </c>
      <c r="F14" s="246">
        <f>'Nacionalidad-Alojamiento(datos)'!J14</f>
        <v>5.0188205771644068E-3</v>
      </c>
      <c r="G14" s="246">
        <f>'Nacionalidad-Alojamiento(datos)'!L14</f>
        <v>1.3333333333333335</v>
      </c>
      <c r="H14" s="244">
        <f>'Nacionalidad-Alojamiento(datos)'!N14</f>
        <v>0.1197547422877947</v>
      </c>
    </row>
    <row r="15" spans="2:8">
      <c r="B15" s="115" t="str">
        <f>'Nacionalidades '!B13</f>
        <v>Dinamarca</v>
      </c>
      <c r="C15" s="244">
        <f>'Nacionalidad-Alojamiento(datos)'!D15</f>
        <v>-0.1961437335670464</v>
      </c>
      <c r="D15" s="246">
        <f>'Nacionalidad-Alojamiento(datos)'!F15</f>
        <v>-0.34135021097046414</v>
      </c>
      <c r="E15" s="246">
        <f>'Nacionalidad-Alojamiento(datos)'!H15</f>
        <v>-0.36819066147859925</v>
      </c>
      <c r="F15" s="246">
        <f>'Nacionalidad-Alojamiento(datos)'!J15</f>
        <v>-0.16722408026755853</v>
      </c>
      <c r="G15" s="246">
        <f>'Nacionalidad-Alojamiento(datos)'!L15</f>
        <v>-0.1333333333333333</v>
      </c>
      <c r="H15" s="244">
        <f>'Nacionalidad-Alojamiento(datos)'!N15</f>
        <v>-9.2953523238380797E-2</v>
      </c>
    </row>
    <row r="16" spans="2:8">
      <c r="B16" s="115" t="str">
        <f>'Nacionalidades '!B14</f>
        <v>Noruega</v>
      </c>
      <c r="C16" s="244">
        <f>'Nacionalidad-Alojamiento(datos)'!D16</f>
        <v>-0.16874852698562337</v>
      </c>
      <c r="D16" s="246">
        <f>'Nacionalidad-Alojamiento(datos)'!F16</f>
        <v>8.5979860573199174E-2</v>
      </c>
      <c r="E16" s="246">
        <f>'Nacionalidad-Alojamiento(datos)'!H16</f>
        <v>0.54034582132564846</v>
      </c>
      <c r="F16" s="246">
        <f>'Nacionalidad-Alojamiento(datos)'!J16</f>
        <v>-0.43910806174957118</v>
      </c>
      <c r="G16" s="246">
        <f>'Nacionalidad-Alojamiento(datos)'!L16</f>
        <v>-0.5714285714285714</v>
      </c>
      <c r="H16" s="244">
        <f>'Nacionalidad-Alojamiento(datos)'!N16</f>
        <v>-0.28014905149051494</v>
      </c>
    </row>
    <row r="17" spans="2:8">
      <c r="B17" s="115" t="str">
        <f>'Nacionalidades '!B15</f>
        <v>Francia</v>
      </c>
      <c r="C17" s="244">
        <f>'Nacionalidad-Alojamiento(datos)'!D17</f>
        <v>-3.2293483175095283E-2</v>
      </c>
      <c r="D17" s="246">
        <f>'Nacionalidad-Alojamiento(datos)'!F17</f>
        <v>-1.1117243554364165E-2</v>
      </c>
      <c r="E17" s="246">
        <f>'Nacionalidad-Alojamiento(datos)'!H17</f>
        <v>6.6623122142390523E-2</v>
      </c>
      <c r="F17" s="246">
        <f>'Nacionalidad-Alojamiento(datos)'!J17</f>
        <v>-0.22957540263543197</v>
      </c>
      <c r="G17" s="246">
        <f>'Nacionalidad-Alojamiento(datos)'!L17</f>
        <v>0.37804878048780477</v>
      </c>
      <c r="H17" s="244">
        <f>'Nacionalidad-Alojamiento(datos)'!N17</f>
        <v>-0.12821428571428573</v>
      </c>
    </row>
    <row r="18" spans="2:8">
      <c r="B18" s="115" t="str">
        <f>'Nacionalidades '!B16</f>
        <v>Italia</v>
      </c>
      <c r="C18" s="244">
        <f>'Nacionalidad-Alojamiento(datos)'!D18</f>
        <v>-0.1574716843259043</v>
      </c>
      <c r="D18" s="246">
        <f>'Nacionalidad-Alojamiento(datos)'!F18</f>
        <v>-0.13982770046388338</v>
      </c>
      <c r="E18" s="246">
        <f>'Nacionalidad-Alojamiento(datos)'!H18</f>
        <v>-0.13582342954159587</v>
      </c>
      <c r="F18" s="246">
        <f>'Nacionalidad-Alojamiento(datos)'!J18</f>
        <v>-0.18397887323943662</v>
      </c>
      <c r="G18" s="246">
        <f>'Nacionalidad-Alojamiento(datos)'!L18</f>
        <v>0.23478260869565215</v>
      </c>
      <c r="H18" s="244">
        <f>'Nacionalidad-Alojamiento(datos)'!N18</f>
        <v>-0.17915309446254069</v>
      </c>
    </row>
    <row r="19" spans="2:8">
      <c r="B19" s="115" t="str">
        <f>'Nacionalidades '!B17</f>
        <v>Austria</v>
      </c>
      <c r="C19" s="244">
        <f>'Nacionalidad-Alojamiento(datos)'!D19</f>
        <v>8.1404421326398024E-2</v>
      </c>
      <c r="D19" s="246">
        <f>'Nacionalidad-Alojamiento(datos)'!F19</f>
        <v>0.12516254876462929</v>
      </c>
      <c r="E19" s="246">
        <f>'Nacionalidad-Alojamiento(datos)'!H19</f>
        <v>0.14048140043763668</v>
      </c>
      <c r="F19" s="246">
        <f>'Nacionalidad-Alojamiento(datos)'!J19</f>
        <v>0.10663198959687903</v>
      </c>
      <c r="G19" s="246">
        <f>'Nacionalidad-Alojamiento(datos)'!L19</f>
        <v>-0.81818181818181812</v>
      </c>
      <c r="H19" s="244">
        <f>'Nacionalidad-Alojamiento(datos)'!N19</f>
        <v>-9.3628088426527922E-2</v>
      </c>
    </row>
    <row r="20" spans="2:8">
      <c r="B20" s="115" t="str">
        <f>'Nacionalidades '!B19</f>
        <v>Rusia</v>
      </c>
      <c r="C20" s="244">
        <f>'Nacionalidad-Alojamiento(datos)'!D20</f>
        <v>-4.1347992351816409E-2</v>
      </c>
      <c r="D20" s="246">
        <f>'Nacionalidad-Alojamiento(datos)'!F20</f>
        <v>-0.16576651433319489</v>
      </c>
      <c r="E20" s="246">
        <f>'Nacionalidad-Alojamiento(datos)'!H20</f>
        <v>-0.29649464459591046</v>
      </c>
      <c r="F20" s="246">
        <f>'Nacionalidad-Alojamiento(datos)'!J20</f>
        <v>0.59941520467836251</v>
      </c>
      <c r="G20" s="246">
        <f>'Nacionalidad-Alojamiento(datos)'!L20</f>
        <v>0.45454545454545459</v>
      </c>
      <c r="H20" s="244">
        <f>'Nacionalidad-Alojamiento(datos)'!N20</f>
        <v>0.12718064153066977</v>
      </c>
    </row>
    <row r="21" spans="2:8">
      <c r="B21" s="115" t="str">
        <f>'Nacionalidades '!B18</f>
        <v>Países del Este</v>
      </c>
      <c r="C21" s="244">
        <f>'Nacionalidad-Alojamiento(datos)'!D21</f>
        <v>-6.1399217221135061E-2</v>
      </c>
      <c r="D21" s="246">
        <f>'Nacionalidad-Alojamiento(datos)'!F21</f>
        <v>-6.422924901185767E-2</v>
      </c>
      <c r="E21" s="246">
        <f>'Nacionalidad-Alojamiento(datos)'!H21</f>
        <v>-8.23670531787285E-2</v>
      </c>
      <c r="F21" s="246">
        <f>'Nacionalidad-Alojamiento(datos)'!J21</f>
        <v>2.1072796934865856E-2</v>
      </c>
      <c r="G21" s="246">
        <f>'Nacionalidad-Alojamiento(datos)'!L21</f>
        <v>0</v>
      </c>
      <c r="H21" s="244">
        <f>'Nacionalidad-Alojamiento(datos)'!N21</f>
        <v>-5.323193916349811E-2</v>
      </c>
    </row>
    <row r="22" spans="2:8">
      <c r="B22" s="115" t="str">
        <f>'Nacionalidades '!B20</f>
        <v>Holanda</v>
      </c>
      <c r="C22" s="244">
        <f>'Nacionalidad-Alojamiento(datos)'!D22</f>
        <v>3.8542396636300769E-3</v>
      </c>
      <c r="D22" s="246">
        <f>'Nacionalidad-Alojamiento(datos)'!F22</f>
        <v>0.14622641509433953</v>
      </c>
      <c r="E22" s="246">
        <f>'Nacionalidad-Alojamiento(datos)'!H22</f>
        <v>0.32240437158469937</v>
      </c>
      <c r="F22" s="246">
        <f>'Nacionalidad-Alojamiento(datos)'!J22</f>
        <v>-0.22393162393162391</v>
      </c>
      <c r="G22" s="246">
        <f>'Nacionalidad-Alojamiento(datos)'!L22</f>
        <v>1.9230769230769229</v>
      </c>
      <c r="H22" s="244">
        <f>'Nacionalidad-Alojamiento(datos)'!N22</f>
        <v>-0.20466321243523311</v>
      </c>
    </row>
    <row r="23" spans="2:8">
      <c r="B23" s="115" t="str">
        <f>'Nacionalidades '!B21</f>
        <v>Suiza</v>
      </c>
      <c r="C23" s="244">
        <f>'Nacionalidad-Alojamiento(datos)'!D23</f>
        <v>5.0798852929127447E-2</v>
      </c>
      <c r="D23" s="246">
        <f>'Nacionalidad-Alojamiento(datos)'!F23</f>
        <v>3.9978678038379512E-2</v>
      </c>
      <c r="E23" s="246">
        <f>'Nacionalidad-Alojamiento(datos)'!H23</f>
        <v>-1.0060362173038184E-2</v>
      </c>
      <c r="F23" s="246">
        <f>'Nacionalidad-Alojamiento(datos)'!J23</f>
        <v>0.25067385444743939</v>
      </c>
      <c r="G23" s="246">
        <f>'Nacionalidad-Alojamiento(datos)'!L23</f>
        <v>-0.2142857142857143</v>
      </c>
      <c r="H23" s="244">
        <f>'Nacionalidad-Alojamiento(datos)'!N23</f>
        <v>8.6725663716814116E-2</v>
      </c>
    </row>
    <row r="24" spans="2:8">
      <c r="B24" s="115" t="str">
        <f>'Nacionalidades '!B22</f>
        <v>Irlanda</v>
      </c>
      <c r="C24" s="244">
        <f>'Nacionalidad-Alojamiento(datos)'!D24</f>
        <v>0.42764438676184291</v>
      </c>
      <c r="D24" s="246">
        <f>'Nacionalidad-Alojamiento(datos)'!F24</f>
        <v>0.84807492195629552</v>
      </c>
      <c r="E24" s="246">
        <f>'Nacionalidad-Alojamiento(datos)'!H24</f>
        <v>0.99849397590361444</v>
      </c>
      <c r="F24" s="246">
        <f>'Nacionalidad-Alojamiento(datos)'!J24</f>
        <v>0.43389830508474581</v>
      </c>
      <c r="G24" s="246">
        <f>'Nacionalidad-Alojamiento(datos)'!L24</f>
        <v>12</v>
      </c>
      <c r="H24" s="244">
        <f>'Nacionalidad-Alojamiento(datos)'!N24</f>
        <v>-0.26896551724137929</v>
      </c>
    </row>
    <row r="25" spans="2:8">
      <c r="B25" s="115" t="str">
        <f>'Nacionalidades '!B23</f>
        <v>Bélgica</v>
      </c>
      <c r="C25" s="244">
        <f>'Nacionalidad-Alojamiento(datos)'!D25</f>
        <v>-2.7073732718894017E-2</v>
      </c>
      <c r="D25" s="246">
        <f>'Nacionalidad-Alojamiento(datos)'!F25</f>
        <v>-7.6077768385460764E-3</v>
      </c>
      <c r="E25" s="246">
        <f>'Nacionalidad-Alojamiento(datos)'!H25</f>
        <v>0.12410501193317414</v>
      </c>
      <c r="F25" s="246">
        <f>'Nacionalidad-Alojamiento(datos)'!J25</f>
        <v>-0.36070381231671556</v>
      </c>
      <c r="G25" s="246">
        <f>'Nacionalidad-Alojamiento(datos)'!L25</f>
        <v>2.5</v>
      </c>
      <c r="H25" s="244">
        <f>'Nacionalidad-Alojamiento(datos)'!N25</f>
        <v>-6.8716094032549746E-2</v>
      </c>
    </row>
    <row r="26" spans="2:8">
      <c r="B26" s="115" t="str">
        <f>'Nacionalidades '!B24</f>
        <v>Resto de Europa</v>
      </c>
      <c r="C26" s="244">
        <f>'Nacionalidad-Alojamiento(datos)'!D26</f>
        <v>-0.17039131624555326</v>
      </c>
      <c r="D26" s="246">
        <f>'Nacionalidad-Alojamiento(datos)'!F26</f>
        <v>-0.1437445645421791</v>
      </c>
      <c r="E26" s="246">
        <f>'Nacionalidad-Alojamiento(datos)'!H26</f>
        <v>-0.23858549686660702</v>
      </c>
      <c r="F26" s="246">
        <f>'Nacionalidad-Alojamiento(datos)'!J26</f>
        <v>0.34739263803680975</v>
      </c>
      <c r="G26" s="246">
        <f>'Nacionalidad-Alojamiento(datos)'!L26</f>
        <v>-0.2558139534883721</v>
      </c>
      <c r="H26" s="244">
        <f>'Nacionalidad-Alojamiento(datos)'!N26</f>
        <v>-0.24399450926561428</v>
      </c>
    </row>
    <row r="27" spans="2:8">
      <c r="B27" s="115" t="str">
        <f>'Nacionalidades '!B25</f>
        <v>Usa</v>
      </c>
      <c r="C27" s="244">
        <f>'Nacionalidad-Alojamiento(datos)'!D27</f>
        <v>-0.16955538809344384</v>
      </c>
      <c r="D27" s="246">
        <f>'Nacionalidad-Alojamiento(datos)'!F27</f>
        <v>-0.17618469015795868</v>
      </c>
      <c r="E27" s="246">
        <f>'Nacionalidad-Alojamiento(datos)'!H27</f>
        <v>-0.18376722817764168</v>
      </c>
      <c r="F27" s="246">
        <f>'Nacionalidad-Alojamiento(datos)'!J27</f>
        <v>-2.1276595744680882E-2</v>
      </c>
      <c r="G27" s="246">
        <f>'Nacionalidad-Alojamiento(datos)'!L27</f>
        <v>-0.75862068965517238</v>
      </c>
      <c r="H27" s="244">
        <f>'Nacionalidad-Alojamiento(datos)'!N27</f>
        <v>-0.15873015873015872</v>
      </c>
    </row>
    <row r="28" spans="2:8">
      <c r="B28" s="115" t="str">
        <f>'Nacionalidades '!B26</f>
        <v>Resto de América</v>
      </c>
      <c r="C28" s="244">
        <f>'Nacionalidad-Alojamiento(datos)'!D28</f>
        <v>-0.31289144050104389</v>
      </c>
      <c r="D28" s="246">
        <f>'Nacionalidad-Alojamiento(datos)'!F28</f>
        <v>-0.35652173913043483</v>
      </c>
      <c r="E28" s="246">
        <f>'Nacionalidad-Alojamiento(datos)'!H28</f>
        <v>-0.52816326530612245</v>
      </c>
      <c r="F28" s="246">
        <f>'Nacionalidad-Alojamiento(datos)'!J28</f>
        <v>-3.6303630363036299E-2</v>
      </c>
      <c r="G28" s="246">
        <f>'Nacionalidad-Alojamiento(datos)'!L28</f>
        <v>1.4444444444444446</v>
      </c>
      <c r="H28" s="244">
        <f>'Nacionalidad-Alojamiento(datos)'!N28</f>
        <v>-0.27259036144578308</v>
      </c>
    </row>
    <row r="29" spans="2:8">
      <c r="B29" s="115" t="str">
        <f>'Nacionalidades '!B27</f>
        <v>Resto del Mundo</v>
      </c>
      <c r="C29" s="244">
        <f>'Nacionalidad-Alojamiento(datos)'!D29</f>
        <v>0.24258421317244849</v>
      </c>
      <c r="D29" s="246">
        <f>'Nacionalidad-Alojamiento(datos)'!F29</f>
        <v>0.48573631457208943</v>
      </c>
      <c r="E29" s="246">
        <f>'Nacionalidad-Alojamiento(datos)'!H29</f>
        <v>0.62370160528800755</v>
      </c>
      <c r="F29" s="246">
        <f>'Nacionalidad-Alojamiento(datos)'!J29</f>
        <v>-0.13285024154589375</v>
      </c>
      <c r="G29" s="246">
        <f>'Nacionalidad-Alojamiento(datos)'!L29</f>
        <v>-9.6774193548387122E-2</v>
      </c>
      <c r="H29" s="244">
        <f>'Nacionalidad-Alojamiento(datos)'!N29</f>
        <v>-0.21315028901734101</v>
      </c>
    </row>
    <row r="30" spans="2:8" ht="15" customHeight="1">
      <c r="B30" s="248" t="str">
        <f>'Nacionalidades '!B28</f>
        <v>Turismo extranjero</v>
      </c>
      <c r="C30" s="250">
        <f>'Nacionalidad-Alojamiento(datos)'!D30</f>
        <v>1.1193042162979783E-2</v>
      </c>
      <c r="D30" s="250">
        <f>'Nacionalidad-Alojamiento(datos)'!F30</f>
        <v>6.9209624181445717E-2</v>
      </c>
      <c r="E30" s="250">
        <f>'Nacionalidad-Alojamiento(datos)'!H30</f>
        <v>7.3353853423551829E-2</v>
      </c>
      <c r="F30" s="250">
        <f>'Nacionalidad-Alojamiento(datos)'!J30</f>
        <v>-2.9048279048279002E-2</v>
      </c>
      <c r="G30" s="250">
        <f>'Nacionalidad-Alojamiento(datos)'!L30</f>
        <v>1.9951355107713691</v>
      </c>
      <c r="H30" s="244">
        <f>'Nacionalidad-Alojamiento(datos)'!N30</f>
        <v>-0.13264393221766135</v>
      </c>
    </row>
    <row r="31" spans="2:8">
      <c r="B31" s="251" t="s">
        <v>83</v>
      </c>
      <c r="C31" s="256">
        <f>'Nacionalidad-Alojamiento(datos)'!D31</f>
        <v>-6.0312386392294193E-2</v>
      </c>
      <c r="D31" s="256">
        <f>'Nacionalidad-Alojamiento(datos)'!F31</f>
        <v>-3.301890989988876E-2</v>
      </c>
      <c r="E31" s="256">
        <f>'Nacionalidad-Alojamiento(datos)'!H31</f>
        <v>-2.5650261269826946E-2</v>
      </c>
      <c r="F31" s="256">
        <f>'Nacionalidad-Alojamiento(datos)'!J31</f>
        <v>-8.6643784999917872E-2</v>
      </c>
      <c r="G31" s="256">
        <f>'Nacionalidad-Alojamiento(datos)'!L31</f>
        <v>1.0790714544794966E-2</v>
      </c>
      <c r="H31" s="256">
        <f>'Nacionalidad-Alojamiento(datos)'!N31</f>
        <v>-0.13644091986547024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4" t="s">
        <v>242</v>
      </c>
      <c r="C5" s="255"/>
      <c r="D5" s="255"/>
      <c r="E5" s="255"/>
      <c r="F5" s="255"/>
      <c r="G5" s="255"/>
      <c r="H5" s="255"/>
    </row>
    <row r="6" spans="2:8" ht="18" customHeight="1">
      <c r="B6" s="255" t="str">
        <f>actualizaciones!A2</f>
        <v xml:space="preserve">acum. octubre 2012 </v>
      </c>
      <c r="C6" s="255"/>
      <c r="D6" s="255"/>
      <c r="E6" s="255"/>
      <c r="F6" s="255"/>
      <c r="G6" s="255"/>
      <c r="H6" s="255"/>
    </row>
    <row r="7" spans="2:8" ht="15" customHeight="1">
      <c r="B7" s="240" t="s">
        <v>202</v>
      </c>
      <c r="C7" s="241" t="s">
        <v>83</v>
      </c>
      <c r="D7" s="241" t="s">
        <v>234</v>
      </c>
      <c r="E7" s="241"/>
      <c r="F7" s="241"/>
      <c r="G7" s="241"/>
      <c r="H7" s="241" t="s">
        <v>144</v>
      </c>
    </row>
    <row r="8" spans="2:8" ht="15" customHeight="1">
      <c r="B8" s="240"/>
      <c r="C8" s="241"/>
      <c r="D8" s="127" t="s">
        <v>81</v>
      </c>
      <c r="E8" s="127" t="s">
        <v>240</v>
      </c>
      <c r="F8" s="127" t="s">
        <v>237</v>
      </c>
      <c r="G8" s="127" t="s">
        <v>241</v>
      </c>
      <c r="H8" s="241"/>
    </row>
    <row r="9" spans="2:8" ht="15" customHeight="1">
      <c r="B9" s="115" t="str">
        <f>'Nacionalidades '!B7</f>
        <v>España</v>
      </c>
      <c r="C9" s="244">
        <f>'Nacionalidad-Alojamiento(datos)'!C9/'Nacionalidad-Alojamiento(datos)'!C9</f>
        <v>1</v>
      </c>
      <c r="D9" s="246">
        <f>'Nacionalidad-Alojamiento(datos)'!E9/'Nacionalidad-Alojamiento(datos)'!$C9</f>
        <v>0.76097697885866833</v>
      </c>
      <c r="E9" s="246">
        <f>'Nacionalidad-Alojamiento(datos)'!G9/'Nacionalidad-Alojamiento(datos)'!$C9</f>
        <v>0.66689511575841831</v>
      </c>
      <c r="F9" s="246">
        <f>'Nacionalidad-Alojamiento(datos)'!I9/'Nacionalidad-Alojamiento(datos)'!$C9</f>
        <v>7.1768913953017807E-2</v>
      </c>
      <c r="G9" s="246">
        <f>'Nacionalidad-Alojamiento(datos)'!K9/'Nacionalidad-Alojamiento(datos)'!$C9</f>
        <v>2.2312949147232176E-2</v>
      </c>
      <c r="H9" s="244">
        <f>'Nacionalidad-Alojamiento(datos)'!M9/'Nacionalidad-Alojamiento(datos)'!$C9</f>
        <v>0.23902302114133167</v>
      </c>
    </row>
    <row r="10" spans="2:8" ht="15" customHeight="1">
      <c r="B10" s="115" t="str">
        <f>'Nacionalidades '!B8</f>
        <v>Alemania</v>
      </c>
      <c r="C10" s="244">
        <f>'Nacionalidad-Alojamiento(datos)'!C10/'Nacionalidad-Alojamiento(datos)'!C10</f>
        <v>1</v>
      </c>
      <c r="D10" s="246">
        <f>'Nacionalidad-Alojamiento(datos)'!E10/'Nacionalidad-Alojamiento(datos)'!$C10</f>
        <v>0.84276584276584277</v>
      </c>
      <c r="E10" s="246">
        <f>'Nacionalidad-Alojamiento(datos)'!G10/'Nacionalidad-Alojamiento(datos)'!$C10</f>
        <v>0.70823900823900821</v>
      </c>
      <c r="F10" s="246">
        <f>'Nacionalidad-Alojamiento(datos)'!I10/'Nacionalidad-Alojamiento(datos)'!$C10</f>
        <v>0.13145453145453145</v>
      </c>
      <c r="G10" s="246">
        <f>'Nacionalidad-Alojamiento(datos)'!K10/'Nacionalidad-Alojamiento(datos)'!$C10</f>
        <v>3.0723030723030721E-3</v>
      </c>
      <c r="H10" s="244">
        <f>'Nacionalidad-Alojamiento(datos)'!M10/'Nacionalidad-Alojamiento(datos)'!$C10</f>
        <v>0.15723415723415723</v>
      </c>
    </row>
    <row r="11" spans="2:8" ht="15" customHeight="1">
      <c r="B11" s="115" t="str">
        <f>'Nacionalidades '!B9</f>
        <v>Reino Unido</v>
      </c>
      <c r="C11" s="244">
        <f>'Nacionalidad-Alojamiento(datos)'!C11/'Nacionalidad-Alojamiento(datos)'!C11</f>
        <v>1</v>
      </c>
      <c r="D11" s="246">
        <f>'Nacionalidad-Alojamiento(datos)'!E11/'Nacionalidad-Alojamiento(datos)'!$C11</f>
        <v>0.8326005501288688</v>
      </c>
      <c r="E11" s="246">
        <f>'Nacionalidad-Alojamiento(datos)'!G11/'Nacionalidad-Alojamiento(datos)'!$C11</f>
        <v>0.66990102012085506</v>
      </c>
      <c r="F11" s="246">
        <f>'Nacionalidad-Alojamiento(datos)'!I11/'Nacionalidad-Alojamiento(datos)'!$C11</f>
        <v>9.0013211756297243E-2</v>
      </c>
      <c r="G11" s="246">
        <f>'Nacionalidad-Alojamiento(datos)'!K11/'Nacionalidad-Alojamiento(datos)'!$C11</f>
        <v>7.2686318251716439E-2</v>
      </c>
      <c r="H11" s="244">
        <f>'Nacionalidad-Alojamiento(datos)'!M11/'Nacionalidad-Alojamiento(datos)'!$C11</f>
        <v>0.16739944987113123</v>
      </c>
    </row>
    <row r="12" spans="2:8" ht="15" customHeight="1">
      <c r="B12" s="115" t="str">
        <f>'Nacionalidades '!B10</f>
        <v>Países Nórdicos</v>
      </c>
      <c r="C12" s="244">
        <f>'Nacionalidad-Alojamiento(datos)'!C12/'Nacionalidad-Alojamiento(datos)'!C12</f>
        <v>1</v>
      </c>
      <c r="D12" s="246">
        <f>'Nacionalidad-Alojamiento(datos)'!E12/'Nacionalidad-Alojamiento(datos)'!$C12</f>
        <v>0.32718202962418902</v>
      </c>
      <c r="E12" s="246">
        <f>'Nacionalidad-Alojamiento(datos)'!G12/'Nacionalidad-Alojamiento(datos)'!$C12</f>
        <v>0.24843922144693353</v>
      </c>
      <c r="F12" s="246">
        <f>'Nacionalidad-Alojamiento(datos)'!I12/'Nacionalidad-Alojamiento(datos)'!$C12</f>
        <v>7.6875994613783818E-2</v>
      </c>
      <c r="G12" s="246">
        <f>'Nacionalidad-Alojamiento(datos)'!K12/'Nacionalidad-Alojamiento(datos)'!$C12</f>
        <v>1.8668135634716612E-3</v>
      </c>
      <c r="H12" s="244">
        <f>'Nacionalidad-Alojamiento(datos)'!M12/'Nacionalidad-Alojamiento(datos)'!$C12</f>
        <v>0.67281797037581104</v>
      </c>
    </row>
    <row r="13" spans="2:8" ht="15" customHeight="1">
      <c r="B13" s="115" t="str">
        <f>'Nacionalidades '!B11</f>
        <v>Finlandia</v>
      </c>
      <c r="C13" s="244">
        <f>'Nacionalidad-Alojamiento(datos)'!C13/'Nacionalidad-Alojamiento(datos)'!C13</f>
        <v>1</v>
      </c>
      <c r="D13" s="246">
        <f>'Nacionalidad-Alojamiento(datos)'!E13/'Nacionalidad-Alojamiento(datos)'!$C13</f>
        <v>0.27585979707471342</v>
      </c>
      <c r="E13" s="246">
        <f>'Nacionalidad-Alojamiento(datos)'!G13/'Nacionalidad-Alojamiento(datos)'!$C13</f>
        <v>0.19923573593358809</v>
      </c>
      <c r="F13" s="246">
        <f>'Nacionalidad-Alojamiento(datos)'!I13/'Nacionalidad-Alojamiento(datos)'!$C13</f>
        <v>7.4779285808406898E-2</v>
      </c>
      <c r="G13" s="246">
        <f>'Nacionalidad-Alojamiento(datos)'!K13/'Nacionalidad-Alojamiento(datos)'!$C13</f>
        <v>1.8447753327184083E-3</v>
      </c>
      <c r="H13" s="244">
        <f>'Nacionalidad-Alojamiento(datos)'!M13/'Nacionalidad-Alojamiento(datos)'!$C13</f>
        <v>0.72414020292528658</v>
      </c>
    </row>
    <row r="14" spans="2:8" ht="15" customHeight="1">
      <c r="B14" s="115" t="str">
        <f>'Nacionalidades '!B12</f>
        <v>Suecia</v>
      </c>
      <c r="C14" s="244">
        <f>'Nacionalidad-Alojamiento(datos)'!C14/'Nacionalidad-Alojamiento(datos)'!C14</f>
        <v>1</v>
      </c>
      <c r="D14" s="246">
        <f>'Nacionalidad-Alojamiento(datos)'!E14/'Nacionalidad-Alojamiento(datos)'!$C14</f>
        <v>0.37730420884389981</v>
      </c>
      <c r="E14" s="246">
        <f>'Nacionalidad-Alojamiento(datos)'!G14/'Nacionalidad-Alojamiento(datos)'!$C14</f>
        <v>0.29046350559403306</v>
      </c>
      <c r="F14" s="246">
        <f>'Nacionalidad-Alojamiento(datos)'!I14/'Nacionalidad-Alojamiento(datos)'!$C14</f>
        <v>8.5348961108151308E-2</v>
      </c>
      <c r="G14" s="246">
        <f>'Nacionalidad-Alojamiento(datos)'!K14/'Nacionalidad-Alojamiento(datos)'!$C14</f>
        <v>1.4917421417155034E-3</v>
      </c>
      <c r="H14" s="244">
        <f>'Nacionalidad-Alojamiento(datos)'!M14/'Nacionalidad-Alojamiento(datos)'!$C14</f>
        <v>0.62269579115610019</v>
      </c>
    </row>
    <row r="15" spans="2:8" ht="15" customHeight="1">
      <c r="B15" s="115" t="str">
        <f>'Nacionalidades '!B13</f>
        <v>Dinamarca</v>
      </c>
      <c r="C15" s="244">
        <f>'Nacionalidad-Alojamiento(datos)'!C15/'Nacionalidad-Alojamiento(datos)'!C15</f>
        <v>1</v>
      </c>
      <c r="D15" s="246">
        <f>'Nacionalidad-Alojamiento(datos)'!E15/'Nacionalidad-Alojamiento(datos)'!$C15</f>
        <v>0.34038377671173137</v>
      </c>
      <c r="E15" s="246">
        <f>'Nacionalidad-Alojamiento(datos)'!G15/'Nacionalidad-Alojamiento(datos)'!$C15</f>
        <v>0.28325337985172261</v>
      </c>
      <c r="F15" s="246">
        <f>'Nacionalidad-Alojamiento(datos)'!I15/'Nacionalidad-Alojamiento(datos)'!$C15</f>
        <v>5.4295682511993022E-2</v>
      </c>
      <c r="G15" s="246">
        <f>'Nacionalidad-Alojamiento(datos)'!K15/'Nacionalidad-Alojamiento(datos)'!$C15</f>
        <v>2.8347143480156999E-3</v>
      </c>
      <c r="H15" s="244">
        <f>'Nacionalidad-Alojamiento(datos)'!M15/'Nacionalidad-Alojamiento(datos)'!$C15</f>
        <v>0.65961622328826863</v>
      </c>
    </row>
    <row r="16" spans="2:8" ht="15" customHeight="1">
      <c r="B16" s="115" t="str">
        <f>'Nacionalidades '!B14</f>
        <v>Noruega</v>
      </c>
      <c r="C16" s="244">
        <f>'Nacionalidad-Alojamiento(datos)'!C16/'Nacionalidad-Alojamiento(datos)'!C16</f>
        <v>1</v>
      </c>
      <c r="D16" s="246">
        <f>'Nacionalidad-Alojamiento(datos)'!E16/'Nacionalidad-Alojamiento(datos)'!$C16</f>
        <v>0.39750496172384464</v>
      </c>
      <c r="E16" s="246">
        <f>'Nacionalidad-Alojamiento(datos)'!G16/'Nacionalidad-Alojamiento(datos)'!$C16</f>
        <v>0.30309044513751066</v>
      </c>
      <c r="F16" s="246">
        <f>'Nacionalidad-Alojamiento(datos)'!I16/'Nacionalidad-Alojamiento(datos)'!$C16</f>
        <v>9.2713354125318961E-2</v>
      </c>
      <c r="G16" s="246">
        <f>'Nacionalidad-Alojamiento(datos)'!K16/'Nacionalidad-Alojamiento(datos)'!$C16</f>
        <v>1.7011624610150269E-3</v>
      </c>
      <c r="H16" s="244">
        <f>'Nacionalidad-Alojamiento(datos)'!M16/'Nacionalidad-Alojamiento(datos)'!$C16</f>
        <v>0.60249503827615536</v>
      </c>
    </row>
    <row r="17" spans="2:8" ht="15" customHeight="1">
      <c r="B17" s="115" t="str">
        <f>'Nacionalidades '!B15</f>
        <v>Francia</v>
      </c>
      <c r="C17" s="244">
        <f>'Nacionalidad-Alojamiento(datos)'!C17/'Nacionalidad-Alojamiento(datos)'!C17</f>
        <v>1</v>
      </c>
      <c r="D17" s="246">
        <f>'Nacionalidad-Alojamiento(datos)'!E17/'Nacionalidad-Alojamiento(datos)'!$C17</f>
        <v>0.83708202629646933</v>
      </c>
      <c r="E17" s="246">
        <f>'Nacionalidad-Alojamiento(datos)'!G17/'Nacionalidad-Alojamiento(datos)'!$C17</f>
        <v>0.65394113328438896</v>
      </c>
      <c r="F17" s="246">
        <f>'Nacionalidad-Alojamiento(datos)'!I17/'Nacionalidad-Alojamiento(datos)'!$C17</f>
        <v>0.17559901221384236</v>
      </c>
      <c r="G17" s="246">
        <f>'Nacionalidad-Alojamiento(datos)'!K17/'Nacionalidad-Alojamiento(datos)'!$C17</f>
        <v>7.5418807982380034E-3</v>
      </c>
      <c r="H17" s="244">
        <f>'Nacionalidad-Alojamiento(datos)'!M17/'Nacionalidad-Alojamiento(datos)'!$C17</f>
        <v>0.16291797370353067</v>
      </c>
    </row>
    <row r="18" spans="2:8" ht="15" customHeight="1">
      <c r="B18" s="115" t="str">
        <f>'Nacionalidades '!B16</f>
        <v>Italia</v>
      </c>
      <c r="C18" s="244">
        <f>'Nacionalidad-Alojamiento(datos)'!C18/'Nacionalidad-Alojamiento(datos)'!C18</f>
        <v>1</v>
      </c>
      <c r="D18" s="246">
        <f>'Nacionalidad-Alojamiento(datos)'!E18/'Nacionalidad-Alojamiento(datos)'!$C18</f>
        <v>0.56287944492627928</v>
      </c>
      <c r="E18" s="246">
        <f>'Nacionalidad-Alojamiento(datos)'!G18/'Nacionalidad-Alojamiento(datos)'!$C18</f>
        <v>0.33109280138768432</v>
      </c>
      <c r="F18" s="246">
        <f>'Nacionalidad-Alojamiento(datos)'!I18/'Nacionalidad-Alojamiento(datos)'!$C18</f>
        <v>0.20099739809193409</v>
      </c>
      <c r="G18" s="246">
        <f>'Nacionalidad-Alojamiento(datos)'!K18/'Nacionalidad-Alojamiento(datos)'!$C18</f>
        <v>3.0789245446660885E-2</v>
      </c>
      <c r="H18" s="244">
        <f>'Nacionalidad-Alojamiento(datos)'!M18/'Nacionalidad-Alojamiento(datos)'!$C18</f>
        <v>0.43712055507372072</v>
      </c>
    </row>
    <row r="19" spans="2:8" ht="15" customHeight="1">
      <c r="B19" s="115" t="str">
        <f>'Nacionalidades '!B17</f>
        <v>Austria</v>
      </c>
      <c r="C19" s="244">
        <f>'Nacionalidad-Alojamiento(datos)'!C19/'Nacionalidad-Alojamiento(datos)'!C19</f>
        <v>1</v>
      </c>
      <c r="D19" s="246">
        <f>'Nacionalidad-Alojamiento(datos)'!E19/'Nacionalidad-Alojamiento(datos)'!$C19</f>
        <v>0.83237133237133232</v>
      </c>
      <c r="E19" s="246">
        <f>'Nacionalidad-Alojamiento(datos)'!G19/'Nacionalidad-Alojamiento(datos)'!$C19</f>
        <v>0.62674362674362671</v>
      </c>
      <c r="F19" s="246">
        <f>'Nacionalidad-Alojamiento(datos)'!I19/'Nacionalidad-Alojamiento(datos)'!$C19</f>
        <v>0.20466570466570466</v>
      </c>
      <c r="G19" s="246">
        <f>'Nacionalidad-Alojamiento(datos)'!K19/'Nacionalidad-Alojamiento(datos)'!$C19</f>
        <v>9.6200096200096204E-4</v>
      </c>
      <c r="H19" s="244">
        <f>'Nacionalidad-Alojamiento(datos)'!M19/'Nacionalidad-Alojamiento(datos)'!$C19</f>
        <v>0.16762866762866763</v>
      </c>
    </row>
    <row r="20" spans="2:8" ht="15" customHeight="1">
      <c r="B20" s="115" t="str">
        <f>'Nacionalidades '!B19</f>
        <v>Rusia</v>
      </c>
      <c r="C20" s="244">
        <f>'Nacionalidad-Alojamiento(datos)'!C20/'Nacionalidad-Alojamiento(datos)'!C20</f>
        <v>1</v>
      </c>
      <c r="D20" s="246">
        <f>'Nacionalidad-Alojamiento(datos)'!E20/'Nacionalidad-Alojamiento(datos)'!$C20</f>
        <v>0.50062328596360006</v>
      </c>
      <c r="E20" s="246">
        <f>'Nacionalidad-Alojamiento(datos)'!G20/'Nacionalidad-Alojamiento(datos)'!$C20</f>
        <v>0.36025928696085763</v>
      </c>
      <c r="F20" s="246">
        <f>'Nacionalidad-Alojamiento(datos)'!I20/'Nacionalidad-Alojamiento(datos)'!$C20</f>
        <v>0.13637496883570183</v>
      </c>
      <c r="G20" s="246">
        <f>'Nacionalidad-Alojamiento(datos)'!K20/'Nacionalidad-Alojamiento(datos)'!$C20</f>
        <v>3.9890301670406384E-3</v>
      </c>
      <c r="H20" s="244">
        <f>'Nacionalidad-Alojamiento(datos)'!M20/'Nacionalidad-Alojamiento(datos)'!$C20</f>
        <v>0.49937671403639988</v>
      </c>
    </row>
    <row r="21" spans="2:8" ht="15" customHeight="1">
      <c r="B21" s="115" t="str">
        <f>'Nacionalidades '!B18</f>
        <v>Países del Este</v>
      </c>
      <c r="C21" s="244">
        <f>'Nacionalidad-Alojamiento(datos)'!C21/'Nacionalidad-Alojamiento(datos)'!C21</f>
        <v>1</v>
      </c>
      <c r="D21" s="246">
        <f>'Nacionalidad-Alojamiento(datos)'!E21/'Nacionalidad-Alojamiento(datos)'!$C21</f>
        <v>0.74042220484753718</v>
      </c>
      <c r="E21" s="246">
        <f>'Nacionalidad-Alojamiento(datos)'!G21/'Nacionalidad-Alojamiento(datos)'!$C21</f>
        <v>0.59812353401094609</v>
      </c>
      <c r="F21" s="246">
        <f>'Nacionalidad-Alojamiento(datos)'!I21/'Nacionalidad-Alojamiento(datos)'!$C21</f>
        <v>0.13891060724524368</v>
      </c>
      <c r="G21" s="246">
        <f>'Nacionalidad-Alojamiento(datos)'!K21/'Nacionalidad-Alojamiento(datos)'!$C21</f>
        <v>3.388063591347407E-3</v>
      </c>
      <c r="H21" s="244">
        <f>'Nacionalidad-Alojamiento(datos)'!M21/'Nacionalidad-Alojamiento(datos)'!$C21</f>
        <v>0.25957779515246288</v>
      </c>
    </row>
    <row r="22" spans="2:8" ht="15" customHeight="1">
      <c r="B22" s="115" t="str">
        <f>'Nacionalidades '!B20</f>
        <v>Holanda</v>
      </c>
      <c r="C22" s="244">
        <f>'Nacionalidad-Alojamiento(datos)'!C22/'Nacionalidad-Alojamiento(datos)'!C22</f>
        <v>1</v>
      </c>
      <c r="D22" s="246">
        <f>'Nacionalidad-Alojamiento(datos)'!E22/'Nacionalidad-Alojamiento(datos)'!$C22</f>
        <v>0.67853403141361257</v>
      </c>
      <c r="E22" s="246">
        <f>'Nacionalidad-Alojamiento(datos)'!G22/'Nacionalidad-Alojamiento(datos)'!$C22</f>
        <v>0.50680628272251305</v>
      </c>
      <c r="F22" s="246">
        <f>'Nacionalidad-Alojamiento(datos)'!I22/'Nacionalidad-Alojamiento(datos)'!$C22</f>
        <v>0.15846422338568936</v>
      </c>
      <c r="G22" s="246">
        <f>'Nacionalidad-Alojamiento(datos)'!K22/'Nacionalidad-Alojamiento(datos)'!$C22</f>
        <v>1.3263525305410123E-2</v>
      </c>
      <c r="H22" s="244">
        <f>'Nacionalidad-Alojamiento(datos)'!M22/'Nacionalidad-Alojamiento(datos)'!$C22</f>
        <v>0.32146596858638743</v>
      </c>
    </row>
    <row r="23" spans="2:8" ht="15" customHeight="1">
      <c r="B23" s="115" t="str">
        <f>'Nacionalidades '!B21</f>
        <v>Suiza</v>
      </c>
      <c r="C23" s="244">
        <f>'Nacionalidad-Alojamiento(datos)'!C23/'Nacionalidad-Alojamiento(datos)'!C23</f>
        <v>1</v>
      </c>
      <c r="D23" s="246">
        <f>'Nacionalidad-Alojamiento(datos)'!E23/'Nacionalidad-Alojamiento(datos)'!$C23</f>
        <v>0.7606237816764132</v>
      </c>
      <c r="E23" s="246">
        <f>'Nacionalidad-Alojamiento(datos)'!G23/'Nacionalidad-Alojamiento(datos)'!$C23</f>
        <v>0.57543859649122808</v>
      </c>
      <c r="F23" s="246">
        <f>'Nacionalidad-Alojamiento(datos)'!I23/'Nacionalidad-Alojamiento(datos)'!$C23</f>
        <v>0.18089668615984406</v>
      </c>
      <c r="G23" s="246">
        <f>'Nacionalidad-Alojamiento(datos)'!K23/'Nacionalidad-Alojamiento(datos)'!$C23</f>
        <v>4.2884990253411305E-3</v>
      </c>
      <c r="H23" s="244">
        <f>'Nacionalidad-Alojamiento(datos)'!M23/'Nacionalidad-Alojamiento(datos)'!$C23</f>
        <v>0.23937621832358674</v>
      </c>
    </row>
    <row r="24" spans="2:8" ht="15" customHeight="1">
      <c r="B24" s="115" t="str">
        <f>'Nacionalidades '!B22</f>
        <v>Irlanda</v>
      </c>
      <c r="C24" s="244">
        <f>'Nacionalidad-Alojamiento(datos)'!C24/'Nacionalidad-Alojamiento(datos)'!C24</f>
        <v>1</v>
      </c>
      <c r="D24" s="246">
        <f>'Nacionalidad-Alojamiento(datos)'!E24/'Nacionalidad-Alojamiento(datos)'!$C24</f>
        <v>0.80727272727272725</v>
      </c>
      <c r="E24" s="246">
        <f>'Nacionalidad-Alojamiento(datos)'!G24/'Nacionalidad-Alojamiento(datos)'!$C24</f>
        <v>0.60318181818181815</v>
      </c>
      <c r="F24" s="246">
        <f>'Nacionalidad-Alojamiento(datos)'!I24/'Nacionalidad-Alojamiento(datos)'!$C24</f>
        <v>0.19227272727272726</v>
      </c>
      <c r="G24" s="246">
        <f>'Nacionalidad-Alojamiento(datos)'!K24/'Nacionalidad-Alojamiento(datos)'!$C24</f>
        <v>1.1818181818181818E-2</v>
      </c>
      <c r="H24" s="244">
        <f>'Nacionalidad-Alojamiento(datos)'!M24/'Nacionalidad-Alojamiento(datos)'!$C24</f>
        <v>0.19272727272727272</v>
      </c>
    </row>
    <row r="25" spans="2:8" ht="15" customHeight="1">
      <c r="B25" s="115" t="str">
        <f>'Nacionalidades '!B23</f>
        <v>Bélgica</v>
      </c>
      <c r="C25" s="244">
        <f>'Nacionalidad-Alojamiento(datos)'!C25/'Nacionalidad-Alojamiento(datos)'!C25</f>
        <v>1</v>
      </c>
      <c r="D25" s="246">
        <f>'Nacionalidad-Alojamiento(datos)'!E25/'Nacionalidad-Alojamiento(datos)'!$C25</f>
        <v>0.69508584961515685</v>
      </c>
      <c r="E25" s="246">
        <f>'Nacionalidad-Alojamiento(datos)'!G25/'Nacionalidad-Alojamiento(datos)'!$C25</f>
        <v>0.55772646536412074</v>
      </c>
      <c r="F25" s="246">
        <f>'Nacionalidad-Alojamiento(datos)'!I25/'Nacionalidad-Alojamiento(datos)'!$C25</f>
        <v>0.12907045589105981</v>
      </c>
      <c r="G25" s="246">
        <f>'Nacionalidad-Alojamiento(datos)'!K25/'Nacionalidad-Alojamiento(datos)'!$C25</f>
        <v>8.2889283599763171E-3</v>
      </c>
      <c r="H25" s="244">
        <f>'Nacionalidad-Alojamiento(datos)'!M25/'Nacionalidad-Alojamiento(datos)'!$C25</f>
        <v>0.3049141503848431</v>
      </c>
    </row>
    <row r="26" spans="2:8" ht="15" customHeight="1">
      <c r="B26" s="115" t="str">
        <f>'Nacionalidades '!B24</f>
        <v>Resto de Europa</v>
      </c>
      <c r="C26" s="244">
        <f>'Nacionalidad-Alojamiento(datos)'!C26/'Nacionalidad-Alojamiento(datos)'!C26</f>
        <v>1</v>
      </c>
      <c r="D26" s="246">
        <f>'Nacionalidad-Alojamiento(datos)'!E26/'Nacionalidad-Alojamiento(datos)'!$C26</f>
        <v>0.7577789994502474</v>
      </c>
      <c r="E26" s="246">
        <f>'Nacionalidad-Alojamiento(datos)'!G26/'Nacionalidad-Alojamiento(datos)'!$C26</f>
        <v>0.56107751511819681</v>
      </c>
      <c r="F26" s="246">
        <f>'Nacionalidad-Alojamiento(datos)'!I26/'Nacionalidad-Alojamiento(datos)'!$C26</f>
        <v>0.19318306761957119</v>
      </c>
      <c r="G26" s="246">
        <f>'Nacionalidad-Alojamiento(datos)'!K26/'Nacionalidad-Alojamiento(datos)'!$C26</f>
        <v>3.5184167124793844E-3</v>
      </c>
      <c r="H26" s="244">
        <f>'Nacionalidad-Alojamiento(datos)'!M26/'Nacionalidad-Alojamiento(datos)'!$C26</f>
        <v>0.24222100054975262</v>
      </c>
    </row>
    <row r="27" spans="2:8" ht="15" customHeight="1">
      <c r="B27" s="115" t="str">
        <f>'Nacionalidades '!B25</f>
        <v>Usa</v>
      </c>
      <c r="C27" s="244">
        <f>'Nacionalidad-Alojamiento(datos)'!C27/'Nacionalidad-Alojamiento(datos)'!C27</f>
        <v>1</v>
      </c>
      <c r="D27" s="246">
        <f>'Nacionalidad-Alojamiento(datos)'!E27/'Nacionalidad-Alojamiento(datos)'!$C27</f>
        <v>0.61524500907441015</v>
      </c>
      <c r="E27" s="246">
        <f>'Nacionalidad-Alojamiento(datos)'!G27/'Nacionalidad-Alojamiento(datos)'!$C27</f>
        <v>0.48366606170598914</v>
      </c>
      <c r="F27" s="246">
        <f>'Nacionalidad-Alojamiento(datos)'!I27/'Nacionalidad-Alojamiento(datos)'!$C27</f>
        <v>0.12522686025408347</v>
      </c>
      <c r="G27" s="246">
        <f>'Nacionalidad-Alojamiento(datos)'!K27/'Nacionalidad-Alojamiento(datos)'!$C27</f>
        <v>6.3520871143375682E-3</v>
      </c>
      <c r="H27" s="244">
        <f>'Nacionalidad-Alojamiento(datos)'!M27/'Nacionalidad-Alojamiento(datos)'!$C27</f>
        <v>0.38475499092558985</v>
      </c>
    </row>
    <row r="28" spans="2:8" ht="15" customHeight="1">
      <c r="B28" s="115" t="str">
        <f>'Nacionalidades '!B26</f>
        <v>Resto de América</v>
      </c>
      <c r="C28" s="244">
        <f>'Nacionalidad-Alojamiento(datos)'!C28/'Nacionalidad-Alojamiento(datos)'!C28</f>
        <v>1</v>
      </c>
      <c r="D28" s="246">
        <f>'Nacionalidad-Alojamiento(datos)'!E28/'Nacionalidad-Alojamiento(datos)'!$C28</f>
        <v>0.44967717432586402</v>
      </c>
      <c r="E28" s="246">
        <f>'Nacionalidad-Alojamiento(datos)'!G28/'Nacionalidad-Alojamiento(datos)'!$C28</f>
        <v>0.21952145841245727</v>
      </c>
      <c r="F28" s="246">
        <f>'Nacionalidad-Alojamiento(datos)'!I28/'Nacionalidad-Alojamiento(datos)'!$C28</f>
        <v>0.22180022787694645</v>
      </c>
      <c r="G28" s="246">
        <f>'Nacionalidad-Alojamiento(datos)'!K28/'Nacionalidad-Alojamiento(datos)'!$C28</f>
        <v>8.3554880364603117E-3</v>
      </c>
      <c r="H28" s="244">
        <f>'Nacionalidad-Alojamiento(datos)'!M28/'Nacionalidad-Alojamiento(datos)'!$C28</f>
        <v>0.55032282567413593</v>
      </c>
    </row>
    <row r="29" spans="2:8" ht="15" customHeight="1">
      <c r="B29" s="115" t="str">
        <f>'Nacionalidades '!B27</f>
        <v>Resto del Mundo</v>
      </c>
      <c r="C29" s="244">
        <f>'Nacionalidad-Alojamiento(datos)'!C29/'Nacionalidad-Alojamiento(datos)'!C29</f>
        <v>1</v>
      </c>
      <c r="D29" s="246">
        <f>'Nacionalidad-Alojamiento(datos)'!E29/'Nacionalidad-Alojamiento(datos)'!$C29</f>
        <v>0.77968844831074247</v>
      </c>
      <c r="E29" s="246">
        <f>'Nacionalidad-Alojamiento(datos)'!G29/'Nacionalidad-Alojamiento(datos)'!$C29</f>
        <v>0.69573133724458835</v>
      </c>
      <c r="F29" s="246">
        <f>'Nacionalidad-Alojamiento(datos)'!I29/'Nacionalidad-Alojamiento(datos)'!$C29</f>
        <v>7.2627958729516481E-2</v>
      </c>
      <c r="G29" s="246">
        <f>'Nacionalidad-Alojamiento(datos)'!K29/'Nacionalidad-Alojamiento(datos)'!$C29</f>
        <v>1.1329152336637669E-2</v>
      </c>
      <c r="H29" s="244">
        <f>'Nacionalidad-Alojamiento(datos)'!M29/'Nacionalidad-Alojamiento(datos)'!$C29</f>
        <v>0.22031155168925753</v>
      </c>
    </row>
    <row r="30" spans="2:8" ht="15" customHeight="1">
      <c r="B30" s="248" t="str">
        <f>'Nacionalidades '!B28</f>
        <v>Turismo extranjero</v>
      </c>
      <c r="C30" s="250">
        <f>'Nacionalidad-Alojamiento(datos)'!C30/'Nacionalidad-Alojamiento(datos)'!C30</f>
        <v>1</v>
      </c>
      <c r="D30" s="250">
        <f>'Nacionalidad-Alojamiento(datos)'!E30/'Nacionalidad-Alojamiento(datos)'!$C30</f>
        <v>0.75346471710108076</v>
      </c>
      <c r="E30" s="250">
        <f>'Nacionalidad-Alojamiento(datos)'!G30/'Nacionalidad-Alojamiento(datos)'!$C30</f>
        <v>0.61160016454134103</v>
      </c>
      <c r="F30" s="250">
        <f>'Nacionalidad-Alojamiento(datos)'!I30/'Nacionalidad-Alojamiento(datos)'!$C30</f>
        <v>0.12574698029243483</v>
      </c>
      <c r="G30" s="250">
        <f>'Nacionalidad-Alojamiento(datos)'!K30/'Nacionalidad-Alojamiento(datos)'!$C30</f>
        <v>1.6117572267304887E-2</v>
      </c>
      <c r="H30" s="244">
        <f>'Nacionalidad-Alojamiento(datos)'!M30/'Nacionalidad-Alojamiento(datos)'!$C30</f>
        <v>0.24653528289891927</v>
      </c>
    </row>
    <row r="31" spans="2:8" ht="15" customHeight="1">
      <c r="B31" s="251" t="s">
        <v>83</v>
      </c>
      <c r="C31" s="256">
        <f>'Nacionalidad-Alojamiento(datos)'!C31/'Nacionalidad-Alojamiento(datos)'!C31</f>
        <v>1</v>
      </c>
      <c r="D31" s="256">
        <f>'Nacionalidad-Alojamiento(datos)'!E31/'Nacionalidad-Alojamiento(datos)'!$C31</f>
        <v>0.7574761599375418</v>
      </c>
      <c r="E31" s="256">
        <f>'Nacionalidad-Alojamiento(datos)'!G31/'Nacionalidad-Alojamiento(datos)'!$C31</f>
        <v>0.64112689605175111</v>
      </c>
      <c r="F31" s="256">
        <f>'Nacionalidad-Alojamiento(datos)'!I31/'Nacionalidad-Alojamiento(datos)'!$C31</f>
        <v>9.6923446910550964E-2</v>
      </c>
      <c r="G31" s="256">
        <f>'Nacionalidad-Alojamiento(datos)'!K31/'Nacionalidad-Alojamiento(datos)'!$C31</f>
        <v>1.9425816975239794E-2</v>
      </c>
      <c r="H31" s="256">
        <f>'Nacionalidad-Alojamiento(datos)'!M31/'Nacionalidad-Alojamiento(datos)'!$C31</f>
        <v>0.24252384006245817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8" customWidth="1"/>
    <col min="3" max="4" width="10.7109375" style="238" customWidth="1"/>
    <col min="5" max="5" width="13" style="238" customWidth="1"/>
    <col min="6" max="6" width="10.7109375" style="238" customWidth="1"/>
    <col min="7" max="7" width="13" style="238" customWidth="1"/>
    <col min="8" max="8" width="11.7109375" style="238" customWidth="1"/>
    <col min="9" max="255" width="11.42578125" style="238"/>
    <col min="256" max="256" width="15.85546875" style="238" bestFit="1" customWidth="1"/>
    <col min="257" max="257" width="8.7109375" style="238" customWidth="1"/>
    <col min="258" max="258" width="10.85546875" style="238" customWidth="1"/>
    <col min="259" max="263" width="9.7109375" style="238" bestFit="1" customWidth="1"/>
    <col min="264" max="264" width="16.5703125" style="238" customWidth="1"/>
    <col min="265" max="511" width="11.42578125" style="238"/>
    <col min="512" max="512" width="15.85546875" style="238" bestFit="1" customWidth="1"/>
    <col min="513" max="513" width="8.7109375" style="238" customWidth="1"/>
    <col min="514" max="514" width="10.85546875" style="238" customWidth="1"/>
    <col min="515" max="519" width="9.7109375" style="238" bestFit="1" customWidth="1"/>
    <col min="520" max="520" width="16.5703125" style="238" customWidth="1"/>
    <col min="521" max="767" width="11.42578125" style="238"/>
    <col min="768" max="768" width="15.85546875" style="238" bestFit="1" customWidth="1"/>
    <col min="769" max="769" width="8.7109375" style="238" customWidth="1"/>
    <col min="770" max="770" width="10.85546875" style="238" customWidth="1"/>
    <col min="771" max="775" width="9.7109375" style="238" bestFit="1" customWidth="1"/>
    <col min="776" max="776" width="16.5703125" style="238" customWidth="1"/>
    <col min="777" max="1023" width="11.42578125" style="238"/>
    <col min="1024" max="1024" width="15.85546875" style="238" bestFit="1" customWidth="1"/>
    <col min="1025" max="1025" width="8.7109375" style="238" customWidth="1"/>
    <col min="1026" max="1026" width="10.85546875" style="238" customWidth="1"/>
    <col min="1027" max="1031" width="9.7109375" style="238" bestFit="1" customWidth="1"/>
    <col min="1032" max="1032" width="16.5703125" style="238" customWidth="1"/>
    <col min="1033" max="1279" width="11.42578125" style="238"/>
    <col min="1280" max="1280" width="15.85546875" style="238" bestFit="1" customWidth="1"/>
    <col min="1281" max="1281" width="8.7109375" style="238" customWidth="1"/>
    <col min="1282" max="1282" width="10.85546875" style="238" customWidth="1"/>
    <col min="1283" max="1287" width="9.7109375" style="238" bestFit="1" customWidth="1"/>
    <col min="1288" max="1288" width="16.5703125" style="238" customWidth="1"/>
    <col min="1289" max="1535" width="11.42578125" style="238"/>
    <col min="1536" max="1536" width="15.85546875" style="238" bestFit="1" customWidth="1"/>
    <col min="1537" max="1537" width="8.7109375" style="238" customWidth="1"/>
    <col min="1538" max="1538" width="10.85546875" style="238" customWidth="1"/>
    <col min="1539" max="1543" width="9.7109375" style="238" bestFit="1" customWidth="1"/>
    <col min="1544" max="1544" width="16.5703125" style="238" customWidth="1"/>
    <col min="1545" max="1791" width="11.42578125" style="238"/>
    <col min="1792" max="1792" width="15.85546875" style="238" bestFit="1" customWidth="1"/>
    <col min="1793" max="1793" width="8.7109375" style="238" customWidth="1"/>
    <col min="1794" max="1794" width="10.85546875" style="238" customWidth="1"/>
    <col min="1795" max="1799" width="9.7109375" style="238" bestFit="1" customWidth="1"/>
    <col min="1800" max="1800" width="16.5703125" style="238" customWidth="1"/>
    <col min="1801" max="2047" width="11.42578125" style="238"/>
    <col min="2048" max="2048" width="15.85546875" style="238" bestFit="1" customWidth="1"/>
    <col min="2049" max="2049" width="8.7109375" style="238" customWidth="1"/>
    <col min="2050" max="2050" width="10.85546875" style="238" customWidth="1"/>
    <col min="2051" max="2055" width="9.7109375" style="238" bestFit="1" customWidth="1"/>
    <col min="2056" max="2056" width="16.5703125" style="238" customWidth="1"/>
    <col min="2057" max="2303" width="11.42578125" style="238"/>
    <col min="2304" max="2304" width="15.85546875" style="238" bestFit="1" customWidth="1"/>
    <col min="2305" max="2305" width="8.7109375" style="238" customWidth="1"/>
    <col min="2306" max="2306" width="10.85546875" style="238" customWidth="1"/>
    <col min="2307" max="2311" width="9.7109375" style="238" bestFit="1" customWidth="1"/>
    <col min="2312" max="2312" width="16.5703125" style="238" customWidth="1"/>
    <col min="2313" max="2559" width="11.42578125" style="238"/>
    <col min="2560" max="2560" width="15.85546875" style="238" bestFit="1" customWidth="1"/>
    <col min="2561" max="2561" width="8.7109375" style="238" customWidth="1"/>
    <col min="2562" max="2562" width="10.85546875" style="238" customWidth="1"/>
    <col min="2563" max="2567" width="9.7109375" style="238" bestFit="1" customWidth="1"/>
    <col min="2568" max="2568" width="16.5703125" style="238" customWidth="1"/>
    <col min="2569" max="2815" width="11.42578125" style="238"/>
    <col min="2816" max="2816" width="15.85546875" style="238" bestFit="1" customWidth="1"/>
    <col min="2817" max="2817" width="8.7109375" style="238" customWidth="1"/>
    <col min="2818" max="2818" width="10.85546875" style="238" customWidth="1"/>
    <col min="2819" max="2823" width="9.7109375" style="238" bestFit="1" customWidth="1"/>
    <col min="2824" max="2824" width="16.5703125" style="238" customWidth="1"/>
    <col min="2825" max="3071" width="11.42578125" style="238"/>
    <col min="3072" max="3072" width="15.85546875" style="238" bestFit="1" customWidth="1"/>
    <col min="3073" max="3073" width="8.7109375" style="238" customWidth="1"/>
    <col min="3074" max="3074" width="10.85546875" style="238" customWidth="1"/>
    <col min="3075" max="3079" width="9.7109375" style="238" bestFit="1" customWidth="1"/>
    <col min="3080" max="3080" width="16.5703125" style="238" customWidth="1"/>
    <col min="3081" max="3327" width="11.42578125" style="238"/>
    <col min="3328" max="3328" width="15.85546875" style="238" bestFit="1" customWidth="1"/>
    <col min="3329" max="3329" width="8.7109375" style="238" customWidth="1"/>
    <col min="3330" max="3330" width="10.85546875" style="238" customWidth="1"/>
    <col min="3331" max="3335" width="9.7109375" style="238" bestFit="1" customWidth="1"/>
    <col min="3336" max="3336" width="16.5703125" style="238" customWidth="1"/>
    <col min="3337" max="3583" width="11.42578125" style="238"/>
    <col min="3584" max="3584" width="15.85546875" style="238" bestFit="1" customWidth="1"/>
    <col min="3585" max="3585" width="8.7109375" style="238" customWidth="1"/>
    <col min="3586" max="3586" width="10.85546875" style="238" customWidth="1"/>
    <col min="3587" max="3591" width="9.7109375" style="238" bestFit="1" customWidth="1"/>
    <col min="3592" max="3592" width="16.5703125" style="238" customWidth="1"/>
    <col min="3593" max="3839" width="11.42578125" style="238"/>
    <col min="3840" max="3840" width="15.85546875" style="238" bestFit="1" customWidth="1"/>
    <col min="3841" max="3841" width="8.7109375" style="238" customWidth="1"/>
    <col min="3842" max="3842" width="10.85546875" style="238" customWidth="1"/>
    <col min="3843" max="3847" width="9.7109375" style="238" bestFit="1" customWidth="1"/>
    <col min="3848" max="3848" width="16.5703125" style="238" customWidth="1"/>
    <col min="3849" max="4095" width="11.42578125" style="238"/>
    <col min="4096" max="4096" width="15.85546875" style="238" bestFit="1" customWidth="1"/>
    <col min="4097" max="4097" width="8.7109375" style="238" customWidth="1"/>
    <col min="4098" max="4098" width="10.85546875" style="238" customWidth="1"/>
    <col min="4099" max="4103" width="9.7109375" style="238" bestFit="1" customWidth="1"/>
    <col min="4104" max="4104" width="16.5703125" style="238" customWidth="1"/>
    <col min="4105" max="4351" width="11.42578125" style="238"/>
    <col min="4352" max="4352" width="15.85546875" style="238" bestFit="1" customWidth="1"/>
    <col min="4353" max="4353" width="8.7109375" style="238" customWidth="1"/>
    <col min="4354" max="4354" width="10.85546875" style="238" customWidth="1"/>
    <col min="4355" max="4359" width="9.7109375" style="238" bestFit="1" customWidth="1"/>
    <col min="4360" max="4360" width="16.5703125" style="238" customWidth="1"/>
    <col min="4361" max="4607" width="11.42578125" style="238"/>
    <col min="4608" max="4608" width="15.85546875" style="238" bestFit="1" customWidth="1"/>
    <col min="4609" max="4609" width="8.7109375" style="238" customWidth="1"/>
    <col min="4610" max="4610" width="10.85546875" style="238" customWidth="1"/>
    <col min="4611" max="4615" width="9.7109375" style="238" bestFit="1" customWidth="1"/>
    <col min="4616" max="4616" width="16.5703125" style="238" customWidth="1"/>
    <col min="4617" max="4863" width="11.42578125" style="238"/>
    <col min="4864" max="4864" width="15.85546875" style="238" bestFit="1" customWidth="1"/>
    <col min="4865" max="4865" width="8.7109375" style="238" customWidth="1"/>
    <col min="4866" max="4866" width="10.85546875" style="238" customWidth="1"/>
    <col min="4867" max="4871" width="9.7109375" style="238" bestFit="1" customWidth="1"/>
    <col min="4872" max="4872" width="16.5703125" style="238" customWidth="1"/>
    <col min="4873" max="5119" width="11.42578125" style="238"/>
    <col min="5120" max="5120" width="15.85546875" style="238" bestFit="1" customWidth="1"/>
    <col min="5121" max="5121" width="8.7109375" style="238" customWidth="1"/>
    <col min="5122" max="5122" width="10.85546875" style="238" customWidth="1"/>
    <col min="5123" max="5127" width="9.7109375" style="238" bestFit="1" customWidth="1"/>
    <col min="5128" max="5128" width="16.5703125" style="238" customWidth="1"/>
    <col min="5129" max="5375" width="11.42578125" style="238"/>
    <col min="5376" max="5376" width="15.85546875" style="238" bestFit="1" customWidth="1"/>
    <col min="5377" max="5377" width="8.7109375" style="238" customWidth="1"/>
    <col min="5378" max="5378" width="10.85546875" style="238" customWidth="1"/>
    <col min="5379" max="5383" width="9.7109375" style="238" bestFit="1" customWidth="1"/>
    <col min="5384" max="5384" width="16.5703125" style="238" customWidth="1"/>
    <col min="5385" max="5631" width="11.42578125" style="238"/>
    <col min="5632" max="5632" width="15.85546875" style="238" bestFit="1" customWidth="1"/>
    <col min="5633" max="5633" width="8.7109375" style="238" customWidth="1"/>
    <col min="5634" max="5634" width="10.85546875" style="238" customWidth="1"/>
    <col min="5635" max="5639" width="9.7109375" style="238" bestFit="1" customWidth="1"/>
    <col min="5640" max="5640" width="16.5703125" style="238" customWidth="1"/>
    <col min="5641" max="5887" width="11.42578125" style="238"/>
    <col min="5888" max="5888" width="15.85546875" style="238" bestFit="1" customWidth="1"/>
    <col min="5889" max="5889" width="8.7109375" style="238" customWidth="1"/>
    <col min="5890" max="5890" width="10.85546875" style="238" customWidth="1"/>
    <col min="5891" max="5895" width="9.7109375" style="238" bestFit="1" customWidth="1"/>
    <col min="5896" max="5896" width="16.5703125" style="238" customWidth="1"/>
    <col min="5897" max="6143" width="11.42578125" style="238"/>
    <col min="6144" max="6144" width="15.85546875" style="238" bestFit="1" customWidth="1"/>
    <col min="6145" max="6145" width="8.7109375" style="238" customWidth="1"/>
    <col min="6146" max="6146" width="10.85546875" style="238" customWidth="1"/>
    <col min="6147" max="6151" width="9.7109375" style="238" bestFit="1" customWidth="1"/>
    <col min="6152" max="6152" width="16.5703125" style="238" customWidth="1"/>
    <col min="6153" max="6399" width="11.42578125" style="238"/>
    <col min="6400" max="6400" width="15.85546875" style="238" bestFit="1" customWidth="1"/>
    <col min="6401" max="6401" width="8.7109375" style="238" customWidth="1"/>
    <col min="6402" max="6402" width="10.85546875" style="238" customWidth="1"/>
    <col min="6403" max="6407" width="9.7109375" style="238" bestFit="1" customWidth="1"/>
    <col min="6408" max="6408" width="16.5703125" style="238" customWidth="1"/>
    <col min="6409" max="6655" width="11.42578125" style="238"/>
    <col min="6656" max="6656" width="15.85546875" style="238" bestFit="1" customWidth="1"/>
    <col min="6657" max="6657" width="8.7109375" style="238" customWidth="1"/>
    <col min="6658" max="6658" width="10.85546875" style="238" customWidth="1"/>
    <col min="6659" max="6663" width="9.7109375" style="238" bestFit="1" customWidth="1"/>
    <col min="6664" max="6664" width="16.5703125" style="238" customWidth="1"/>
    <col min="6665" max="6911" width="11.42578125" style="238"/>
    <col min="6912" max="6912" width="15.85546875" style="238" bestFit="1" customWidth="1"/>
    <col min="6913" max="6913" width="8.7109375" style="238" customWidth="1"/>
    <col min="6914" max="6914" width="10.85546875" style="238" customWidth="1"/>
    <col min="6915" max="6919" width="9.7109375" style="238" bestFit="1" customWidth="1"/>
    <col min="6920" max="6920" width="16.5703125" style="238" customWidth="1"/>
    <col min="6921" max="7167" width="11.42578125" style="238"/>
    <col min="7168" max="7168" width="15.85546875" style="238" bestFit="1" customWidth="1"/>
    <col min="7169" max="7169" width="8.7109375" style="238" customWidth="1"/>
    <col min="7170" max="7170" width="10.85546875" style="238" customWidth="1"/>
    <col min="7171" max="7175" width="9.7109375" style="238" bestFit="1" customWidth="1"/>
    <col min="7176" max="7176" width="16.5703125" style="238" customWidth="1"/>
    <col min="7177" max="7423" width="11.42578125" style="238"/>
    <col min="7424" max="7424" width="15.85546875" style="238" bestFit="1" customWidth="1"/>
    <col min="7425" max="7425" width="8.7109375" style="238" customWidth="1"/>
    <col min="7426" max="7426" width="10.85546875" style="238" customWidth="1"/>
    <col min="7427" max="7431" width="9.7109375" style="238" bestFit="1" customWidth="1"/>
    <col min="7432" max="7432" width="16.5703125" style="238" customWidth="1"/>
    <col min="7433" max="7679" width="11.42578125" style="238"/>
    <col min="7680" max="7680" width="15.85546875" style="238" bestFit="1" customWidth="1"/>
    <col min="7681" max="7681" width="8.7109375" style="238" customWidth="1"/>
    <col min="7682" max="7682" width="10.85546875" style="238" customWidth="1"/>
    <col min="7683" max="7687" width="9.7109375" style="238" bestFit="1" customWidth="1"/>
    <col min="7688" max="7688" width="16.5703125" style="238" customWidth="1"/>
    <col min="7689" max="7935" width="11.42578125" style="238"/>
    <col min="7936" max="7936" width="15.85546875" style="238" bestFit="1" customWidth="1"/>
    <col min="7937" max="7937" width="8.7109375" style="238" customWidth="1"/>
    <col min="7938" max="7938" width="10.85546875" style="238" customWidth="1"/>
    <col min="7939" max="7943" width="9.7109375" style="238" bestFit="1" customWidth="1"/>
    <col min="7944" max="7944" width="16.5703125" style="238" customWidth="1"/>
    <col min="7945" max="8191" width="11.42578125" style="238"/>
    <col min="8192" max="8192" width="15.85546875" style="238" bestFit="1" customWidth="1"/>
    <col min="8193" max="8193" width="8.7109375" style="238" customWidth="1"/>
    <col min="8194" max="8194" width="10.85546875" style="238" customWidth="1"/>
    <col min="8195" max="8199" width="9.7109375" style="238" bestFit="1" customWidth="1"/>
    <col min="8200" max="8200" width="16.5703125" style="238" customWidth="1"/>
    <col min="8201" max="8447" width="11.42578125" style="238"/>
    <col min="8448" max="8448" width="15.85546875" style="238" bestFit="1" customWidth="1"/>
    <col min="8449" max="8449" width="8.7109375" style="238" customWidth="1"/>
    <col min="8450" max="8450" width="10.85546875" style="238" customWidth="1"/>
    <col min="8451" max="8455" width="9.7109375" style="238" bestFit="1" customWidth="1"/>
    <col min="8456" max="8456" width="16.5703125" style="238" customWidth="1"/>
    <col min="8457" max="8703" width="11.42578125" style="238"/>
    <col min="8704" max="8704" width="15.85546875" style="238" bestFit="1" customWidth="1"/>
    <col min="8705" max="8705" width="8.7109375" style="238" customWidth="1"/>
    <col min="8706" max="8706" width="10.85546875" style="238" customWidth="1"/>
    <col min="8707" max="8711" width="9.7109375" style="238" bestFit="1" customWidth="1"/>
    <col min="8712" max="8712" width="16.5703125" style="238" customWidth="1"/>
    <col min="8713" max="8959" width="11.42578125" style="238"/>
    <col min="8960" max="8960" width="15.85546875" style="238" bestFit="1" customWidth="1"/>
    <col min="8961" max="8961" width="8.7109375" style="238" customWidth="1"/>
    <col min="8962" max="8962" width="10.85546875" style="238" customWidth="1"/>
    <col min="8963" max="8967" width="9.7109375" style="238" bestFit="1" customWidth="1"/>
    <col min="8968" max="8968" width="16.5703125" style="238" customWidth="1"/>
    <col min="8969" max="9215" width="11.42578125" style="238"/>
    <col min="9216" max="9216" width="15.85546875" style="238" bestFit="1" customWidth="1"/>
    <col min="9217" max="9217" width="8.7109375" style="238" customWidth="1"/>
    <col min="9218" max="9218" width="10.85546875" style="238" customWidth="1"/>
    <col min="9219" max="9223" width="9.7109375" style="238" bestFit="1" customWidth="1"/>
    <col min="9224" max="9224" width="16.5703125" style="238" customWidth="1"/>
    <col min="9225" max="9471" width="11.42578125" style="238"/>
    <col min="9472" max="9472" width="15.85546875" style="238" bestFit="1" customWidth="1"/>
    <col min="9473" max="9473" width="8.7109375" style="238" customWidth="1"/>
    <col min="9474" max="9474" width="10.85546875" style="238" customWidth="1"/>
    <col min="9475" max="9479" width="9.7109375" style="238" bestFit="1" customWidth="1"/>
    <col min="9480" max="9480" width="16.5703125" style="238" customWidth="1"/>
    <col min="9481" max="9727" width="11.42578125" style="238"/>
    <col min="9728" max="9728" width="15.85546875" style="238" bestFit="1" customWidth="1"/>
    <col min="9729" max="9729" width="8.7109375" style="238" customWidth="1"/>
    <col min="9730" max="9730" width="10.85546875" style="238" customWidth="1"/>
    <col min="9731" max="9735" width="9.7109375" style="238" bestFit="1" customWidth="1"/>
    <col min="9736" max="9736" width="16.5703125" style="238" customWidth="1"/>
    <col min="9737" max="9983" width="11.42578125" style="238"/>
    <col min="9984" max="9984" width="15.85546875" style="238" bestFit="1" customWidth="1"/>
    <col min="9985" max="9985" width="8.7109375" style="238" customWidth="1"/>
    <col min="9986" max="9986" width="10.85546875" style="238" customWidth="1"/>
    <col min="9987" max="9991" width="9.7109375" style="238" bestFit="1" customWidth="1"/>
    <col min="9992" max="9992" width="16.5703125" style="238" customWidth="1"/>
    <col min="9993" max="10239" width="11.42578125" style="238"/>
    <col min="10240" max="10240" width="15.85546875" style="238" bestFit="1" customWidth="1"/>
    <col min="10241" max="10241" width="8.7109375" style="238" customWidth="1"/>
    <col min="10242" max="10242" width="10.85546875" style="238" customWidth="1"/>
    <col min="10243" max="10247" width="9.7109375" style="238" bestFit="1" customWidth="1"/>
    <col min="10248" max="10248" width="16.5703125" style="238" customWidth="1"/>
    <col min="10249" max="10495" width="11.42578125" style="238"/>
    <col min="10496" max="10496" width="15.85546875" style="238" bestFit="1" customWidth="1"/>
    <col min="10497" max="10497" width="8.7109375" style="238" customWidth="1"/>
    <col min="10498" max="10498" width="10.85546875" style="238" customWidth="1"/>
    <col min="10499" max="10503" width="9.7109375" style="238" bestFit="1" customWidth="1"/>
    <col min="10504" max="10504" width="16.5703125" style="238" customWidth="1"/>
    <col min="10505" max="10751" width="11.42578125" style="238"/>
    <col min="10752" max="10752" width="15.85546875" style="238" bestFit="1" customWidth="1"/>
    <col min="10753" max="10753" width="8.7109375" style="238" customWidth="1"/>
    <col min="10754" max="10754" width="10.85546875" style="238" customWidth="1"/>
    <col min="10755" max="10759" width="9.7109375" style="238" bestFit="1" customWidth="1"/>
    <col min="10760" max="10760" width="16.5703125" style="238" customWidth="1"/>
    <col min="10761" max="11007" width="11.42578125" style="238"/>
    <col min="11008" max="11008" width="15.85546875" style="238" bestFit="1" customWidth="1"/>
    <col min="11009" max="11009" width="8.7109375" style="238" customWidth="1"/>
    <col min="11010" max="11010" width="10.85546875" style="238" customWidth="1"/>
    <col min="11011" max="11015" width="9.7109375" style="238" bestFit="1" customWidth="1"/>
    <col min="11016" max="11016" width="16.5703125" style="238" customWidth="1"/>
    <col min="11017" max="11263" width="11.42578125" style="238"/>
    <col min="11264" max="11264" width="15.85546875" style="238" bestFit="1" customWidth="1"/>
    <col min="11265" max="11265" width="8.7109375" style="238" customWidth="1"/>
    <col min="11266" max="11266" width="10.85546875" style="238" customWidth="1"/>
    <col min="11267" max="11271" width="9.7109375" style="238" bestFit="1" customWidth="1"/>
    <col min="11272" max="11272" width="16.5703125" style="238" customWidth="1"/>
    <col min="11273" max="11519" width="11.42578125" style="238"/>
    <col min="11520" max="11520" width="15.85546875" style="238" bestFit="1" customWidth="1"/>
    <col min="11521" max="11521" width="8.7109375" style="238" customWidth="1"/>
    <col min="11522" max="11522" width="10.85546875" style="238" customWidth="1"/>
    <col min="11523" max="11527" width="9.7109375" style="238" bestFit="1" customWidth="1"/>
    <col min="11528" max="11528" width="16.5703125" style="238" customWidth="1"/>
    <col min="11529" max="11775" width="11.42578125" style="238"/>
    <col min="11776" max="11776" width="15.85546875" style="238" bestFit="1" customWidth="1"/>
    <col min="11777" max="11777" width="8.7109375" style="238" customWidth="1"/>
    <col min="11778" max="11778" width="10.85546875" style="238" customWidth="1"/>
    <col min="11779" max="11783" width="9.7109375" style="238" bestFit="1" customWidth="1"/>
    <col min="11784" max="11784" width="16.5703125" style="238" customWidth="1"/>
    <col min="11785" max="12031" width="11.42578125" style="238"/>
    <col min="12032" max="12032" width="15.85546875" style="238" bestFit="1" customWidth="1"/>
    <col min="12033" max="12033" width="8.7109375" style="238" customWidth="1"/>
    <col min="12034" max="12034" width="10.85546875" style="238" customWidth="1"/>
    <col min="12035" max="12039" width="9.7109375" style="238" bestFit="1" customWidth="1"/>
    <col min="12040" max="12040" width="16.5703125" style="238" customWidth="1"/>
    <col min="12041" max="12287" width="11.42578125" style="238"/>
    <col min="12288" max="12288" width="15.85546875" style="238" bestFit="1" customWidth="1"/>
    <col min="12289" max="12289" width="8.7109375" style="238" customWidth="1"/>
    <col min="12290" max="12290" width="10.85546875" style="238" customWidth="1"/>
    <col min="12291" max="12295" width="9.7109375" style="238" bestFit="1" customWidth="1"/>
    <col min="12296" max="12296" width="16.5703125" style="238" customWidth="1"/>
    <col min="12297" max="12543" width="11.42578125" style="238"/>
    <col min="12544" max="12544" width="15.85546875" style="238" bestFit="1" customWidth="1"/>
    <col min="12545" max="12545" width="8.7109375" style="238" customWidth="1"/>
    <col min="12546" max="12546" width="10.85546875" style="238" customWidth="1"/>
    <col min="12547" max="12551" width="9.7109375" style="238" bestFit="1" customWidth="1"/>
    <col min="12552" max="12552" width="16.5703125" style="238" customWidth="1"/>
    <col min="12553" max="12799" width="11.42578125" style="238"/>
    <col min="12800" max="12800" width="15.85546875" style="238" bestFit="1" customWidth="1"/>
    <col min="12801" max="12801" width="8.7109375" style="238" customWidth="1"/>
    <col min="12802" max="12802" width="10.85546875" style="238" customWidth="1"/>
    <col min="12803" max="12807" width="9.7109375" style="238" bestFit="1" customWidth="1"/>
    <col min="12808" max="12808" width="16.5703125" style="238" customWidth="1"/>
    <col min="12809" max="13055" width="11.42578125" style="238"/>
    <col min="13056" max="13056" width="15.85546875" style="238" bestFit="1" customWidth="1"/>
    <col min="13057" max="13057" width="8.7109375" style="238" customWidth="1"/>
    <col min="13058" max="13058" width="10.85546875" style="238" customWidth="1"/>
    <col min="13059" max="13063" width="9.7109375" style="238" bestFit="1" customWidth="1"/>
    <col min="13064" max="13064" width="16.5703125" style="238" customWidth="1"/>
    <col min="13065" max="13311" width="11.42578125" style="238"/>
    <col min="13312" max="13312" width="15.85546875" style="238" bestFit="1" customWidth="1"/>
    <col min="13313" max="13313" width="8.7109375" style="238" customWidth="1"/>
    <col min="13314" max="13314" width="10.85546875" style="238" customWidth="1"/>
    <col min="13315" max="13319" width="9.7109375" style="238" bestFit="1" customWidth="1"/>
    <col min="13320" max="13320" width="16.5703125" style="238" customWidth="1"/>
    <col min="13321" max="13567" width="11.42578125" style="238"/>
    <col min="13568" max="13568" width="15.85546875" style="238" bestFit="1" customWidth="1"/>
    <col min="13569" max="13569" width="8.7109375" style="238" customWidth="1"/>
    <col min="13570" max="13570" width="10.85546875" style="238" customWidth="1"/>
    <col min="13571" max="13575" width="9.7109375" style="238" bestFit="1" customWidth="1"/>
    <col min="13576" max="13576" width="16.5703125" style="238" customWidth="1"/>
    <col min="13577" max="13823" width="11.42578125" style="238"/>
    <col min="13824" max="13824" width="15.85546875" style="238" bestFit="1" customWidth="1"/>
    <col min="13825" max="13825" width="8.7109375" style="238" customWidth="1"/>
    <col min="13826" max="13826" width="10.85546875" style="238" customWidth="1"/>
    <col min="13827" max="13831" width="9.7109375" style="238" bestFit="1" customWidth="1"/>
    <col min="13832" max="13832" width="16.5703125" style="238" customWidth="1"/>
    <col min="13833" max="14079" width="11.42578125" style="238"/>
    <col min="14080" max="14080" width="15.85546875" style="238" bestFit="1" customWidth="1"/>
    <col min="14081" max="14081" width="8.7109375" style="238" customWidth="1"/>
    <col min="14082" max="14082" width="10.85546875" style="238" customWidth="1"/>
    <col min="14083" max="14087" width="9.7109375" style="238" bestFit="1" customWidth="1"/>
    <col min="14088" max="14088" width="16.5703125" style="238" customWidth="1"/>
    <col min="14089" max="14335" width="11.42578125" style="238"/>
    <col min="14336" max="14336" width="15.85546875" style="238" bestFit="1" customWidth="1"/>
    <col min="14337" max="14337" width="8.7109375" style="238" customWidth="1"/>
    <col min="14338" max="14338" width="10.85546875" style="238" customWidth="1"/>
    <col min="14339" max="14343" width="9.7109375" style="238" bestFit="1" customWidth="1"/>
    <col min="14344" max="14344" width="16.5703125" style="238" customWidth="1"/>
    <col min="14345" max="14591" width="11.42578125" style="238"/>
    <col min="14592" max="14592" width="15.85546875" style="238" bestFit="1" customWidth="1"/>
    <col min="14593" max="14593" width="8.7109375" style="238" customWidth="1"/>
    <col min="14594" max="14594" width="10.85546875" style="238" customWidth="1"/>
    <col min="14595" max="14599" width="9.7109375" style="238" bestFit="1" customWidth="1"/>
    <col min="14600" max="14600" width="16.5703125" style="238" customWidth="1"/>
    <col min="14601" max="14847" width="11.42578125" style="238"/>
    <col min="14848" max="14848" width="15.85546875" style="238" bestFit="1" customWidth="1"/>
    <col min="14849" max="14849" width="8.7109375" style="238" customWidth="1"/>
    <col min="14850" max="14850" width="10.85546875" style="238" customWidth="1"/>
    <col min="14851" max="14855" width="9.7109375" style="238" bestFit="1" customWidth="1"/>
    <col min="14856" max="14856" width="16.5703125" style="238" customWidth="1"/>
    <col min="14857" max="15103" width="11.42578125" style="238"/>
    <col min="15104" max="15104" width="15.85546875" style="238" bestFit="1" customWidth="1"/>
    <col min="15105" max="15105" width="8.7109375" style="238" customWidth="1"/>
    <col min="15106" max="15106" width="10.85546875" style="238" customWidth="1"/>
    <col min="15107" max="15111" width="9.7109375" style="238" bestFit="1" customWidth="1"/>
    <col min="15112" max="15112" width="16.5703125" style="238" customWidth="1"/>
    <col min="15113" max="15359" width="11.42578125" style="238"/>
    <col min="15360" max="15360" width="15.85546875" style="238" bestFit="1" customWidth="1"/>
    <col min="15361" max="15361" width="8.7109375" style="238" customWidth="1"/>
    <col min="15362" max="15362" width="10.85546875" style="238" customWidth="1"/>
    <col min="15363" max="15367" width="9.7109375" style="238" bestFit="1" customWidth="1"/>
    <col min="15368" max="15368" width="16.5703125" style="238" customWidth="1"/>
    <col min="15369" max="15615" width="11.42578125" style="238"/>
    <col min="15616" max="15616" width="15.85546875" style="238" bestFit="1" customWidth="1"/>
    <col min="15617" max="15617" width="8.7109375" style="238" customWidth="1"/>
    <col min="15618" max="15618" width="10.85546875" style="238" customWidth="1"/>
    <col min="15619" max="15623" width="9.7109375" style="238" bestFit="1" customWidth="1"/>
    <col min="15624" max="15624" width="16.5703125" style="238" customWidth="1"/>
    <col min="15625" max="15871" width="11.42578125" style="238"/>
    <col min="15872" max="15872" width="15.85546875" style="238" bestFit="1" customWidth="1"/>
    <col min="15873" max="15873" width="8.7109375" style="238" customWidth="1"/>
    <col min="15874" max="15874" width="10.85546875" style="238" customWidth="1"/>
    <col min="15875" max="15879" width="9.7109375" style="238" bestFit="1" customWidth="1"/>
    <col min="15880" max="15880" width="16.5703125" style="238" customWidth="1"/>
    <col min="15881" max="16127" width="11.42578125" style="238"/>
    <col min="16128" max="16128" width="15.85546875" style="238" bestFit="1" customWidth="1"/>
    <col min="16129" max="16129" width="8.7109375" style="238" customWidth="1"/>
    <col min="16130" max="16130" width="10.85546875" style="238" customWidth="1"/>
    <col min="16131" max="16135" width="9.7109375" style="238" bestFit="1" customWidth="1"/>
    <col min="16136" max="16136" width="16.5703125" style="238" customWidth="1"/>
    <col min="16137" max="16384" width="11.42578125" style="238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4" t="s">
        <v>243</v>
      </c>
      <c r="C5" s="255"/>
      <c r="D5" s="255"/>
      <c r="E5" s="255"/>
      <c r="F5" s="255"/>
      <c r="G5" s="255"/>
      <c r="H5" s="255"/>
    </row>
    <row r="6" spans="2:8" ht="18" customHeight="1">
      <c r="B6" s="255" t="str">
        <f>actualizaciones!A2</f>
        <v xml:space="preserve">acum. octubre 2012 </v>
      </c>
      <c r="C6" s="255"/>
      <c r="D6" s="255"/>
      <c r="E6" s="255"/>
      <c r="F6" s="255"/>
      <c r="G6" s="255"/>
      <c r="H6" s="255"/>
    </row>
    <row r="7" spans="2:8" ht="15" customHeight="1">
      <c r="B7" s="240" t="s">
        <v>202</v>
      </c>
      <c r="C7" s="241" t="s">
        <v>83</v>
      </c>
      <c r="D7" s="241" t="s">
        <v>234</v>
      </c>
      <c r="E7" s="241"/>
      <c r="F7" s="241"/>
      <c r="G7" s="241"/>
      <c r="H7" s="241" t="s">
        <v>144</v>
      </c>
    </row>
    <row r="8" spans="2:8" ht="15" customHeight="1">
      <c r="B8" s="240"/>
      <c r="C8" s="241"/>
      <c r="D8" s="127" t="s">
        <v>81</v>
      </c>
      <c r="E8" s="127" t="s">
        <v>240</v>
      </c>
      <c r="F8" s="127" t="s">
        <v>237</v>
      </c>
      <c r="G8" s="127" t="s">
        <v>241</v>
      </c>
      <c r="H8" s="241"/>
    </row>
    <row r="9" spans="2:8" ht="15" customHeight="1">
      <c r="B9" s="115" t="str">
        <f>'Nacionalidades '!B7</f>
        <v>España</v>
      </c>
      <c r="C9" s="244">
        <f>'Nacionalidad-Alojamiento(datos)'!C9/'Nacionalidad-Alojamiento(datos)'!C$31</f>
        <v>0.53398603055989291</v>
      </c>
      <c r="D9" s="246">
        <f>'Nacionalidad-Alojamiento(datos)'!E9/'Nacionalidad-Alojamiento(datos)'!E$31</f>
        <v>0.53645394770141119</v>
      </c>
      <c r="E9" s="246">
        <f>'Nacionalidad-Alojamiento(datos)'!G9/'Nacionalidad-Alojamiento(datos)'!G$31</f>
        <v>0.55544803666273435</v>
      </c>
      <c r="F9" s="246">
        <f>'Nacionalidad-Alojamiento(datos)'!I9/'Nacionalidad-Alojamiento(datos)'!I$31</f>
        <v>0.39540068684035456</v>
      </c>
      <c r="G9" s="246">
        <f>'Nacionalidad-Alojamiento(datos)'!K9/'Nacionalidad-Alojamiento(datos)'!K$31</f>
        <v>0.61334888310756253</v>
      </c>
      <c r="H9" s="244">
        <f>'Nacionalidad-Alojamiento(datos)'!M9/'Nacionalidad-Alojamiento(datos)'!M$31</f>
        <v>0.52627797019386924</v>
      </c>
    </row>
    <row r="10" spans="2:8" ht="15" customHeight="1">
      <c r="B10" s="115" t="str">
        <f>'Nacionalidades '!B8</f>
        <v>Alemania</v>
      </c>
      <c r="C10" s="244">
        <f>'Nacionalidad-Alojamiento(datos)'!C10/'Nacionalidad-Alojamiento(datos)'!C$31</f>
        <v>0.22632375083649342</v>
      </c>
      <c r="D10" s="246">
        <f>'Nacionalidad-Alojamiento(datos)'!E10/'Nacionalidad-Alojamiento(datos)'!E$31</f>
        <v>0.25180716793433</v>
      </c>
      <c r="E10" s="246">
        <f>'Nacionalidad-Alojamiento(datos)'!G10/'Nacionalidad-Alojamiento(datos)'!G$31</f>
        <v>0.25001494995841195</v>
      </c>
      <c r="F10" s="246">
        <f>'Nacionalidad-Alojamiento(datos)'!I10/'Nacionalidad-Alojamiento(datos)'!I$31</f>
        <v>0.30695650610424868</v>
      </c>
      <c r="G10" s="246">
        <f>'Nacionalidad-Alojamiento(datos)'!K10/'Nacionalidad-Alojamiento(datos)'!K$31</f>
        <v>3.5794384139230286E-2</v>
      </c>
      <c r="H10" s="244">
        <f>'Nacionalidad-Alojamiento(datos)'!M10/'Nacionalidad-Alojamiento(datos)'!M$31</f>
        <v>0.14673124182630815</v>
      </c>
    </row>
    <row r="11" spans="2:8" ht="15" customHeight="1">
      <c r="B11" s="115" t="str">
        <f>'Nacionalidades '!B9</f>
        <v>Reino Unido</v>
      </c>
      <c r="C11" s="244">
        <f>'Nacionalidad-Alojamiento(datos)'!C11/'Nacionalidad-Alojamiento(datos)'!C$31</f>
        <v>8.0461953490965868E-2</v>
      </c>
      <c r="D11" s="246">
        <f>'Nacionalidad-Alojamiento(datos)'!E11/'Nacionalidad-Alojamiento(datos)'!E$31</f>
        <v>8.844194746214265E-2</v>
      </c>
      <c r="E11" s="246">
        <f>'Nacionalidad-Alojamiento(datos)'!G11/'Nacionalidad-Alojamiento(datos)'!G$31</f>
        <v>8.4073129760202661E-2</v>
      </c>
      <c r="F11" s="246">
        <f>'Nacionalidad-Alojamiento(datos)'!I11/'Nacionalidad-Alojamiento(datos)'!I$31</f>
        <v>7.4725353758742827E-2</v>
      </c>
      <c r="G11" s="246">
        <f>'Nacionalidad-Alojamiento(datos)'!K11/'Nacionalidad-Alojamiento(datos)'!K$31</f>
        <v>0.30106755180766126</v>
      </c>
      <c r="H11" s="244">
        <f>'Nacionalidad-Alojamiento(datos)'!M11/'Nacionalidad-Alojamiento(datos)'!M$31</f>
        <v>5.5537990601152581E-2</v>
      </c>
    </row>
    <row r="12" spans="2:8" ht="15" customHeight="1">
      <c r="B12" s="115" t="str">
        <f>'Nacionalidades '!B10</f>
        <v>Países Nórdicos</v>
      </c>
      <c r="C12" s="244">
        <f>'Nacionalidad-Alojamiento(datos)'!C12/'Nacionalidad-Alojamiento(datos)'!C$31</f>
        <v>5.694428953825563E-2</v>
      </c>
      <c r="D12" s="246">
        <f>'Nacionalidad-Alojamiento(datos)'!E12/'Nacionalidad-Alojamiento(datos)'!E$31</f>
        <v>2.4596349313713309E-2</v>
      </c>
      <c r="E12" s="246">
        <f>'Nacionalidad-Alojamiento(datos)'!G12/'Nacionalidad-Alojamiento(datos)'!G$31</f>
        <v>2.2066138616014395E-2</v>
      </c>
      <c r="F12" s="246">
        <f>'Nacionalidad-Alojamiento(datos)'!I12/'Nacionalidad-Alojamiento(datos)'!I$31</f>
        <v>4.5166046352733878E-2</v>
      </c>
      <c r="G12" s="246">
        <f>'Nacionalidad-Alojamiento(datos)'!K12/'Nacionalidad-Alojamiento(datos)'!K$31</f>
        <v>5.4723243922131515E-3</v>
      </c>
      <c r="H12" s="244">
        <f>'Nacionalidad-Alojamiento(datos)'!M12/'Nacionalidad-Alojamiento(datos)'!M$31</f>
        <v>0.15797680467930386</v>
      </c>
    </row>
    <row r="13" spans="2:8" ht="15" customHeight="1">
      <c r="B13" s="115" t="str">
        <f>'Nacionalidades '!B11</f>
        <v>Finlandia</v>
      </c>
      <c r="C13" s="244">
        <f>'Nacionalidad-Alojamiento(datos)'!C13/'Nacionalidad-Alojamiento(datos)'!C$31</f>
        <v>2.6450619005130491E-2</v>
      </c>
      <c r="D13" s="246">
        <f>'Nacionalidad-Alojamiento(datos)'!E13/'Nacionalidad-Alojamiento(datos)'!E$31</f>
        <v>9.6328607778989467E-3</v>
      </c>
      <c r="E13" s="246">
        <f>'Nacionalidad-Alojamiento(datos)'!G13/'Nacionalidad-Alojamiento(datos)'!G$31</f>
        <v>8.2197589523069145E-3</v>
      </c>
      <c r="F13" s="246">
        <f>'Nacionalidad-Alojamiento(datos)'!I13/'Nacionalidad-Alojamiento(datos)'!I$31</f>
        <v>2.0407429383102287E-2</v>
      </c>
      <c r="G13" s="246">
        <f>'Nacionalidad-Alojamiento(datos)'!K13/'Nacionalidad-Alojamiento(datos)'!K$31</f>
        <v>2.5118866062617744E-3</v>
      </c>
      <c r="H13" s="244">
        <f>'Nacionalidad-Alojamiento(datos)'!M13/'Nacionalidad-Alojamiento(datos)'!M$31</f>
        <v>7.8977623844904643E-2</v>
      </c>
    </row>
    <row r="14" spans="2:8" ht="15" customHeight="1">
      <c r="B14" s="115" t="str">
        <f>'Nacionalidades '!B12</f>
        <v>Suecia</v>
      </c>
      <c r="C14" s="244">
        <f>'Nacionalidad-Alojamiento(datos)'!C14/'Nacionalidad-Alojamiento(datos)'!C$31</f>
        <v>1.6355189047512826E-2</v>
      </c>
      <c r="D14" s="246">
        <f>'Nacionalidad-Alojamiento(datos)'!E14/'Nacionalidad-Alojamiento(datos)'!E$31</f>
        <v>8.146634825541E-3</v>
      </c>
      <c r="E14" s="246">
        <f>'Nacionalidad-Alojamiento(datos)'!G14/'Nacionalidad-Alojamiento(datos)'!G$31</f>
        <v>7.4097430238057697E-3</v>
      </c>
      <c r="F14" s="246">
        <f>'Nacionalidad-Alojamiento(datos)'!I14/'Nacionalidad-Alojamiento(datos)'!I$31</f>
        <v>1.4402071309132099E-2</v>
      </c>
      <c r="G14" s="246">
        <f>'Nacionalidad-Alojamiento(datos)'!K14/'Nacionalidad-Alojamiento(datos)'!K$31</f>
        <v>1.2559433031308872E-3</v>
      </c>
      <c r="H14" s="244">
        <f>'Nacionalidad-Alojamiento(datos)'!M14/'Nacionalidad-Alojamiento(datos)'!M$31</f>
        <v>4.1993015535403765E-2</v>
      </c>
    </row>
    <row r="15" spans="2:8" ht="15" customHeight="1">
      <c r="B15" s="115" t="str">
        <f>'Nacionalidades '!B13</f>
        <v>Dinamarca</v>
      </c>
      <c r="C15" s="244">
        <f>'Nacionalidad-Alojamiento(datos)'!C15/'Nacionalidad-Alojamiento(datos)'!C$31</f>
        <v>7.9919975462859685E-3</v>
      </c>
      <c r="D15" s="246">
        <f>'Nacionalidad-Alojamiento(datos)'!E15/'Nacionalidad-Alojamiento(datos)'!E$31</f>
        <v>3.5913292749702066E-3</v>
      </c>
      <c r="E15" s="246">
        <f>'Nacionalidad-Alojamiento(datos)'!G15/'Nacionalidad-Alojamiento(datos)'!G$31</f>
        <v>3.530908359473109E-3</v>
      </c>
      <c r="F15" s="246">
        <f>'Nacionalidad-Alojamiento(datos)'!I15/'Nacionalidad-Alojamiento(datos)'!I$31</f>
        <v>4.4770483844867575E-3</v>
      </c>
      <c r="G15" s="246">
        <f>'Nacionalidad-Alojamiento(datos)'!K15/'Nacionalidad-Alojamiento(datos)'!K$31</f>
        <v>1.1662330671929667E-3</v>
      </c>
      <c r="H15" s="244">
        <f>'Nacionalidad-Alojamiento(datos)'!M15/'Nacionalidad-Alojamiento(datos)'!M$31</f>
        <v>2.1736631073681789E-2</v>
      </c>
    </row>
    <row r="16" spans="2:8" ht="15" customHeight="1">
      <c r="B16" s="115" t="str">
        <f>'Nacionalidades '!B14</f>
        <v>Noruega</v>
      </c>
      <c r="C16" s="244">
        <f>'Nacionalidad-Alojamiento(datos)'!C16/'Nacionalidad-Alojamiento(datos)'!C$31</f>
        <v>6.1464839393263436E-3</v>
      </c>
      <c r="D16" s="246">
        <f>'Nacionalidad-Alojamiento(datos)'!E16/'Nacionalidad-Alojamiento(datos)'!E$31</f>
        <v>3.2255244353031577E-3</v>
      </c>
      <c r="E16" s="246">
        <f>'Nacionalidad-Alojamiento(datos)'!G16/'Nacionalidad-Alojamiento(datos)'!G$31</f>
        <v>2.9057282804286016E-3</v>
      </c>
      <c r="F16" s="246">
        <f>'Nacionalidad-Alojamiento(datos)'!I16/'Nacionalidad-Alojamiento(datos)'!I$31</f>
        <v>5.8794972760127301E-3</v>
      </c>
      <c r="G16" s="246">
        <f>'Nacionalidad-Alojamiento(datos)'!K16/'Nacionalidad-Alojamiento(datos)'!K$31</f>
        <v>5.3826141562752312E-4</v>
      </c>
      <c r="H16" s="244">
        <f>'Nacionalidad-Alojamiento(datos)'!M16/'Nacionalidad-Alojamiento(datos)'!M$31</f>
        <v>1.5269534225313654E-2</v>
      </c>
    </row>
    <row r="17" spans="2:10" ht="15" customHeight="1">
      <c r="B17" s="115" t="str">
        <f>'Nacionalidades '!B15</f>
        <v>Francia</v>
      </c>
      <c r="C17" s="244">
        <f>'Nacionalidad-Alojamiento(datos)'!C17/'Nacionalidad-Alojamiento(datos)'!C$31</f>
        <v>2.6110793553424046E-2</v>
      </c>
      <c r="D17" s="246">
        <f>'Nacionalidad-Alojamiento(datos)'!E17/'Nacionalidad-Alojamiento(datos)'!E$31</f>
        <v>2.8854869805686311E-2</v>
      </c>
      <c r="E17" s="246">
        <f>'Nacionalidad-Alojamiento(datos)'!G17/'Nacionalidad-Alojamiento(datos)'!G$31</f>
        <v>2.6632671367296013E-2</v>
      </c>
      <c r="F17" s="246">
        <f>'Nacionalidad-Alojamiento(datos)'!I17/'Nacionalidad-Alojamiento(datos)'!I$31</f>
        <v>4.7305679918010678E-2</v>
      </c>
      <c r="G17" s="246">
        <f>'Nacionalidad-Alojamiento(datos)'!K17/'Nacionalidad-Alojamiento(datos)'!K$31</f>
        <v>1.0137256660985019E-2</v>
      </c>
      <c r="H17" s="244">
        <f>'Nacionalidad-Alojamiento(datos)'!M17/'Nacionalidad-Alojamiento(datos)'!M$31</f>
        <v>1.7540203785407354E-2</v>
      </c>
    </row>
    <row r="18" spans="2:10" ht="15" customHeight="1">
      <c r="B18" s="115" t="str">
        <f>'Nacionalidades '!B16</f>
        <v>Italia</v>
      </c>
      <c r="C18" s="244">
        <f>'Nacionalidad-Alojamiento(datos)'!C18/'Nacionalidad-Alojamiento(datos)'!C$31</f>
        <v>8.0373076065134962E-3</v>
      </c>
      <c r="D18" s="246">
        <f>'Nacionalidad-Alojamiento(datos)'!E18/'Nacionalidad-Alojamiento(datos)'!E$31</f>
        <v>5.9725117218594852E-3</v>
      </c>
      <c r="E18" s="246">
        <f>'Nacionalidad-Alojamiento(datos)'!G18/'Nacionalidad-Alojamiento(datos)'!G$31</f>
        <v>4.1506520900041859E-3</v>
      </c>
      <c r="F18" s="246">
        <f>'Nacionalidad-Alojamiento(datos)'!I18/'Nacionalidad-Alojamiento(datos)'!I$31</f>
        <v>1.6667565672366363E-2</v>
      </c>
      <c r="G18" s="246">
        <f>'Nacionalidad-Alojamiento(datos)'!K18/'Nacionalidad-Alojamiento(datos)'!K$31</f>
        <v>1.2738853503184714E-2</v>
      </c>
      <c r="H18" s="244">
        <f>'Nacionalidad-Alojamiento(datos)'!M18/'Nacionalidad-Alojamiento(datos)'!M$31</f>
        <v>1.4486296940344624E-2</v>
      </c>
    </row>
    <row r="19" spans="2:10" ht="15" customHeight="1">
      <c r="B19" s="115" t="str">
        <f>'Nacionalidades '!B17</f>
        <v>Austria</v>
      </c>
      <c r="C19" s="244">
        <f>'Nacionalidad-Alojamiento(datos)'!C19/'Nacionalidad-Alojamiento(datos)'!C$31</f>
        <v>7.2461242471559221E-3</v>
      </c>
      <c r="D19" s="246">
        <f>'Nacionalidad-Alojamiento(datos)'!E19/'Nacionalidad-Alojamiento(datos)'!E$31</f>
        <v>7.9625820760229876E-3</v>
      </c>
      <c r="E19" s="246">
        <f>'Nacionalidad-Alojamiento(datos)'!G19/'Nacionalidad-Alojamiento(datos)'!G$31</f>
        <v>7.08356211299994E-3</v>
      </c>
      <c r="F19" s="246">
        <f>'Nacionalidad-Alojamiento(datos)'!I19/'Nacionalidad-Alojamiento(datos)'!I$31</f>
        <v>1.5301077008828236E-2</v>
      </c>
      <c r="G19" s="246">
        <f>'Nacionalidad-Alojamiento(datos)'!K19/'Nacionalidad-Alojamiento(datos)'!K$31</f>
        <v>3.5884094375168208E-4</v>
      </c>
      <c r="H19" s="244">
        <f>'Nacionalidad-Alojamiento(datos)'!M19/'Nacionalidad-Alojamiento(datos)'!M$31</f>
        <v>5.0084072259028783E-3</v>
      </c>
    </row>
    <row r="20" spans="2:10" ht="15" customHeight="1">
      <c r="B20" s="115" t="str">
        <f>'Nacionalidades '!B19</f>
        <v>Rusia</v>
      </c>
      <c r="C20" s="244">
        <f>'Nacionalidad-Alojamiento(datos)'!C20/'Nacionalidad-Alojamiento(datos)'!C$31</f>
        <v>6.9899481374079853E-3</v>
      </c>
      <c r="D20" s="246">
        <f>'Nacionalidad-Alojamiento(datos)'!E20/'Nacionalidad-Alojamiento(datos)'!E$31</f>
        <v>4.6197240129020973E-3</v>
      </c>
      <c r="E20" s="246">
        <f>'Nacionalidad-Alojamiento(datos)'!G20/'Nacionalidad-Alojamiento(datos)'!G$31</f>
        <v>3.9277618009535354E-3</v>
      </c>
      <c r="F20" s="246">
        <f>'Nacionalidad-Alojamiento(datos)'!I20/'Nacionalidad-Alojamiento(datos)'!I$31</f>
        <v>9.835122354675728E-3</v>
      </c>
      <c r="G20" s="246">
        <f>'Nacionalidad-Alojamiento(datos)'!K20/'Nacionalidad-Alojamiento(datos)'!K$31</f>
        <v>1.4353637750067283E-3</v>
      </c>
      <c r="H20" s="244">
        <f>'Nacionalidad-Alojamiento(datos)'!M20/'Nacionalidad-Alojamiento(datos)'!M$31</f>
        <v>1.4392883319201528E-2</v>
      </c>
    </row>
    <row r="21" spans="2:10" ht="15" customHeight="1">
      <c r="B21" s="115" t="str">
        <f>'Nacionalidades '!B18</f>
        <v>Países del Este</v>
      </c>
      <c r="C21" s="244">
        <f>'Nacionalidad-Alojamiento(datos)'!C21/'Nacionalidad-Alojamiento(datos)'!C$31</f>
        <v>6.6867192728083868E-3</v>
      </c>
      <c r="D21" s="246">
        <f>'Nacionalidad-Alojamiento(datos)'!E21/'Nacionalidad-Alojamiento(datos)'!E$31</f>
        <v>6.5361732672583961E-3</v>
      </c>
      <c r="E21" s="246">
        <f>'Nacionalidad-Alojamiento(datos)'!G21/'Nacionalidad-Alojamiento(datos)'!G$31</f>
        <v>6.2382099191614976E-3</v>
      </c>
      <c r="F21" s="246">
        <f>'Nacionalidad-Alojamiento(datos)'!I21/'Nacionalidad-Alojamiento(datos)'!I$31</f>
        <v>9.58340075876081E-3</v>
      </c>
      <c r="G21" s="246">
        <f>'Nacionalidad-Alojamiento(datos)'!K21/'Nacionalidad-Alojamiento(datos)'!K$31</f>
        <v>1.1662330671929667E-3</v>
      </c>
      <c r="H21" s="244">
        <f>'Nacionalidad-Alojamiento(datos)'!M21/'Nacionalidad-Alojamiento(datos)'!M$31</f>
        <v>7.1569205121940708E-3</v>
      </c>
    </row>
    <row r="22" spans="2:10" ht="15" customHeight="1">
      <c r="B22" s="115" t="str">
        <f>'Nacionalidades '!B20</f>
        <v>Holanda</v>
      </c>
      <c r="C22" s="244">
        <f>'Nacionalidad-Alojamiento(datos)'!C22/'Nacionalidad-Alojamiento(datos)'!C$31</f>
        <v>4.9928200981485616E-3</v>
      </c>
      <c r="D22" s="246">
        <f>'Nacionalidad-Alojamiento(datos)'!E22/'Nacionalidad-Alojamiento(datos)'!E$31</f>
        <v>4.4724818132876884E-3</v>
      </c>
      <c r="E22" s="246">
        <f>'Nacionalidad-Alojamiento(datos)'!G22/'Nacionalidad-Alojamiento(datos)'!G$31</f>
        <v>3.9467890207505419E-3</v>
      </c>
      <c r="F22" s="246">
        <f>'Nacionalidad-Alojamiento(datos)'!I22/'Nacionalidad-Alojamiento(datos)'!I$31</f>
        <v>8.1629717532409156E-3</v>
      </c>
      <c r="G22" s="246">
        <f>'Nacionalidad-Alojamiento(datos)'!K22/'Nacionalidad-Alojamiento(datos)'!K$31</f>
        <v>3.4089889656409795E-3</v>
      </c>
      <c r="H22" s="244">
        <f>'Nacionalidad-Alojamiento(datos)'!M22/'Nacionalidad-Alojamiento(datos)'!M$31</f>
        <v>6.6179957748300593E-3</v>
      </c>
    </row>
    <row r="23" spans="2:10" ht="15" customHeight="1">
      <c r="B23" s="115" t="str">
        <f>'Nacionalidades '!B21</f>
        <v>Suiza</v>
      </c>
      <c r="C23" s="244">
        <f>'Nacionalidad-Alojamiento(datos)'!C23/'Nacionalidad-Alojamiento(datos)'!C$31</f>
        <v>4.4700117109078745E-3</v>
      </c>
      <c r="D23" s="246">
        <f>'Nacionalidad-Alojamiento(datos)'!E23/'Nacionalidad-Alojamiento(datos)'!E$31</f>
        <v>4.4885864288705139E-3</v>
      </c>
      <c r="E23" s="246">
        <f>'Nacionalidad-Alojamiento(datos)'!G23/'Nacionalidad-Alojamiento(datos)'!G$31</f>
        <v>4.0120252029117081E-3</v>
      </c>
      <c r="F23" s="246">
        <f>'Nacionalidad-Alojamiento(datos)'!I23/'Nacionalidad-Alojamiento(datos)'!I$31</f>
        <v>8.3427728931801427E-3</v>
      </c>
      <c r="G23" s="246">
        <f>'Nacionalidad-Alojamiento(datos)'!K23/'Nacionalidad-Alojamiento(datos)'!K$31</f>
        <v>9.8681259531712578E-4</v>
      </c>
      <c r="H23" s="244">
        <f>'Nacionalidad-Alojamiento(datos)'!M23/'Nacionalidad-Alojamiento(datos)'!M$31</f>
        <v>4.4119971832200398E-3</v>
      </c>
    </row>
    <row r="24" spans="2:10" ht="15" customHeight="1">
      <c r="B24" s="115" t="str">
        <f>'Nacionalidades '!B22</f>
        <v>Irlanda</v>
      </c>
      <c r="C24" s="244">
        <f>'Nacionalidad-Alojamiento(datos)'!C24/'Nacionalidad-Alojamiento(datos)'!C$31</f>
        <v>3.8339281730983715E-3</v>
      </c>
      <c r="D24" s="246">
        <f>'Nacionalidad-Alojamiento(datos)'!E24/'Nacionalidad-Alojamiento(datos)'!E$31</f>
        <v>4.0859710392998636E-3</v>
      </c>
      <c r="E24" s="246">
        <f>'Nacionalidad-Alojamiento(datos)'!G24/'Nacionalidad-Alojamiento(datos)'!G$31</f>
        <v>3.6070172386611361E-3</v>
      </c>
      <c r="F24" s="246">
        <f>'Nacionalidad-Alojamiento(datos)'!I24/'Nacionalidad-Alojamiento(datos)'!I$31</f>
        <v>7.6055882194293115E-3</v>
      </c>
      <c r="G24" s="246">
        <f>'Nacionalidad-Alojamiento(datos)'!K24/'Nacionalidad-Alojamiento(datos)'!K$31</f>
        <v>2.3324661343859334E-3</v>
      </c>
      <c r="H24" s="244">
        <f>'Nacionalidad-Alojamiento(datos)'!M24/'Nacionalidad-Alojamiento(datos)'!M$31</f>
        <v>3.0467211818978775E-3</v>
      </c>
    </row>
    <row r="25" spans="2:10" ht="15" customHeight="1">
      <c r="B25" s="115" t="str">
        <f>'Nacionalidades '!B23</f>
        <v>Bélgica</v>
      </c>
      <c r="C25" s="244">
        <f>'Nacionalidad-Alojamiento(datos)'!C25/'Nacionalidad-Alojamiento(datos)'!C$31</f>
        <v>2.943411220165068E-3</v>
      </c>
      <c r="D25" s="246">
        <f>'Nacionalidad-Alojamiento(datos)'!E25/'Nacionalidad-Alojamiento(datos)'!E$31</f>
        <v>2.700974099176824E-3</v>
      </c>
      <c r="E25" s="246">
        <f>'Nacionalidad-Alojamiento(datos)'!G25/'Nacionalidad-Alojamiento(datos)'!G$31</f>
        <v>2.5605201498257652E-3</v>
      </c>
      <c r="F25" s="246">
        <f>'Nacionalidad-Alojamiento(datos)'!I25/'Nacionalidad-Alojamiento(datos)'!I$31</f>
        <v>3.9196648506751534E-3</v>
      </c>
      <c r="G25" s="246">
        <f>'Nacionalidad-Alojamiento(datos)'!K25/'Nacionalidad-Alojamiento(datos)'!K$31</f>
        <v>1.2559433031308872E-3</v>
      </c>
      <c r="H25" s="244">
        <f>'Nacionalidad-Alojamiento(datos)'!M25/'Nacionalidad-Alojamiento(datos)'!M$31</f>
        <v>3.7006165298995443E-3</v>
      </c>
    </row>
    <row r="26" spans="2:10" ht="15" customHeight="1">
      <c r="B26" s="115" t="str">
        <f>'Nacionalidades '!B24</f>
        <v>Resto de Europa</v>
      </c>
      <c r="C26" s="244">
        <f>'Nacionalidad-Alojamiento(datos)'!C26/'Nacionalidad-Alojamiento(datos)'!C$31</f>
        <v>1.5849807606513496E-2</v>
      </c>
      <c r="D26" s="246">
        <f>'Nacionalidad-Alojamiento(datos)'!E26/'Nacionalidad-Alojamiento(datos)'!E$31</f>
        <v>1.5856144370976721E-2</v>
      </c>
      <c r="E26" s="246">
        <f>'Nacionalidad-Alojamiento(datos)'!G26/'Nacionalidad-Alojamiento(datos)'!G$31</f>
        <v>1.3870843232017918E-2</v>
      </c>
      <c r="F26" s="246">
        <f>'Nacionalidad-Alojamiento(datos)'!I26/'Nacionalidad-Alojamiento(datos)'!I$31</f>
        <v>3.1591060287322219E-2</v>
      </c>
      <c r="G26" s="246">
        <f>'Nacionalidad-Alojamiento(datos)'!K26/'Nacionalidad-Alojamiento(datos)'!K$31</f>
        <v>2.8707275500134567E-3</v>
      </c>
      <c r="H26" s="244">
        <f>'Nacionalidad-Alojamiento(datos)'!M26/'Nacionalidad-Alojamiento(datos)'!M$31</f>
        <v>1.5830015952172226E-2</v>
      </c>
    </row>
    <row r="27" spans="2:10" ht="15" customHeight="1">
      <c r="B27" s="115" t="str">
        <f>'Nacionalidades '!B25</f>
        <v>Usa</v>
      </c>
      <c r="C27" s="244">
        <f>'Nacionalidad-Alojamiento(datos)'!C27/'Nacionalidad-Alojamiento(datos)'!C$31</f>
        <v>1.9204494757974571E-3</v>
      </c>
      <c r="D27" s="246">
        <f>'Nacionalidad-Alojamiento(datos)'!E27/'Nacionalidad-Alojamiento(datos)'!E$31</f>
        <v>1.5598470521651505E-3</v>
      </c>
      <c r="E27" s="246">
        <f>'Nacionalidad-Alojamiento(datos)'!G27/'Nacionalidad-Alojamiento(datos)'!G$31</f>
        <v>1.448786878829228E-3</v>
      </c>
      <c r="F27" s="246">
        <f>'Nacionalidad-Alojamiento(datos)'!I27/'Nacionalidad-Alojamiento(datos)'!I$31</f>
        <v>2.4812557311613354E-3</v>
      </c>
      <c r="G27" s="246">
        <f>'Nacionalidad-Alojamiento(datos)'!K27/'Nacionalidad-Alojamiento(datos)'!K$31</f>
        <v>6.2797165156544359E-4</v>
      </c>
      <c r="H27" s="244">
        <f>'Nacionalidad-Alojamiento(datos)'!M27/'Nacionalidad-Alojamiento(datos)'!M$31</f>
        <v>3.0467211818978775E-3</v>
      </c>
    </row>
    <row r="28" spans="2:10" ht="15" customHeight="1">
      <c r="B28" s="115" t="str">
        <f>'Nacionalidades '!B26</f>
        <v>Resto de América</v>
      </c>
      <c r="C28" s="244">
        <f>'Nacionalidad-Alojamiento(datos)'!C28/'Nacionalidad-Alojamiento(datos)'!C$31</f>
        <v>4.5885149453490969E-3</v>
      </c>
      <c r="D28" s="246">
        <f>'Nacionalidad-Alojamiento(datos)'!E28/'Nacionalidad-Alojamiento(datos)'!E$31</f>
        <v>2.7239806928665757E-3</v>
      </c>
      <c r="E28" s="246">
        <f>'Nacionalidad-Alojamiento(datos)'!G28/'Nacionalidad-Alojamiento(datos)'!G$31</f>
        <v>1.5711047203814143E-3</v>
      </c>
      <c r="F28" s="246">
        <f>'Nacionalidad-Alojamiento(datos)'!I28/'Nacionalidad-Alojamiento(datos)'!I$31</f>
        <v>1.050038657245087E-2</v>
      </c>
      <c r="G28" s="246">
        <f>'Nacionalidad-Alojamiento(datos)'!K28/'Nacionalidad-Alojamiento(datos)'!K$31</f>
        <v>1.9736251906342516E-3</v>
      </c>
      <c r="H28" s="244">
        <f>'Nacionalidad-Alojamiento(datos)'!M28/'Nacionalidad-Alojamiento(datos)'!M$31</f>
        <v>1.0412025925872698E-2</v>
      </c>
      <c r="I28" s="247"/>
      <c r="J28" s="247"/>
    </row>
    <row r="29" spans="2:10" ht="15" customHeight="1">
      <c r="B29" s="115" t="str">
        <f>'Nacionalidades '!B27</f>
        <v>Resto del Mundo</v>
      </c>
      <c r="C29" s="244">
        <f>'Nacionalidad-Alojamiento(datos)'!C29/'Nacionalidad-Alojamiento(datos)'!C$31</f>
        <v>8.6141395271023876E-3</v>
      </c>
      <c r="D29" s="246">
        <f>'Nacionalidad-Alojamiento(datos)'!E29/'Nacionalidad-Alojamiento(datos)'!E$31</f>
        <v>8.8667412080302207E-3</v>
      </c>
      <c r="E29" s="246">
        <f>'Nacionalidad-Alojamiento(datos)'!G29/'Nacionalidad-Alojamiento(datos)'!G$31</f>
        <v>9.3478012688437435E-3</v>
      </c>
      <c r="F29" s="246">
        <f>'Nacionalidad-Alojamiento(datos)'!I29/'Nacionalidad-Alojamiento(datos)'!I$31</f>
        <v>6.4548609238182569E-3</v>
      </c>
      <c r="G29" s="246">
        <f>'Nacionalidad-Alojamiento(datos)'!K29/'Nacionalidad-Alojamiento(datos)'!K$31</f>
        <v>5.0237732125235487E-3</v>
      </c>
      <c r="H29" s="244">
        <f>'Nacionalidad-Alojamiento(datos)'!M29/'Nacionalidad-Alojamiento(datos)'!M$31</f>
        <v>7.8251871865254452E-3</v>
      </c>
    </row>
    <row r="30" spans="2:10" ht="15" customHeight="1">
      <c r="B30" s="248" t="str">
        <f>'Nacionalidades '!B28</f>
        <v>Turismo extranjero</v>
      </c>
      <c r="C30" s="250">
        <f>'Nacionalidad-Alojamiento(datos)'!C30/'Nacionalidad-Alojamiento(datos)'!C$31</f>
        <v>0.46601396944010709</v>
      </c>
      <c r="D30" s="250">
        <f>'Nacionalidad-Alojamiento(datos)'!E30/'Nacionalidad-Alojamiento(datos)'!E$31</f>
        <v>0.46354605229858875</v>
      </c>
      <c r="E30" s="250">
        <f>'Nacionalidad-Alojamiento(datos)'!G30/'Nacionalidad-Alojamiento(datos)'!G$31</f>
        <v>0.4445519633372656</v>
      </c>
      <c r="F30" s="250">
        <f>'Nacionalidad-Alojamiento(datos)'!I30/'Nacionalidad-Alojamiento(datos)'!I$31</f>
        <v>0.60459931315964544</v>
      </c>
      <c r="G30" s="250">
        <f>'Nacionalidad-Alojamiento(datos)'!K30/'Nacionalidad-Alojamiento(datos)'!K$31</f>
        <v>0.38665111689243742</v>
      </c>
      <c r="H30" s="244">
        <f>'Nacionalidad-Alojamiento(datos)'!M30/'Nacionalidad-Alojamiento(datos)'!M$31</f>
        <v>0.47372202980613082</v>
      </c>
    </row>
    <row r="31" spans="2:10" ht="15" customHeight="1">
      <c r="B31" s="251" t="s">
        <v>83</v>
      </c>
      <c r="C31" s="256">
        <f>'Nacionalidad-Alojamiento(datos)'!C31/'Nacionalidad-Alojamiento(datos)'!C$31</f>
        <v>1</v>
      </c>
      <c r="D31" s="256">
        <f>'Nacionalidad-Alojamiento(datos)'!E31/'Nacionalidad-Alojamiento(datos)'!E$31</f>
        <v>1</v>
      </c>
      <c r="E31" s="256">
        <f>'Nacionalidad-Alojamiento(datos)'!G31/'Nacionalidad-Alojamiento(datos)'!G$31</f>
        <v>1</v>
      </c>
      <c r="F31" s="256">
        <f>'Nacionalidad-Alojamiento(datos)'!I31/'Nacionalidad-Alojamiento(datos)'!I$31</f>
        <v>1</v>
      </c>
      <c r="G31" s="256">
        <f>'Nacionalidad-Alojamiento(datos)'!K31/'Nacionalidad-Alojamiento(datos)'!K$31</f>
        <v>1</v>
      </c>
      <c r="H31" s="256">
        <f>'Nacionalidad-Alojamiento(datos)'!M31/'Nacionalidad-Alojamiento(datos)'!M$31</f>
        <v>1</v>
      </c>
    </row>
    <row r="32" spans="2:10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A1:Z192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8" t="s">
        <v>244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</row>
    <row r="6" spans="2:26" s="203" customFormat="1" ht="25.5">
      <c r="B6" s="127" t="s">
        <v>202</v>
      </c>
      <c r="C6" s="127" t="s">
        <v>203</v>
      </c>
      <c r="D6" s="128" t="s">
        <v>205</v>
      </c>
      <c r="E6" s="127" t="s">
        <v>206</v>
      </c>
      <c r="F6" s="128" t="s">
        <v>207</v>
      </c>
      <c r="G6" s="201" t="s">
        <v>208</v>
      </c>
      <c r="H6" s="257" t="s">
        <v>209</v>
      </c>
      <c r="I6" s="201" t="s">
        <v>210</v>
      </c>
      <c r="J6" s="257" t="s">
        <v>211</v>
      </c>
      <c r="K6" s="127" t="s">
        <v>212</v>
      </c>
      <c r="L6" s="258" t="s">
        <v>213</v>
      </c>
      <c r="M6" s="202" t="s">
        <v>214</v>
      </c>
      <c r="N6" s="258" t="s">
        <v>215</v>
      </c>
      <c r="O6" s="202" t="s">
        <v>216</v>
      </c>
      <c r="P6" s="128" t="s">
        <v>217</v>
      </c>
      <c r="Q6" s="127" t="s">
        <v>218</v>
      </c>
      <c r="R6" s="128" t="s">
        <v>219</v>
      </c>
      <c r="S6" s="127" t="s">
        <v>220</v>
      </c>
      <c r="T6" s="128" t="s">
        <v>221</v>
      </c>
      <c r="U6" s="127" t="s">
        <v>222</v>
      </c>
      <c r="V6" s="128" t="s">
        <v>223</v>
      </c>
      <c r="W6" s="127" t="s">
        <v>224</v>
      </c>
      <c r="X6" s="128" t="s">
        <v>225</v>
      </c>
      <c r="Y6" s="127" t="s">
        <v>83</v>
      </c>
      <c r="Z6"/>
    </row>
    <row r="7" spans="2:26">
      <c r="B7" s="68" t="s">
        <v>88</v>
      </c>
      <c r="C7" s="259">
        <v>0.47668071335858181</v>
      </c>
      <c r="D7" s="206">
        <v>5.7964829928344088E-3</v>
      </c>
      <c r="E7" s="259">
        <v>4.3206913106096975E-3</v>
      </c>
      <c r="F7" s="206">
        <v>0.19629807435856403</v>
      </c>
      <c r="G7" s="259">
        <v>2.1745701534467737E-2</v>
      </c>
      <c r="H7" s="206">
        <v>0.1111111111111111</v>
      </c>
      <c r="I7" s="259">
        <v>8.2146476769616467E-3</v>
      </c>
      <c r="J7" s="206">
        <v>8.4457957717679281E-3</v>
      </c>
      <c r="K7" s="259">
        <v>8.7516224818193128E-2</v>
      </c>
      <c r="L7" s="206">
        <v>2.4875091125691223E-2</v>
      </c>
      <c r="M7" s="259">
        <v>9.0325563201223303E-3</v>
      </c>
      <c r="N7" s="206">
        <v>1.0863960455895166E-2</v>
      </c>
      <c r="O7" s="259">
        <v>4.2744616916484415E-2</v>
      </c>
      <c r="P7" s="206">
        <v>8.6591632438968013E-3</v>
      </c>
      <c r="Q7" s="259">
        <v>6.5610497679628741E-3</v>
      </c>
      <c r="R7" s="206">
        <v>1.0170516171476325E-2</v>
      </c>
      <c r="S7" s="259">
        <v>7.8412546007361177E-3</v>
      </c>
      <c r="T7" s="206">
        <v>2.0554399815081524E-2</v>
      </c>
      <c r="U7" s="259">
        <v>1.7247203997083978E-3</v>
      </c>
      <c r="V7" s="206">
        <v>5.0674774630607563E-3</v>
      </c>
      <c r="W7" s="259">
        <v>1.9291975604985686E-2</v>
      </c>
      <c r="X7" s="206">
        <v>0.52331928664141814</v>
      </c>
      <c r="Y7" s="260">
        <v>1</v>
      </c>
    </row>
    <row r="8" spans="2:26">
      <c r="B8" s="68" t="s">
        <v>89</v>
      </c>
      <c r="C8" s="259">
        <v>0.56568773851003817</v>
      </c>
      <c r="D8" s="206">
        <v>5.6744649079143849E-3</v>
      </c>
      <c r="E8" s="259">
        <v>3.3515845362535259E-3</v>
      </c>
      <c r="F8" s="206">
        <v>0.21124937779990044</v>
      </c>
      <c r="G8" s="259">
        <v>2.2299651567944251E-2</v>
      </c>
      <c r="H8" s="206">
        <v>0.10179193628670981</v>
      </c>
      <c r="I8" s="259">
        <v>5.209888833582213E-3</v>
      </c>
      <c r="J8" s="206">
        <v>8.5780653724904597E-3</v>
      </c>
      <c r="K8" s="259">
        <v>6.155632984901278E-3</v>
      </c>
      <c r="L8" s="206">
        <v>1.8748962999834079E-3</v>
      </c>
      <c r="M8" s="259">
        <v>4.1480006636801064E-4</v>
      </c>
      <c r="N8" s="206">
        <v>1.9412643106022896E-3</v>
      </c>
      <c r="O8" s="259">
        <v>1.9246723079475692E-3</v>
      </c>
      <c r="P8" s="206">
        <v>4.5130247220839552E-3</v>
      </c>
      <c r="Q8" s="259">
        <v>6.7031690725070517E-3</v>
      </c>
      <c r="R8" s="206">
        <v>8.8601294176207067E-3</v>
      </c>
      <c r="S8" s="259">
        <v>5.8735689397710301E-3</v>
      </c>
      <c r="T8" s="206">
        <v>2.3593827775012444E-2</v>
      </c>
      <c r="U8" s="259">
        <v>2.2399203583872572E-3</v>
      </c>
      <c r="V8" s="206">
        <v>6.4045130247220843E-3</v>
      </c>
      <c r="W8" s="259">
        <v>1.1813505890160942E-2</v>
      </c>
      <c r="X8" s="206">
        <v>0.43431226148996183</v>
      </c>
      <c r="Y8" s="260">
        <v>1</v>
      </c>
    </row>
    <row r="9" spans="2:26">
      <c r="B9" s="68" t="s">
        <v>90</v>
      </c>
      <c r="C9" s="259">
        <v>0.65821456029333492</v>
      </c>
      <c r="D9" s="206">
        <v>6.1949257791708559E-3</v>
      </c>
      <c r="E9" s="259">
        <v>2.2029688331657699E-3</v>
      </c>
      <c r="F9" s="206">
        <v>0.16414335560943877</v>
      </c>
      <c r="G9" s="259">
        <v>2.5489384351528772E-2</v>
      </c>
      <c r="H9" s="206">
        <v>6.2171033177597729E-2</v>
      </c>
      <c r="I9" s="259">
        <v>2.1586137559879352E-3</v>
      </c>
      <c r="J9" s="206">
        <v>1.3114317818913005E-2</v>
      </c>
      <c r="K9" s="259">
        <v>4.1841622804423681E-3</v>
      </c>
      <c r="L9" s="206">
        <v>6.5054113194156957E-4</v>
      </c>
      <c r="M9" s="259">
        <v>7.8360636347507247E-4</v>
      </c>
      <c r="N9" s="206">
        <v>2.380389141877107E-3</v>
      </c>
      <c r="O9" s="259">
        <v>3.696256431486191E-4</v>
      </c>
      <c r="P9" s="206">
        <v>2.306464013247383E-3</v>
      </c>
      <c r="Q9" s="259">
        <v>5.5591696729552307E-3</v>
      </c>
      <c r="R9" s="206">
        <v>8.2500443550771775E-3</v>
      </c>
      <c r="S9" s="259">
        <v>1.0926134011473181E-2</v>
      </c>
      <c r="T9" s="206">
        <v>2.1157371813826955E-2</v>
      </c>
      <c r="U9" s="259">
        <v>1.1680170323496364E-3</v>
      </c>
      <c r="V9" s="206">
        <v>6.6680466024010886E-3</v>
      </c>
      <c r="W9" s="259">
        <v>6.0914305990892427E-3</v>
      </c>
      <c r="X9" s="206">
        <v>0.34178543970666508</v>
      </c>
      <c r="Y9" s="260">
        <v>1</v>
      </c>
    </row>
    <row r="10" spans="2:26">
      <c r="B10" s="68" t="s">
        <v>91</v>
      </c>
      <c r="C10" s="259">
        <v>0.66891368355803504</v>
      </c>
      <c r="D10" s="206">
        <v>4.8814504881450485E-3</v>
      </c>
      <c r="E10" s="259">
        <v>3.041221137455447E-3</v>
      </c>
      <c r="F10" s="206">
        <v>0.16610491244382458</v>
      </c>
      <c r="G10" s="259">
        <v>2.5414535874786922E-2</v>
      </c>
      <c r="H10" s="206">
        <v>5.6194793119479315E-2</v>
      </c>
      <c r="I10" s="259">
        <v>2.5375794204246086E-3</v>
      </c>
      <c r="J10" s="206">
        <v>6.6829381682938166E-3</v>
      </c>
      <c r="K10" s="259">
        <v>4.9783046644971329E-3</v>
      </c>
      <c r="L10" s="206">
        <v>1.5690376569037657E-3</v>
      </c>
      <c r="M10" s="259">
        <v>9.6854176352084297E-4</v>
      </c>
      <c r="N10" s="206">
        <v>2.1114210444754377E-3</v>
      </c>
      <c r="O10" s="259">
        <v>3.2930419959708662E-4</v>
      </c>
      <c r="P10" s="206">
        <v>3.8935378893537888E-3</v>
      </c>
      <c r="Q10" s="259">
        <v>6.2567797923446461E-3</v>
      </c>
      <c r="R10" s="206">
        <v>7.9807841314117473E-3</v>
      </c>
      <c r="S10" s="259">
        <v>8.8524717185805048E-3</v>
      </c>
      <c r="T10" s="206">
        <v>1.968076863474353E-2</v>
      </c>
      <c r="U10" s="259">
        <v>1.3947001394700139E-3</v>
      </c>
      <c r="V10" s="206">
        <v>4.7071129707112972E-3</v>
      </c>
      <c r="W10" s="259">
        <v>8.4844258484425856E-3</v>
      </c>
      <c r="X10" s="206">
        <v>0.33108631644196496</v>
      </c>
      <c r="Y10" s="260">
        <v>1</v>
      </c>
    </row>
    <row r="11" spans="2:26">
      <c r="B11" s="68" t="s">
        <v>92</v>
      </c>
      <c r="C11" s="259">
        <v>0.67058219965680121</v>
      </c>
      <c r="D11" s="206">
        <v>4.1926866807012577E-3</v>
      </c>
      <c r="E11" s="259">
        <v>2.7243618094008174E-3</v>
      </c>
      <c r="F11" s="206">
        <v>0.16860969094415057</v>
      </c>
      <c r="G11" s="259">
        <v>1.8964388699205689E-2</v>
      </c>
      <c r="H11" s="206">
        <v>5.6344755603516906E-2</v>
      </c>
      <c r="I11" s="259">
        <v>5.4841049410016456E-3</v>
      </c>
      <c r="J11" s="206">
        <v>7.129336423302139E-3</v>
      </c>
      <c r="K11" s="259">
        <v>5.4487236188016349E-3</v>
      </c>
      <c r="L11" s="206">
        <v>1.5921594990004775E-3</v>
      </c>
      <c r="M11" s="259">
        <v>1.149892971500345E-3</v>
      </c>
      <c r="N11" s="206">
        <v>2.1936419764006579E-3</v>
      </c>
      <c r="O11" s="259">
        <v>5.1302917190015386E-4</v>
      </c>
      <c r="P11" s="206">
        <v>3.1489376758009448E-3</v>
      </c>
      <c r="Q11" s="259">
        <v>4.8649318025014597E-3</v>
      </c>
      <c r="R11" s="206">
        <v>7.6600562563022981E-3</v>
      </c>
      <c r="S11" s="259">
        <v>1.0543634015603163E-2</v>
      </c>
      <c r="T11" s="206">
        <v>1.862826613830559E-2</v>
      </c>
      <c r="U11" s="259">
        <v>2.9366497426008809E-3</v>
      </c>
      <c r="V11" s="206">
        <v>5.0772197357015231E-3</v>
      </c>
      <c r="W11" s="259">
        <v>7.6600562563022981E-3</v>
      </c>
      <c r="X11" s="206">
        <v>0.32941780034319884</v>
      </c>
      <c r="Y11" s="260">
        <v>1</v>
      </c>
    </row>
    <row r="12" spans="2:26">
      <c r="B12" s="68" t="s">
        <v>93</v>
      </c>
      <c r="C12" s="259">
        <v>0.6367724502475296</v>
      </c>
      <c r="D12" s="206">
        <v>4.0630362320269817E-3</v>
      </c>
      <c r="E12" s="259">
        <v>3.3529910652649849E-3</v>
      </c>
      <c r="F12" s="206">
        <v>0.20973945287075205</v>
      </c>
      <c r="G12" s="259">
        <v>3.2957929823869352E-2</v>
      </c>
      <c r="H12" s="206">
        <v>4.9170627798268279E-2</v>
      </c>
      <c r="I12" s="259">
        <v>2.1498589771404902E-3</v>
      </c>
      <c r="J12" s="206">
        <v>7.6527090195459653E-3</v>
      </c>
      <c r="K12" s="259">
        <v>4.8914222599159779E-3</v>
      </c>
      <c r="L12" s="206">
        <v>9.2700341216149583E-4</v>
      </c>
      <c r="M12" s="259">
        <v>5.3253387507149765E-4</v>
      </c>
      <c r="N12" s="206">
        <v>1.1439616575609948E-3</v>
      </c>
      <c r="O12" s="259">
        <v>2.2879233151219896E-3</v>
      </c>
      <c r="P12" s="206">
        <v>4.9900396441884777E-3</v>
      </c>
      <c r="Q12" s="259">
        <v>6.1537247786039723E-3</v>
      </c>
      <c r="R12" s="206">
        <v>6.1340013017494727E-3</v>
      </c>
      <c r="S12" s="259">
        <v>6.0551073943314725E-3</v>
      </c>
      <c r="T12" s="206">
        <v>1.126210528391945E-2</v>
      </c>
      <c r="U12" s="259">
        <v>2.1893059308494903E-3</v>
      </c>
      <c r="V12" s="206">
        <v>5.3647857044239761E-3</v>
      </c>
      <c r="W12" s="259">
        <v>7.1004516676199678E-3</v>
      </c>
      <c r="X12" s="206">
        <v>0.36322754975247035</v>
      </c>
      <c r="Y12" s="260">
        <v>1</v>
      </c>
    </row>
    <row r="13" spans="2:26">
      <c r="B13" s="68" t="s">
        <v>94</v>
      </c>
      <c r="C13" s="259">
        <v>0.55090905859562445</v>
      </c>
      <c r="D13" s="206">
        <v>5.8115769456342087E-3</v>
      </c>
      <c r="E13" s="259">
        <v>2.6658609842358755E-3</v>
      </c>
      <c r="F13" s="206">
        <v>0.23751044128885493</v>
      </c>
      <c r="G13" s="259">
        <v>3.4069703378534488E-2</v>
      </c>
      <c r="H13" s="206">
        <v>6.6877565891197324E-2</v>
      </c>
      <c r="I13" s="259">
        <v>3.4123020598219203E-3</v>
      </c>
      <c r="J13" s="206">
        <v>6.255887109673521E-3</v>
      </c>
      <c r="K13" s="259">
        <v>4.7487870332521727E-2</v>
      </c>
      <c r="L13" s="206">
        <v>1.3169353262125224E-2</v>
      </c>
      <c r="M13" s="259">
        <v>6.1670250768656584E-3</v>
      </c>
      <c r="N13" s="206">
        <v>5.6516252865800561E-3</v>
      </c>
      <c r="O13" s="259">
        <v>2.249986670695079E-2</v>
      </c>
      <c r="P13" s="206">
        <v>4.1409707288463929E-3</v>
      </c>
      <c r="Q13" s="259">
        <v>6.5224732080971081E-3</v>
      </c>
      <c r="R13" s="206">
        <v>5.5805356603337661E-3</v>
      </c>
      <c r="S13" s="259">
        <v>5.9715286046883613E-3</v>
      </c>
      <c r="T13" s="206">
        <v>1.1054436881298096E-2</v>
      </c>
      <c r="U13" s="259">
        <v>2.2393232267581354E-3</v>
      </c>
      <c r="V13" s="206">
        <v>3.8743846304228054E-3</v>
      </c>
      <c r="W13" s="259">
        <v>5.6160804734569107E-3</v>
      </c>
      <c r="X13" s="206">
        <v>0.44909094140437555</v>
      </c>
      <c r="Y13" s="260">
        <v>1</v>
      </c>
    </row>
    <row r="14" spans="2:26">
      <c r="B14" s="68" t="s">
        <v>95</v>
      </c>
      <c r="C14" s="259">
        <v>0.3997295644055246</v>
      </c>
      <c r="D14" s="206">
        <v>4.8935964714593863E-3</v>
      </c>
      <c r="E14" s="259">
        <v>2.4146035221016709E-3</v>
      </c>
      <c r="F14" s="206">
        <v>0.27864524645053285</v>
      </c>
      <c r="G14" s="259">
        <v>2.8331347992659604E-2</v>
      </c>
      <c r="H14" s="206">
        <v>0.10558256334309907</v>
      </c>
      <c r="I14" s="259">
        <v>3.0424004378481052E-3</v>
      </c>
      <c r="J14" s="206">
        <v>7.2438105663050131E-3</v>
      </c>
      <c r="K14" s="259">
        <v>0.1247223205949583</v>
      </c>
      <c r="L14" s="206">
        <v>3.7345867808505843E-2</v>
      </c>
      <c r="M14" s="259">
        <v>1.0479379285921252E-2</v>
      </c>
      <c r="N14" s="206">
        <v>1.4197868709957824E-2</v>
      </c>
      <c r="O14" s="259">
        <v>6.2699204790573393E-2</v>
      </c>
      <c r="P14" s="206">
        <v>3.9760471330607516E-3</v>
      </c>
      <c r="Q14" s="259">
        <v>8.6764753227520034E-3</v>
      </c>
      <c r="R14" s="206">
        <v>4.2175074852709186E-3</v>
      </c>
      <c r="S14" s="259">
        <v>4.619941405621197E-3</v>
      </c>
      <c r="T14" s="206">
        <v>1.1107176201667686E-2</v>
      </c>
      <c r="U14" s="259">
        <v>2.0443643153794148E-3</v>
      </c>
      <c r="V14" s="206">
        <v>3.0584977946621164E-3</v>
      </c>
      <c r="W14" s="259">
        <v>7.694536557097325E-3</v>
      </c>
      <c r="X14" s="206">
        <v>0.60027043559447535</v>
      </c>
      <c r="Y14" s="260">
        <v>1</v>
      </c>
    </row>
    <row r="15" spans="2:26">
      <c r="B15" s="68" t="s">
        <v>96</v>
      </c>
      <c r="C15" s="259">
        <v>0.3828419099767647</v>
      </c>
      <c r="D15" s="206">
        <v>4.3048325798375328E-3</v>
      </c>
      <c r="E15" s="259">
        <v>2.8098488805634106E-3</v>
      </c>
      <c r="F15" s="206">
        <v>0.29429564653542029</v>
      </c>
      <c r="G15" s="259">
        <v>3.2601451755254959E-2</v>
      </c>
      <c r="H15" s="206">
        <v>9.8921090077270846E-2</v>
      </c>
      <c r="I15" s="259">
        <v>3.0259911021452116E-3</v>
      </c>
      <c r="J15" s="206">
        <v>6.5202903510509919E-3</v>
      </c>
      <c r="K15" s="259">
        <v>0.13056791368720619</v>
      </c>
      <c r="L15" s="206">
        <v>3.2151155460292874E-2</v>
      </c>
      <c r="M15" s="259">
        <v>1.3905149588429186E-2</v>
      </c>
      <c r="N15" s="206">
        <v>1.9200634017183308E-2</v>
      </c>
      <c r="O15" s="259">
        <v>6.531097462130081E-2</v>
      </c>
      <c r="P15" s="206">
        <v>5.2234370215601868E-3</v>
      </c>
      <c r="Q15" s="259">
        <v>1.1095300707865775E-2</v>
      </c>
      <c r="R15" s="206">
        <v>3.2781570273239793E-3</v>
      </c>
      <c r="S15" s="259">
        <v>3.0079792503467282E-3</v>
      </c>
      <c r="T15" s="206">
        <v>1.0392838487724923E-2</v>
      </c>
      <c r="U15" s="259">
        <v>1.3689007366847385E-3</v>
      </c>
      <c r="V15" s="206">
        <v>2.5036473999891927E-3</v>
      </c>
      <c r="W15" s="259">
        <v>7.2407644229903279E-3</v>
      </c>
      <c r="X15" s="206">
        <v>0.6171580900232353</v>
      </c>
      <c r="Y15" s="260">
        <v>1</v>
      </c>
    </row>
    <row r="16" spans="2:26">
      <c r="B16" s="68" t="s">
        <v>97</v>
      </c>
      <c r="C16" s="259">
        <v>0.33705219881581955</v>
      </c>
      <c r="D16" s="206">
        <v>3.742291406785319E-3</v>
      </c>
      <c r="E16" s="259">
        <v>2.775972029446387E-3</v>
      </c>
      <c r="F16" s="206">
        <v>0.33808879596605584</v>
      </c>
      <c r="G16" s="259">
        <v>2.0204859707995855E-2</v>
      </c>
      <c r="H16" s="206">
        <v>9.1167840891122162E-2</v>
      </c>
      <c r="I16" s="259">
        <v>3.1449303371576154E-3</v>
      </c>
      <c r="J16" s="206">
        <v>7.6075689161410479E-3</v>
      </c>
      <c r="K16" s="259">
        <v>0.1514134617073985</v>
      </c>
      <c r="L16" s="206">
        <v>4.8579510515311772E-2</v>
      </c>
      <c r="M16" s="259">
        <v>1.8078957077850202E-2</v>
      </c>
      <c r="N16" s="206">
        <v>2.0029165275752412E-2</v>
      </c>
      <c r="O16" s="259">
        <v>6.4725828838484115E-2</v>
      </c>
      <c r="P16" s="206">
        <v>4.3572219196373668E-3</v>
      </c>
      <c r="Q16" s="259">
        <v>1.0137568740446615E-2</v>
      </c>
      <c r="R16" s="206">
        <v>7.6075689161410479E-3</v>
      </c>
      <c r="S16" s="259">
        <v>2.6881248133246659E-3</v>
      </c>
      <c r="T16" s="206">
        <v>9.7861798759597309E-3</v>
      </c>
      <c r="U16" s="259">
        <v>1.9853470843508971E-3</v>
      </c>
      <c r="V16" s="206">
        <v>2.8462498023437638E-3</v>
      </c>
      <c r="W16" s="259">
        <v>5.3938190698736756E-3</v>
      </c>
      <c r="X16" s="206">
        <v>0.66294780118418051</v>
      </c>
      <c r="Y16" s="260">
        <v>1</v>
      </c>
    </row>
    <row r="17" spans="2:25" ht="30" customHeight="1">
      <c r="B17" s="209" t="str">
        <f>actualizaciones!$A$2</f>
        <v xml:space="preserve">acum. octubre 2012 </v>
      </c>
      <c r="C17" s="134">
        <v>0.53398603055989291</v>
      </c>
      <c r="D17" s="134">
        <v>4.9928200981485616E-3</v>
      </c>
      <c r="E17" s="134">
        <v>2.943411220165068E-3</v>
      </c>
      <c r="F17" s="134">
        <v>0.22632375083649342</v>
      </c>
      <c r="G17" s="134">
        <v>2.6110793553424046E-2</v>
      </c>
      <c r="H17" s="134">
        <v>8.0461953490965868E-2</v>
      </c>
      <c r="I17" s="134">
        <v>3.8339281730983715E-3</v>
      </c>
      <c r="J17" s="134">
        <v>8.0373076065134962E-3</v>
      </c>
      <c r="K17" s="134">
        <v>5.694428953825563E-2</v>
      </c>
      <c r="L17" s="134">
        <v>1.6355189047512826E-2</v>
      </c>
      <c r="M17" s="134">
        <v>6.1464839393263436E-3</v>
      </c>
      <c r="N17" s="134">
        <v>7.9919975462859685E-3</v>
      </c>
      <c r="O17" s="134">
        <v>2.6450619005130491E-2</v>
      </c>
      <c r="P17" s="134">
        <v>4.4700117109078745E-3</v>
      </c>
      <c r="Q17" s="134">
        <v>7.2461242471559221E-3</v>
      </c>
      <c r="R17" s="134">
        <v>6.9899481374079853E-3</v>
      </c>
      <c r="S17" s="134">
        <v>6.6867192728083868E-3</v>
      </c>
      <c r="T17" s="134">
        <v>1.5849807606513496E-2</v>
      </c>
      <c r="U17" s="134">
        <v>1.9204494757974571E-3</v>
      </c>
      <c r="V17" s="134">
        <v>4.5885149453490969E-3</v>
      </c>
      <c r="W17" s="134">
        <v>8.6141395271023876E-3</v>
      </c>
      <c r="X17" s="134">
        <v>0.46601396944010709</v>
      </c>
      <c r="Y17" s="134">
        <v>1</v>
      </c>
    </row>
    <row r="18" spans="2:25" outlineLevel="1">
      <c r="B18" s="68" t="s">
        <v>86</v>
      </c>
      <c r="C18" s="259">
        <v>0.41582064297800336</v>
      </c>
      <c r="D18" s="206">
        <v>4.7715736040609136E-3</v>
      </c>
      <c r="E18" s="259">
        <v>3.6548223350253805E-3</v>
      </c>
      <c r="F18" s="206">
        <v>0.27974619289340102</v>
      </c>
      <c r="G18" s="259">
        <v>2.6632825719120134E-2</v>
      </c>
      <c r="H18" s="206">
        <v>7.4940778341793565E-2</v>
      </c>
      <c r="I18" s="259">
        <v>3.3502538071065991E-3</v>
      </c>
      <c r="J18" s="206">
        <v>8.9340101522842642E-3</v>
      </c>
      <c r="K18" s="259">
        <v>0.12175972927241963</v>
      </c>
      <c r="L18" s="206">
        <v>4.0118443316412858E-2</v>
      </c>
      <c r="M18" s="259">
        <v>1.093062605752961E-2</v>
      </c>
      <c r="N18" s="206">
        <v>9.7631133671742809E-3</v>
      </c>
      <c r="O18" s="259">
        <v>6.0947546531302875E-2</v>
      </c>
      <c r="P18" s="206">
        <v>5.3807106598984774E-3</v>
      </c>
      <c r="Q18" s="259">
        <v>8.5617597292724189E-3</v>
      </c>
      <c r="R18" s="206">
        <v>8.6125211505922172E-3</v>
      </c>
      <c r="S18" s="259">
        <v>4.6023688663282573E-3</v>
      </c>
      <c r="T18" s="206">
        <v>1.3468697123519459E-2</v>
      </c>
      <c r="U18" s="259">
        <v>4.5177664974619287E-3</v>
      </c>
      <c r="V18" s="206">
        <v>5.9729272419627747E-3</v>
      </c>
      <c r="W18" s="259">
        <v>9.2724196277495768E-3</v>
      </c>
      <c r="X18" s="206">
        <v>0.58417935702199664</v>
      </c>
      <c r="Y18" s="260">
        <v>1</v>
      </c>
    </row>
    <row r="19" spans="2:25" outlineLevel="1">
      <c r="B19" s="68" t="s">
        <v>87</v>
      </c>
      <c r="C19" s="259">
        <v>0.40842787682333875</v>
      </c>
      <c r="D19" s="206">
        <v>4.7070588640987622E-3</v>
      </c>
      <c r="E19" s="259">
        <v>2.2069726542294564E-3</v>
      </c>
      <c r="F19" s="206">
        <v>0.28044070485189143</v>
      </c>
      <c r="G19" s="259">
        <v>1.693161833166661E-2</v>
      </c>
      <c r="H19" s="206">
        <v>0.10131383840822097</v>
      </c>
      <c r="I19" s="259">
        <v>1.7759233077002654E-3</v>
      </c>
      <c r="J19" s="206">
        <v>6.6726438842718717E-3</v>
      </c>
      <c r="K19" s="259">
        <v>0.14171178316493671</v>
      </c>
      <c r="L19" s="206">
        <v>3.9759991723852549E-2</v>
      </c>
      <c r="M19" s="259">
        <v>9.7761991792820434E-3</v>
      </c>
      <c r="N19" s="206">
        <v>1.1052105245008449E-2</v>
      </c>
      <c r="O19" s="259">
        <v>8.1123487016793686E-2</v>
      </c>
      <c r="P19" s="206">
        <v>4.2242835959860683E-3</v>
      </c>
      <c r="Q19" s="259">
        <v>7.1036932308010618E-3</v>
      </c>
      <c r="R19" s="206">
        <v>4.741542811821097E-3</v>
      </c>
      <c r="S19" s="259">
        <v>3.6552984585675368E-3</v>
      </c>
      <c r="T19" s="206">
        <v>6.4140142763543569E-3</v>
      </c>
      <c r="U19" s="259">
        <v>1.8793751508672713E-3</v>
      </c>
      <c r="V19" s="206">
        <v>3.0345873995655023E-3</v>
      </c>
      <c r="W19" s="259">
        <v>4.7587847856822652E-3</v>
      </c>
      <c r="X19" s="206">
        <v>0.5915721231766613</v>
      </c>
      <c r="Y19" s="260">
        <v>1</v>
      </c>
    </row>
    <row r="20" spans="2:25" outlineLevel="1">
      <c r="B20" s="68" t="s">
        <v>88</v>
      </c>
      <c r="C20" s="259">
        <v>0.47521797451374914</v>
      </c>
      <c r="D20" s="206">
        <v>6.8075117370892018E-3</v>
      </c>
      <c r="E20" s="259">
        <v>3.6720321931589537E-3</v>
      </c>
      <c r="F20" s="206">
        <v>0.20274983232729712</v>
      </c>
      <c r="G20" s="259">
        <v>2.7615694164989938E-2</v>
      </c>
      <c r="H20" s="206">
        <v>0.11334674714956405</v>
      </c>
      <c r="I20" s="259">
        <v>3.5881958417169684E-3</v>
      </c>
      <c r="J20" s="206">
        <v>1.2944332662642522E-2</v>
      </c>
      <c r="K20" s="259">
        <v>7.5888665325285043E-2</v>
      </c>
      <c r="L20" s="206">
        <v>1.8343393695506371E-2</v>
      </c>
      <c r="M20" s="259">
        <v>7.7967806841046277E-3</v>
      </c>
      <c r="N20" s="206">
        <v>6.841046277665996E-3</v>
      </c>
      <c r="O20" s="259">
        <v>4.2907444668008048E-2</v>
      </c>
      <c r="P20" s="206">
        <v>5.5499664654594235E-3</v>
      </c>
      <c r="Q20" s="259">
        <v>7.2937625754527164E-3</v>
      </c>
      <c r="R20" s="206">
        <v>1.2022132796780684E-2</v>
      </c>
      <c r="S20" s="259">
        <v>8.1321260898725694E-3</v>
      </c>
      <c r="T20" s="206">
        <v>2.5469483568075116E-2</v>
      </c>
      <c r="U20" s="259">
        <v>2.5653923541247483E-3</v>
      </c>
      <c r="V20" s="206">
        <v>6.7404426559356133E-3</v>
      </c>
      <c r="W20" s="259">
        <v>1.039570757880617E-2</v>
      </c>
      <c r="X20" s="206">
        <v>0.52478202548625086</v>
      </c>
      <c r="Y20" s="260">
        <v>1</v>
      </c>
    </row>
    <row r="21" spans="2:25" outlineLevel="1">
      <c r="B21" s="68" t="s">
        <v>89</v>
      </c>
      <c r="C21" s="259">
        <v>0.62463214686098656</v>
      </c>
      <c r="D21" s="206">
        <v>5.3251121076233181E-3</v>
      </c>
      <c r="E21" s="259">
        <v>4.0288677130044847E-3</v>
      </c>
      <c r="F21" s="206">
        <v>0.18499509529147981</v>
      </c>
      <c r="G21" s="259">
        <v>1.9829035874439464E-2</v>
      </c>
      <c r="H21" s="206">
        <v>7.5742713004484305E-2</v>
      </c>
      <c r="I21" s="259">
        <v>2.9778587443946188E-3</v>
      </c>
      <c r="J21" s="206">
        <v>9.4765975336322875E-3</v>
      </c>
      <c r="K21" s="259">
        <v>7.0067264573991034E-3</v>
      </c>
      <c r="L21" s="206">
        <v>2.1195347533632287E-3</v>
      </c>
      <c r="M21" s="259">
        <v>5.2550448430493273E-4</v>
      </c>
      <c r="N21" s="206">
        <v>2.6800728699551569E-3</v>
      </c>
      <c r="O21" s="259">
        <v>1.6816143497757848E-3</v>
      </c>
      <c r="P21" s="206">
        <v>2.4873878923766814E-3</v>
      </c>
      <c r="Q21" s="259">
        <v>5.1324271300448431E-3</v>
      </c>
      <c r="R21" s="206">
        <v>1.0142236547085202E-2</v>
      </c>
      <c r="S21" s="259">
        <v>7.146860986547085E-3</v>
      </c>
      <c r="T21" s="206">
        <v>2.6940863228699551E-2</v>
      </c>
      <c r="U21" s="259">
        <v>1.4363789237668162E-3</v>
      </c>
      <c r="V21" s="206">
        <v>5.7805493273542603E-3</v>
      </c>
      <c r="W21" s="259">
        <v>6.9191423766816144E-3</v>
      </c>
      <c r="X21" s="206">
        <v>0.37536785313901344</v>
      </c>
      <c r="Y21" s="260">
        <v>1</v>
      </c>
    </row>
    <row r="22" spans="2:25" outlineLevel="1">
      <c r="B22" s="68" t="s">
        <v>90</v>
      </c>
      <c r="C22" s="259">
        <v>0.71206804891015418</v>
      </c>
      <c r="D22" s="206">
        <v>3.4954811270600746E-3</v>
      </c>
      <c r="E22" s="259">
        <v>2.4455077086656036E-3</v>
      </c>
      <c r="F22" s="206">
        <v>0.12817650186071239</v>
      </c>
      <c r="G22" s="259">
        <v>1.9377990430622008E-2</v>
      </c>
      <c r="H22" s="206">
        <v>5.1395534290271133E-2</v>
      </c>
      <c r="I22" s="259">
        <v>3.5752259436469961E-3</v>
      </c>
      <c r="J22" s="206">
        <v>1.3609782030834662E-2</v>
      </c>
      <c r="K22" s="259">
        <v>4.6119085592769803E-3</v>
      </c>
      <c r="L22" s="206">
        <v>9.9681020733652305E-4</v>
      </c>
      <c r="M22" s="259">
        <v>4.1201488569909625E-4</v>
      </c>
      <c r="N22" s="206">
        <v>2.9771398192450825E-3</v>
      </c>
      <c r="O22" s="259">
        <v>2.2594364699627856E-4</v>
      </c>
      <c r="P22" s="206">
        <v>3.3891547049441787E-3</v>
      </c>
      <c r="Q22" s="259">
        <v>3.1499202551834131E-3</v>
      </c>
      <c r="R22" s="206">
        <v>8.1206804891015422E-3</v>
      </c>
      <c r="S22" s="259">
        <v>4.9441786283891545E-3</v>
      </c>
      <c r="T22" s="206">
        <v>2.395002658160553E-2</v>
      </c>
      <c r="U22" s="259">
        <v>9.170653907496013E-4</v>
      </c>
      <c r="V22" s="206">
        <v>1.1562998405103669E-2</v>
      </c>
      <c r="W22" s="259">
        <v>5.2099946836788938E-3</v>
      </c>
      <c r="X22" s="206">
        <v>0.28793195108984582</v>
      </c>
      <c r="Y22" s="260">
        <v>1</v>
      </c>
    </row>
    <row r="23" spans="2:25" outlineLevel="1">
      <c r="B23" s="68" t="s">
        <v>91</v>
      </c>
      <c r="C23" s="259">
        <v>0.70745278939022638</v>
      </c>
      <c r="D23" s="206">
        <v>5.2183941184950266E-3</v>
      </c>
      <c r="E23" s="259">
        <v>3.1858151938878479E-3</v>
      </c>
      <c r="F23" s="206">
        <v>0.13884964682139253</v>
      </c>
      <c r="G23" s="259">
        <v>2.1479025515352457E-2</v>
      </c>
      <c r="H23" s="206">
        <v>4.918552688482053E-2</v>
      </c>
      <c r="I23" s="259">
        <v>1.6866080438229783E-3</v>
      </c>
      <c r="J23" s="206">
        <v>9.0961510739512759E-3</v>
      </c>
      <c r="K23" s="259">
        <v>6.9914948825140549E-3</v>
      </c>
      <c r="L23" s="206">
        <v>1.3694680697707944E-3</v>
      </c>
      <c r="M23" s="259">
        <v>1.2685598962087357E-3</v>
      </c>
      <c r="N23" s="206">
        <v>3.5317860746720484E-3</v>
      </c>
      <c r="O23" s="259">
        <v>8.2168084186247663E-4</v>
      </c>
      <c r="P23" s="206">
        <v>2.6812743260775551E-3</v>
      </c>
      <c r="Q23" s="259">
        <v>5.2039786651290184E-3</v>
      </c>
      <c r="R23" s="206">
        <v>9.2114747008793432E-3</v>
      </c>
      <c r="S23" s="259">
        <v>4.2669741963384748E-3</v>
      </c>
      <c r="T23" s="206">
        <v>1.7457114026236124E-2</v>
      </c>
      <c r="U23" s="259">
        <v>2.8542597664696556E-3</v>
      </c>
      <c r="V23" s="206">
        <v>7.9717457114026231E-3</v>
      </c>
      <c r="W23" s="259">
        <v>7.2077266830041804E-3</v>
      </c>
      <c r="X23" s="206">
        <v>0.29254721060977368</v>
      </c>
      <c r="Y23" s="260">
        <v>1</v>
      </c>
    </row>
    <row r="24" spans="2:25" outlineLevel="1">
      <c r="B24" s="68" t="s">
        <v>92</v>
      </c>
      <c r="C24" s="259">
        <v>0.69714054158811822</v>
      </c>
      <c r="D24" s="206">
        <v>2.783699501400659E-3</v>
      </c>
      <c r="E24" s="259">
        <v>1.7794534787434592E-3</v>
      </c>
      <c r="F24" s="206">
        <v>0.15430152046371501</v>
      </c>
      <c r="G24" s="259">
        <v>1.9186384538134923E-2</v>
      </c>
      <c r="H24" s="206">
        <v>4.2971158758963339E-2</v>
      </c>
      <c r="I24" s="259">
        <v>1.2509029405028277E-3</v>
      </c>
      <c r="J24" s="206">
        <v>6.3073697563382014E-3</v>
      </c>
      <c r="K24" s="259">
        <v>4.369351116122553E-3</v>
      </c>
      <c r="L24" s="206">
        <v>3.3474867421906659E-4</v>
      </c>
      <c r="M24" s="259">
        <v>1.1980478866787645E-3</v>
      </c>
      <c r="N24" s="206">
        <v>1.4447048045243926E-3</v>
      </c>
      <c r="O24" s="259">
        <v>1.3918497507003295E-3</v>
      </c>
      <c r="P24" s="206">
        <v>2.3960957733575291E-3</v>
      </c>
      <c r="Q24" s="259">
        <v>3.2241582832678519E-3</v>
      </c>
      <c r="R24" s="206">
        <v>7.5230359942916542E-3</v>
      </c>
      <c r="S24" s="259">
        <v>7.8930213710600959E-3</v>
      </c>
      <c r="T24" s="206">
        <v>3.3774379393576352E-2</v>
      </c>
      <c r="U24" s="259">
        <v>2.7660811501259712E-3</v>
      </c>
      <c r="V24" s="206">
        <v>5.1621769234835007E-3</v>
      </c>
      <c r="W24" s="259">
        <v>7.1706689687979002E-3</v>
      </c>
      <c r="X24" s="206">
        <v>0.30285945841188183</v>
      </c>
      <c r="Y24" s="260">
        <v>1</v>
      </c>
    </row>
    <row r="25" spans="2:25" outlineLevel="1">
      <c r="B25" s="68" t="s">
        <v>93</v>
      </c>
      <c r="C25" s="259">
        <v>0.66873540856031133</v>
      </c>
      <c r="D25" s="206">
        <v>5.0972762645914394E-3</v>
      </c>
      <c r="E25" s="259">
        <v>2.5680933852140079E-3</v>
      </c>
      <c r="F25" s="206">
        <v>0.17322957198443581</v>
      </c>
      <c r="G25" s="259">
        <v>2.8891050583657589E-2</v>
      </c>
      <c r="H25" s="206">
        <v>4.9143968871595334E-2</v>
      </c>
      <c r="I25" s="259">
        <v>2.0622568093385213E-3</v>
      </c>
      <c r="J25" s="206">
        <v>7.6264591439688719E-3</v>
      </c>
      <c r="K25" s="259">
        <v>6.2256809338521405E-3</v>
      </c>
      <c r="L25" s="206">
        <v>8.7548638132295723E-4</v>
      </c>
      <c r="M25" s="259">
        <v>1.1867704280155641E-3</v>
      </c>
      <c r="N25" s="206">
        <v>1.6147859922178989E-3</v>
      </c>
      <c r="O25" s="259">
        <v>2.5486381322957197E-3</v>
      </c>
      <c r="P25" s="206">
        <v>2.9961089494163423E-3</v>
      </c>
      <c r="Q25" s="259">
        <v>3.9688715953307393E-3</v>
      </c>
      <c r="R25" s="206">
        <v>7.2957198443579768E-3</v>
      </c>
      <c r="S25" s="259">
        <v>1.3599221789883268E-2</v>
      </c>
      <c r="T25" s="206">
        <v>1.3949416342412452E-2</v>
      </c>
      <c r="U25" s="259">
        <v>2.6264591439688718E-3</v>
      </c>
      <c r="V25" s="206">
        <v>6.0505836575875487E-3</v>
      </c>
      <c r="W25" s="259">
        <v>5.9338521400778207E-3</v>
      </c>
      <c r="X25" s="206">
        <v>0.33126459143968873</v>
      </c>
      <c r="Y25" s="260">
        <v>1</v>
      </c>
    </row>
    <row r="26" spans="2:25" outlineLevel="1">
      <c r="B26" s="68" t="s">
        <v>94</v>
      </c>
      <c r="C26" s="259">
        <v>0.55681068468903372</v>
      </c>
      <c r="D26" s="206">
        <v>4.1354895808190526E-3</v>
      </c>
      <c r="E26" s="259">
        <v>2.9608174430766753E-3</v>
      </c>
      <c r="F26" s="206">
        <v>0.20904336632070158</v>
      </c>
      <c r="G26" s="259">
        <v>3.8571083755732559E-2</v>
      </c>
      <c r="H26" s="206">
        <v>7.414916727009413E-2</v>
      </c>
      <c r="I26" s="259">
        <v>9.4939254968219491E-4</v>
      </c>
      <c r="J26" s="206">
        <v>7.4181350068388448E-3</v>
      </c>
      <c r="K26" s="259">
        <v>5.8057768122938287E-2</v>
      </c>
      <c r="L26" s="206">
        <v>1.3677689275082469E-2</v>
      </c>
      <c r="M26" s="259">
        <v>7.208946817925819E-3</v>
      </c>
      <c r="N26" s="206">
        <v>1.0829511626035885E-2</v>
      </c>
      <c r="O26" s="259">
        <v>2.6341620403894119E-2</v>
      </c>
      <c r="P26" s="206">
        <v>4.875693941588221E-3</v>
      </c>
      <c r="Q26" s="259">
        <v>6.9032102341298578E-3</v>
      </c>
      <c r="R26" s="206">
        <v>5.390618714297208E-3</v>
      </c>
      <c r="S26" s="259">
        <v>5.8089950921232604E-3</v>
      </c>
      <c r="T26" s="206">
        <v>9.1881889130259881E-3</v>
      </c>
      <c r="U26" s="259">
        <v>2.3493442754847532E-3</v>
      </c>
      <c r="V26" s="206">
        <v>6.0986402767720651E-3</v>
      </c>
      <c r="W26" s="259">
        <v>7.289403813661598E-3</v>
      </c>
      <c r="X26" s="206">
        <v>0.44318931531096628</v>
      </c>
      <c r="Y26" s="260">
        <v>1</v>
      </c>
    </row>
    <row r="27" spans="2:25" outlineLevel="1">
      <c r="B27" s="68" t="s">
        <v>95</v>
      </c>
      <c r="C27" s="259">
        <v>0.39586836416046123</v>
      </c>
      <c r="D27" s="206">
        <v>4.8792937785251018E-3</v>
      </c>
      <c r="E27" s="259">
        <v>2.522219553206822E-3</v>
      </c>
      <c r="F27" s="206">
        <v>0.27720393946673072</v>
      </c>
      <c r="G27" s="259">
        <v>3.3899831852029785E-2</v>
      </c>
      <c r="H27" s="206">
        <v>9.2331251501321168E-2</v>
      </c>
      <c r="I27" s="259">
        <v>3.0927215950036033E-3</v>
      </c>
      <c r="J27" s="206">
        <v>6.740932020177756E-3</v>
      </c>
      <c r="K27" s="259">
        <v>0.14022339658899832</v>
      </c>
      <c r="L27" s="206">
        <v>3.5656377612298826E-2</v>
      </c>
      <c r="M27" s="259">
        <v>1.4712947393706462E-2</v>
      </c>
      <c r="N27" s="206">
        <v>2.1378813355753062E-2</v>
      </c>
      <c r="O27" s="259">
        <v>6.8475258227239974E-2</v>
      </c>
      <c r="P27" s="206">
        <v>5.1345183761710303E-3</v>
      </c>
      <c r="Q27" s="259">
        <v>7.0712226759548401E-3</v>
      </c>
      <c r="R27" s="206">
        <v>1.9066778765313476E-3</v>
      </c>
      <c r="S27" s="259">
        <v>6.4106413644006727E-3</v>
      </c>
      <c r="T27" s="206">
        <v>1.0058851789574826E-2</v>
      </c>
      <c r="U27" s="259">
        <v>2.5072063415805907E-3</v>
      </c>
      <c r="V27" s="206">
        <v>3.3029065577708382E-3</v>
      </c>
      <c r="W27" s="259">
        <v>6.8460245015613741E-3</v>
      </c>
      <c r="X27" s="206">
        <v>0.60413163583953877</v>
      </c>
      <c r="Y27" s="260">
        <v>1</v>
      </c>
    </row>
    <row r="28" spans="2:25" outlineLevel="1">
      <c r="B28" s="68" t="s">
        <v>96</v>
      </c>
      <c r="C28" s="259">
        <v>0.41240605483222187</v>
      </c>
      <c r="D28" s="206">
        <v>5.1162626583395078E-3</v>
      </c>
      <c r="E28" s="259">
        <v>2.5228467591122401E-3</v>
      </c>
      <c r="F28" s="206">
        <v>0.27065029462615997</v>
      </c>
      <c r="G28" s="259">
        <v>2.7222045799371933E-2</v>
      </c>
      <c r="H28" s="206">
        <v>8.6429554355880178E-2</v>
      </c>
      <c r="I28" s="259">
        <v>1.887724498076991E-3</v>
      </c>
      <c r="J28" s="206">
        <v>7.7273208425955326E-3</v>
      </c>
      <c r="K28" s="259">
        <v>0.13729226209378639</v>
      </c>
      <c r="L28" s="206">
        <v>3.1438551921244839E-2</v>
      </c>
      <c r="M28" s="259">
        <v>1.6742528492290323E-2</v>
      </c>
      <c r="N28" s="206">
        <v>2.2493913411665078E-2</v>
      </c>
      <c r="O28" s="259">
        <v>6.6617268268586147E-2</v>
      </c>
      <c r="P28" s="206">
        <v>5.3632546487421048E-3</v>
      </c>
      <c r="Q28" s="259">
        <v>1.1220493278289403E-2</v>
      </c>
      <c r="R28" s="206">
        <v>2.9639038848311631E-3</v>
      </c>
      <c r="S28" s="259">
        <v>7.5685402773367208E-3</v>
      </c>
      <c r="T28" s="206">
        <v>1.0832363007656751E-2</v>
      </c>
      <c r="U28" s="259">
        <v>2.3464239088246712E-3</v>
      </c>
      <c r="V28" s="206">
        <v>4.5164249673617729E-3</v>
      </c>
      <c r="W28" s="259">
        <v>3.9342295614127939E-3</v>
      </c>
      <c r="X28" s="206">
        <v>0.58759394516777808</v>
      </c>
      <c r="Y28" s="260">
        <v>1</v>
      </c>
    </row>
    <row r="29" spans="2:25" outlineLevel="1">
      <c r="B29" s="68" t="s">
        <v>97</v>
      </c>
      <c r="C29" s="259">
        <v>0.38157280786762859</v>
      </c>
      <c r="D29" s="206">
        <v>4.073794910448297E-3</v>
      </c>
      <c r="E29" s="259">
        <v>2.7637198951939988E-3</v>
      </c>
      <c r="F29" s="206">
        <v>0.29805103908689567</v>
      </c>
      <c r="G29" s="259">
        <v>1.7659093356304511E-2</v>
      </c>
      <c r="H29" s="206">
        <v>8.4203725637988586E-2</v>
      </c>
      <c r="I29" s="259">
        <v>3.9840637450199202E-3</v>
      </c>
      <c r="J29" s="206">
        <v>7.3220630989555288E-3</v>
      </c>
      <c r="K29" s="259">
        <v>0.16108538817702164</v>
      </c>
      <c r="L29" s="206">
        <v>3.058038117799074E-2</v>
      </c>
      <c r="M29" s="259">
        <v>2.0153619755213379E-2</v>
      </c>
      <c r="N29" s="206">
        <v>2.0422813251498511E-2</v>
      </c>
      <c r="O29" s="259">
        <v>8.9928573992319016E-2</v>
      </c>
      <c r="P29" s="206">
        <v>5.1685151286744915E-3</v>
      </c>
      <c r="Q29" s="259">
        <v>1.0695954919062488E-2</v>
      </c>
      <c r="R29" s="206">
        <v>3.6969240156491151E-3</v>
      </c>
      <c r="S29" s="259">
        <v>2.9252359929650765E-3</v>
      </c>
      <c r="T29" s="206">
        <v>7.2502781666128283E-3</v>
      </c>
      <c r="U29" s="259">
        <v>1.5613222784537526E-3</v>
      </c>
      <c r="V29" s="206">
        <v>3.9122788126772189E-3</v>
      </c>
      <c r="W29" s="259">
        <v>4.073794910448297E-3</v>
      </c>
      <c r="X29" s="206">
        <v>0.61842719213237141</v>
      </c>
      <c r="Y29" s="260">
        <v>1</v>
      </c>
    </row>
    <row r="30" spans="2:25">
      <c r="B30" s="211">
        <v>2011</v>
      </c>
      <c r="C30" s="213">
        <v>0.54203492398509379</v>
      </c>
      <c r="D30" s="213">
        <v>4.6842880541723003E-3</v>
      </c>
      <c r="E30" s="213">
        <v>2.8581165012256924E-3</v>
      </c>
      <c r="F30" s="213">
        <v>0.21407430003627609</v>
      </c>
      <c r="G30" s="213">
        <v>2.4787290175774166E-2</v>
      </c>
      <c r="H30" s="213">
        <v>7.4176367773637175E-2</v>
      </c>
      <c r="I30" s="213">
        <v>2.5310820169508292E-3</v>
      </c>
      <c r="J30" s="213">
        <v>8.7790895799668024E-3</v>
      </c>
      <c r="K30" s="213">
        <v>7.0693038287768364E-2</v>
      </c>
      <c r="L30" s="213">
        <v>1.7639250733766449E-2</v>
      </c>
      <c r="M30" s="213">
        <v>7.4970594378304693E-3</v>
      </c>
      <c r="N30" s="213">
        <v>9.5128560278776291E-3</v>
      </c>
      <c r="O30" s="213">
        <v>3.6043872088293814E-2</v>
      </c>
      <c r="P30" s="213">
        <v>4.1277797931163363E-3</v>
      </c>
      <c r="Q30" s="213">
        <v>6.5448119689124869E-3</v>
      </c>
      <c r="R30" s="213">
        <v>6.8265013356198266E-3</v>
      </c>
      <c r="S30" s="213">
        <v>6.2823599248095505E-3</v>
      </c>
      <c r="T30" s="213">
        <v>1.6669140036715803E-2</v>
      </c>
      <c r="U30" s="213">
        <v>2.3400828853785355E-3</v>
      </c>
      <c r="V30" s="213">
        <v>5.9924259912717522E-3</v>
      </c>
      <c r="W30" s="213">
        <v>6.5984016533104685E-3</v>
      </c>
      <c r="X30" s="213">
        <v>0.45796507601490616</v>
      </c>
      <c r="Y30" s="213">
        <v>1</v>
      </c>
    </row>
    <row r="31" spans="2:25" hidden="1" outlineLevel="1">
      <c r="B31" s="68" t="s">
        <v>86</v>
      </c>
      <c r="C31" s="259">
        <v>0.464583297243924</v>
      </c>
      <c r="D31" s="206">
        <v>7.7260207528539503E-3</v>
      </c>
      <c r="E31" s="259">
        <v>2.3905624750983076E-3</v>
      </c>
      <c r="F31" s="206">
        <v>0.23638851837095293</v>
      </c>
      <c r="G31" s="259">
        <v>1.638747899596376E-2</v>
      </c>
      <c r="H31" s="206">
        <v>7.9598801254179147E-2</v>
      </c>
      <c r="I31" s="259">
        <v>2.6850520553640409E-3</v>
      </c>
      <c r="J31" s="206">
        <v>9.0252394893204219E-3</v>
      </c>
      <c r="K31" s="259">
        <v>0.14024633187243404</v>
      </c>
      <c r="L31" s="206">
        <v>2.7699343461465173E-2</v>
      </c>
      <c r="M31" s="259">
        <v>1.3303999861416668E-2</v>
      </c>
      <c r="N31" s="206">
        <v>1.5833145668404734E-2</v>
      </c>
      <c r="O31" s="259">
        <v>8.3409842881147472E-2</v>
      </c>
      <c r="P31" s="206">
        <v>4.3480520380411248E-3</v>
      </c>
      <c r="Q31" s="259">
        <v>7.3622395066433389E-3</v>
      </c>
      <c r="R31" s="206">
        <v>2.2693020596947703E-3</v>
      </c>
      <c r="S31" s="259">
        <v>3.6378124621061201E-3</v>
      </c>
      <c r="T31" s="206">
        <v>8.0205103331196844E-3</v>
      </c>
      <c r="U31" s="259">
        <v>3.828364543454536E-3</v>
      </c>
      <c r="V31" s="206">
        <v>4.8157707831690544E-3</v>
      </c>
      <c r="W31" s="259">
        <v>6.6866457636807729E-3</v>
      </c>
      <c r="X31" s="206">
        <v>0.535416702756076</v>
      </c>
      <c r="Y31" s="260">
        <v>1</v>
      </c>
    </row>
    <row r="32" spans="2:25" hidden="1" outlineLevel="1">
      <c r="B32" s="68" t="s">
        <v>87</v>
      </c>
      <c r="C32" s="259">
        <v>0.47654382647782811</v>
      </c>
      <c r="D32" s="206">
        <v>4.6555599158074985E-3</v>
      </c>
      <c r="E32" s="259">
        <v>2.4080482323142237E-3</v>
      </c>
      <c r="F32" s="206">
        <v>0.23964539260104883</v>
      </c>
      <c r="G32" s="259">
        <v>1.4162891084870323E-2</v>
      </c>
      <c r="H32" s="206">
        <v>7.0136634440440937E-2</v>
      </c>
      <c r="I32" s="259">
        <v>2.0869751346723271E-3</v>
      </c>
      <c r="J32" s="206">
        <v>8.3479005386893085E-3</v>
      </c>
      <c r="K32" s="259">
        <v>0.14350183725161428</v>
      </c>
      <c r="L32" s="206">
        <v>2.8504156112875031E-2</v>
      </c>
      <c r="M32" s="259">
        <v>1.0024615604152545E-2</v>
      </c>
      <c r="N32" s="206">
        <v>1.9460597195961615E-2</v>
      </c>
      <c r="O32" s="259">
        <v>8.5512468338625094E-2</v>
      </c>
      <c r="P32" s="206">
        <v>4.049088509150583E-3</v>
      </c>
      <c r="Q32" s="259">
        <v>6.8495594163604581E-3</v>
      </c>
      <c r="R32" s="206">
        <v>3.371267525239913E-3</v>
      </c>
      <c r="S32" s="259">
        <v>2.2831864721201529E-3</v>
      </c>
      <c r="T32" s="206">
        <v>1.0434875673361635E-2</v>
      </c>
      <c r="U32" s="259">
        <v>2.0513003460454495E-3</v>
      </c>
      <c r="V32" s="206">
        <v>4.2452998465984087E-3</v>
      </c>
      <c r="W32" s="259">
        <v>5.2263565338375373E-3</v>
      </c>
      <c r="X32" s="206">
        <v>0.52345617352217189</v>
      </c>
      <c r="Y32" s="260">
        <v>1</v>
      </c>
    </row>
    <row r="33" spans="2:25" hidden="1" outlineLevel="1">
      <c r="B33" s="68" t="s">
        <v>88</v>
      </c>
      <c r="C33" s="259">
        <v>0.59709526155418102</v>
      </c>
      <c r="D33" s="206">
        <v>5.6562117977630591E-3</v>
      </c>
      <c r="E33" s="259">
        <v>2.1530096520517451E-3</v>
      </c>
      <c r="F33" s="206">
        <v>0.17873629280931269</v>
      </c>
      <c r="G33" s="259">
        <v>1.3337712336015472E-2</v>
      </c>
      <c r="H33" s="206">
        <v>7.2800919590563243E-2</v>
      </c>
      <c r="I33" s="259">
        <v>2.0982721185250058E-3</v>
      </c>
      <c r="J33" s="206">
        <v>7.0611418249493674E-3</v>
      </c>
      <c r="K33" s="259">
        <v>7.0228255514806506E-2</v>
      </c>
      <c r="L33" s="206">
        <v>1.3465433247577863E-2</v>
      </c>
      <c r="M33" s="259">
        <v>6.7692083128067584E-3</v>
      </c>
      <c r="N33" s="206">
        <v>1.4797379896728521E-2</v>
      </c>
      <c r="O33" s="259">
        <v>3.5196234057693357E-2</v>
      </c>
      <c r="P33" s="206">
        <v>6.7509624682978451E-3</v>
      </c>
      <c r="Q33" s="259">
        <v>7.0064042914226281E-3</v>
      </c>
      <c r="R33" s="206">
        <v>3.7768898133450106E-3</v>
      </c>
      <c r="S33" s="259">
        <v>4.3425109931213169E-3</v>
      </c>
      <c r="T33" s="206">
        <v>1.231594504351634E-2</v>
      </c>
      <c r="U33" s="259">
        <v>2.7368766763369644E-3</v>
      </c>
      <c r="V33" s="206">
        <v>7.0793876694582808E-3</v>
      </c>
      <c r="W33" s="259">
        <v>6.8239458463334977E-3</v>
      </c>
      <c r="X33" s="206">
        <v>0.40290473844581898</v>
      </c>
      <c r="Y33" s="260">
        <v>1</v>
      </c>
    </row>
    <row r="34" spans="2:25" hidden="1" outlineLevel="1">
      <c r="B34" s="68" t="s">
        <v>89</v>
      </c>
      <c r="C34" s="259">
        <v>0.66750120710313132</v>
      </c>
      <c r="D34" s="206">
        <v>3.809080992149359E-3</v>
      </c>
      <c r="E34" s="259">
        <v>3.3083567302705699E-3</v>
      </c>
      <c r="F34" s="206">
        <v>0.18457053953039218</v>
      </c>
      <c r="G34" s="259">
        <v>1.7042507913231638E-2</v>
      </c>
      <c r="H34" s="206">
        <v>5.3416548936855095E-2</v>
      </c>
      <c r="I34" s="259">
        <v>2.1996101503961086E-3</v>
      </c>
      <c r="J34" s="206">
        <v>6.4021173483073731E-3</v>
      </c>
      <c r="K34" s="259">
        <v>4.7926465065541227E-3</v>
      </c>
      <c r="L34" s="206">
        <v>1.2518106546969723E-3</v>
      </c>
      <c r="M34" s="259">
        <v>8.7626745828788064E-4</v>
      </c>
      <c r="N34" s="206">
        <v>1.7883009352813891E-3</v>
      </c>
      <c r="O34" s="259">
        <v>8.7626745828788064E-4</v>
      </c>
      <c r="P34" s="206">
        <v>3.594484879915592E-3</v>
      </c>
      <c r="Q34" s="259">
        <v>4.8284125252597504E-3</v>
      </c>
      <c r="R34" s="206">
        <v>3.3262397396233837E-3</v>
      </c>
      <c r="S34" s="259">
        <v>5.0072426187878893E-3</v>
      </c>
      <c r="T34" s="206">
        <v>2.1209249092437276E-2</v>
      </c>
      <c r="U34" s="259">
        <v>4.3098052540281482E-3</v>
      </c>
      <c r="V34" s="206">
        <v>7.9758221713549949E-3</v>
      </c>
      <c r="W34" s="259">
        <v>6.7061285073052096E-3</v>
      </c>
      <c r="X34" s="206">
        <v>0.33249879289686868</v>
      </c>
      <c r="Y34" s="260">
        <v>1</v>
      </c>
    </row>
    <row r="35" spans="2:25" hidden="1" outlineLevel="1">
      <c r="B35" s="68" t="s">
        <v>90</v>
      </c>
      <c r="C35" s="259">
        <v>0.77887788778877887</v>
      </c>
      <c r="D35" s="206">
        <v>3.5499348254153145E-3</v>
      </c>
      <c r="E35" s="259">
        <v>2.8981889785617216E-3</v>
      </c>
      <c r="F35" s="206">
        <v>0.10027179188507086</v>
      </c>
      <c r="G35" s="259">
        <v>1.5198158471309316E-2</v>
      </c>
      <c r="H35" s="206">
        <v>3.2060348892032062E-2</v>
      </c>
      <c r="I35" s="259">
        <v>1.0538869012951715E-3</v>
      </c>
      <c r="J35" s="206">
        <v>1.4199739301661258E-2</v>
      </c>
      <c r="K35" s="259">
        <v>2.0107052722078932E-3</v>
      </c>
      <c r="L35" s="206">
        <v>4.7147571900047147E-4</v>
      </c>
      <c r="M35" s="259">
        <v>2.2187092658845715E-4</v>
      </c>
      <c r="N35" s="206">
        <v>8.8748370635382862E-4</v>
      </c>
      <c r="O35" s="259">
        <v>4.2987492026513575E-4</v>
      </c>
      <c r="P35" s="206">
        <v>1.1786892975011788E-3</v>
      </c>
      <c r="Q35" s="259">
        <v>3.022991374767729E-3</v>
      </c>
      <c r="R35" s="206">
        <v>2.3296447291788003E-3</v>
      </c>
      <c r="S35" s="259">
        <v>4.3126161355631363E-3</v>
      </c>
      <c r="T35" s="206">
        <v>2.1909754000610144E-2</v>
      </c>
      <c r="U35" s="259">
        <v>1.719499681060543E-3</v>
      </c>
      <c r="V35" s="206">
        <v>7.6822808331253297E-3</v>
      </c>
      <c r="W35" s="259">
        <v>7.7238816318606646E-3</v>
      </c>
      <c r="X35" s="206">
        <v>0.22112211221122113</v>
      </c>
      <c r="Y35" s="260">
        <v>1</v>
      </c>
    </row>
    <row r="36" spans="2:25" hidden="1" outlineLevel="1">
      <c r="B36" s="68" t="s">
        <v>91</v>
      </c>
      <c r="C36" s="259">
        <v>0.75520170193562941</v>
      </c>
      <c r="D36" s="206">
        <v>4.6416426257514468E-3</v>
      </c>
      <c r="E36" s="259">
        <v>2.9977275291311425E-3</v>
      </c>
      <c r="F36" s="206">
        <v>0.11420374877109288</v>
      </c>
      <c r="G36" s="259">
        <v>1.6519735039566781E-2</v>
      </c>
      <c r="H36" s="206">
        <v>3.4892903766499589E-2</v>
      </c>
      <c r="I36" s="259">
        <v>2.1435363514754942E-3</v>
      </c>
      <c r="J36" s="206">
        <v>7.8327719309555666E-3</v>
      </c>
      <c r="K36" s="259">
        <v>6.2049736490080104E-3</v>
      </c>
      <c r="L36" s="206">
        <v>1.4666301352200752E-3</v>
      </c>
      <c r="M36" s="259">
        <v>1.0475929537286251E-3</v>
      </c>
      <c r="N36" s="206">
        <v>2.7076248650216772E-3</v>
      </c>
      <c r="O36" s="259">
        <v>9.8312569503763276E-4</v>
      </c>
      <c r="P36" s="206">
        <v>3.0138443438038906E-3</v>
      </c>
      <c r="Q36" s="259">
        <v>3.5940496720228213E-3</v>
      </c>
      <c r="R36" s="206">
        <v>3.3200638225861041E-3</v>
      </c>
      <c r="S36" s="259">
        <v>4.4804744790239654E-3</v>
      </c>
      <c r="T36" s="206">
        <v>1.8502103244314793E-2</v>
      </c>
      <c r="U36" s="259">
        <v>4.8511612164971714E-3</v>
      </c>
      <c r="V36" s="206">
        <v>9.6217383596306025E-3</v>
      </c>
      <c r="W36" s="259">
        <v>7.9778232630102995E-3</v>
      </c>
      <c r="X36" s="206">
        <v>0.24479829806437056</v>
      </c>
      <c r="Y36" s="260">
        <v>1</v>
      </c>
    </row>
    <row r="37" spans="2:25" hidden="1" outlineLevel="1">
      <c r="B37" s="68" t="s">
        <v>92</v>
      </c>
      <c r="C37" s="259">
        <v>0.7732494318093972</v>
      </c>
      <c r="D37" s="206">
        <v>3.4014131325468852E-3</v>
      </c>
      <c r="E37" s="259">
        <v>5.4731829496436251E-3</v>
      </c>
      <c r="F37" s="206">
        <v>0.10726820142550132</v>
      </c>
      <c r="G37" s="259">
        <v>1.6373165942577962E-2</v>
      </c>
      <c r="H37" s="206">
        <v>3.7941217396682075E-2</v>
      </c>
      <c r="I37" s="259">
        <v>1.9790040043909151E-3</v>
      </c>
      <c r="J37" s="206">
        <v>7.9778598927008771E-3</v>
      </c>
      <c r="K37" s="259">
        <v>4.2981493220365192E-3</v>
      </c>
      <c r="L37" s="206">
        <v>1.7316285038420508E-3</v>
      </c>
      <c r="M37" s="259">
        <v>1.1904945963914098E-3</v>
      </c>
      <c r="N37" s="206">
        <v>7.1120456407798517E-4</v>
      </c>
      <c r="O37" s="259">
        <v>6.6482165772507309E-4</v>
      </c>
      <c r="P37" s="206">
        <v>3.061271819292197E-3</v>
      </c>
      <c r="Q37" s="259">
        <v>3.293186351056757E-3</v>
      </c>
      <c r="R37" s="206">
        <v>1.6079407535676184E-3</v>
      </c>
      <c r="S37" s="259">
        <v>3.030349881723589E-3</v>
      </c>
      <c r="T37" s="206">
        <v>1.1147358493483202E-2</v>
      </c>
      <c r="U37" s="259">
        <v>5.7824023253297049E-3</v>
      </c>
      <c r="V37" s="206">
        <v>7.6531795482304918E-3</v>
      </c>
      <c r="W37" s="259">
        <v>6.4626849518390822E-3</v>
      </c>
      <c r="X37" s="206">
        <v>0.22675056819060282</v>
      </c>
      <c r="Y37" s="260">
        <v>1</v>
      </c>
    </row>
    <row r="38" spans="2:25" hidden="1" outlineLevel="1">
      <c r="B38" s="68" t="s">
        <v>93</v>
      </c>
      <c r="C38" s="259">
        <v>0.72662709349162602</v>
      </c>
      <c r="D38" s="206">
        <v>6.8546392481096743E-3</v>
      </c>
      <c r="E38" s="259">
        <v>4.8759804960780157E-3</v>
      </c>
      <c r="F38" s="206">
        <v>0.15055473111440887</v>
      </c>
      <c r="G38" s="259">
        <v>2.4962900148399407E-2</v>
      </c>
      <c r="H38" s="206">
        <v>3.7311850752596992E-2</v>
      </c>
      <c r="I38" s="259">
        <v>1.3426612960214825E-3</v>
      </c>
      <c r="J38" s="206">
        <v>7.5436364921206978E-3</v>
      </c>
      <c r="K38" s="259">
        <v>2.5439898240407037E-3</v>
      </c>
      <c r="L38" s="206">
        <v>1.1306621440180906E-3</v>
      </c>
      <c r="M38" s="259">
        <v>5.2999788000847997E-4</v>
      </c>
      <c r="N38" s="206">
        <v>3.003321320048053E-4</v>
      </c>
      <c r="O38" s="259">
        <v>5.82997668009328E-4</v>
      </c>
      <c r="P38" s="206">
        <v>3.4803194120556851E-3</v>
      </c>
      <c r="Q38" s="259">
        <v>3.9749841000635997E-3</v>
      </c>
      <c r="R38" s="206">
        <v>1.7843261960285492E-3</v>
      </c>
      <c r="S38" s="259">
        <v>1.8019927920288319E-3</v>
      </c>
      <c r="T38" s="206">
        <v>1.0882623136174122E-2</v>
      </c>
      <c r="U38" s="259">
        <v>2.7913221680446612E-3</v>
      </c>
      <c r="V38" s="206">
        <v>7.4376369161190019E-3</v>
      </c>
      <c r="W38" s="259">
        <v>5.2293124160836691E-3</v>
      </c>
      <c r="X38" s="206">
        <v>0.27337290650837398</v>
      </c>
      <c r="Y38" s="260">
        <v>1</v>
      </c>
    </row>
    <row r="39" spans="2:25" hidden="1" outlineLevel="1">
      <c r="B39" s="68" t="s">
        <v>94</v>
      </c>
      <c r="C39" s="259">
        <v>0.65015050167224075</v>
      </c>
      <c r="D39" s="206">
        <v>2.5585284280936456E-3</v>
      </c>
      <c r="E39" s="259">
        <v>1.5217391304347826E-3</v>
      </c>
      <c r="F39" s="206">
        <v>0.18021739130434783</v>
      </c>
      <c r="G39" s="259">
        <v>3.0351170568561871E-2</v>
      </c>
      <c r="H39" s="206">
        <v>5.9515050167224082E-2</v>
      </c>
      <c r="I39" s="259">
        <v>1.3377926421404682E-3</v>
      </c>
      <c r="J39" s="206">
        <v>4.7658862876254178E-3</v>
      </c>
      <c r="K39" s="259">
        <v>3.4230769230769231E-2</v>
      </c>
      <c r="L39" s="206">
        <v>5.6187290969899667E-3</v>
      </c>
      <c r="M39" s="259">
        <v>2.0066889632107021E-3</v>
      </c>
      <c r="N39" s="206">
        <v>6.0702341137123745E-3</v>
      </c>
      <c r="O39" s="259">
        <v>2.0535117056856188E-2</v>
      </c>
      <c r="P39" s="206">
        <v>5.3678929765886285E-3</v>
      </c>
      <c r="Q39" s="259">
        <v>4.2307692307692307E-3</v>
      </c>
      <c r="R39" s="206">
        <v>1.705685618729097E-3</v>
      </c>
      <c r="S39" s="259">
        <v>3.0936454849498328E-3</v>
      </c>
      <c r="T39" s="206">
        <v>7.7591973244147154E-3</v>
      </c>
      <c r="U39" s="259">
        <v>2.1739130434782609E-3</v>
      </c>
      <c r="V39" s="206">
        <v>5.0334448160535119E-3</v>
      </c>
      <c r="W39" s="259">
        <v>5.9866220735785951E-3</v>
      </c>
      <c r="X39" s="206">
        <v>0.34984949832775919</v>
      </c>
      <c r="Y39" s="260">
        <v>1</v>
      </c>
    </row>
    <row r="40" spans="2:25" hidden="1" outlineLevel="1">
      <c r="B40" s="68" t="s">
        <v>95</v>
      </c>
      <c r="C40" s="259">
        <v>0.52336259284267383</v>
      </c>
      <c r="D40" s="206">
        <v>4.0513166779203242E-3</v>
      </c>
      <c r="E40" s="259">
        <v>2.464550979068197E-3</v>
      </c>
      <c r="F40" s="206">
        <v>0.21948008102633357</v>
      </c>
      <c r="G40" s="259">
        <v>2.2940580688723834E-2</v>
      </c>
      <c r="H40" s="206">
        <v>7.9625253207292371E-2</v>
      </c>
      <c r="I40" s="259">
        <v>3.1060094530722484E-3</v>
      </c>
      <c r="J40" s="206">
        <v>4.709655638082377E-3</v>
      </c>
      <c r="K40" s="259">
        <v>0.10136731937879812</v>
      </c>
      <c r="L40" s="206">
        <v>2.236664415935179E-2</v>
      </c>
      <c r="M40" s="259">
        <v>1.0027008777852802E-2</v>
      </c>
      <c r="N40" s="206">
        <v>1.2187711006076974E-2</v>
      </c>
      <c r="O40" s="259">
        <v>5.6785955435516546E-2</v>
      </c>
      <c r="P40" s="206">
        <v>2.8190411883862255E-3</v>
      </c>
      <c r="Q40" s="259">
        <v>6.9041188386225524E-3</v>
      </c>
      <c r="R40" s="206">
        <v>2.0425388251181635E-3</v>
      </c>
      <c r="S40" s="259">
        <v>3.0047265361242406E-3</v>
      </c>
      <c r="T40" s="206">
        <v>8.4740040513166786E-3</v>
      </c>
      <c r="U40" s="259">
        <v>2.9034436191762323E-3</v>
      </c>
      <c r="V40" s="206">
        <v>5.688723835246455E-3</v>
      </c>
      <c r="W40" s="259">
        <v>7.0560432140445647E-3</v>
      </c>
      <c r="X40" s="206">
        <v>0.47663740715732611</v>
      </c>
      <c r="Y40" s="260">
        <v>1</v>
      </c>
    </row>
    <row r="41" spans="2:25" hidden="1" outlineLevel="1">
      <c r="B41" s="68" t="s">
        <v>96</v>
      </c>
      <c r="C41" s="259">
        <v>0.46457395835231102</v>
      </c>
      <c r="D41" s="206">
        <v>4.9918927289620873E-3</v>
      </c>
      <c r="E41" s="259">
        <v>2.5323835376851464E-3</v>
      </c>
      <c r="F41" s="206">
        <v>0.24217967170106944</v>
      </c>
      <c r="G41" s="259">
        <v>2.3374446610431962E-2</v>
      </c>
      <c r="H41" s="206">
        <v>9.3042321776676568E-2</v>
      </c>
      <c r="I41" s="259">
        <v>3.3157827615733571E-3</v>
      </c>
      <c r="J41" s="206">
        <v>6.9412814953815887E-3</v>
      </c>
      <c r="K41" s="259">
        <v>0.12204631164714241</v>
      </c>
      <c r="L41" s="206">
        <v>2.8712492484833027E-2</v>
      </c>
      <c r="M41" s="259">
        <v>1.0493905882781613E-2</v>
      </c>
      <c r="N41" s="206">
        <v>1.9038422999143725E-2</v>
      </c>
      <c r="O41" s="259">
        <v>6.3801490280384052E-2</v>
      </c>
      <c r="P41" s="206">
        <v>3.6801544936143852E-3</v>
      </c>
      <c r="Q41" s="259">
        <v>7.9615223450964674E-3</v>
      </c>
      <c r="R41" s="206">
        <v>1.0748966095210334E-3</v>
      </c>
      <c r="S41" s="259">
        <v>2.6781322305015577E-3</v>
      </c>
      <c r="T41" s="206">
        <v>6.5222540035344062E-3</v>
      </c>
      <c r="U41" s="259">
        <v>1.6578913807866785E-3</v>
      </c>
      <c r="V41" s="206">
        <v>4.718613929931316E-3</v>
      </c>
      <c r="W41" s="259">
        <v>8.7084843957805757E-3</v>
      </c>
      <c r="X41" s="206">
        <v>0.53542604164768892</v>
      </c>
      <c r="Y41" s="260">
        <v>1</v>
      </c>
    </row>
    <row r="42" spans="2:25" hidden="1" outlineLevel="1">
      <c r="B42" s="68" t="s">
        <v>97</v>
      </c>
      <c r="C42" s="259">
        <v>0.41487188365650968</v>
      </c>
      <c r="D42" s="206">
        <v>3.3760387811634348E-3</v>
      </c>
      <c r="E42" s="259">
        <v>3.8261772853185596E-3</v>
      </c>
      <c r="F42" s="206">
        <v>0.27591759002770083</v>
      </c>
      <c r="G42" s="259">
        <v>1.5027700831024931E-2</v>
      </c>
      <c r="H42" s="206">
        <v>8.7707756232686979E-2</v>
      </c>
      <c r="I42" s="259">
        <v>2.7873961218836565E-3</v>
      </c>
      <c r="J42" s="206">
        <v>6.5616343490304705E-3</v>
      </c>
      <c r="K42" s="259">
        <v>0.15249307479224378</v>
      </c>
      <c r="L42" s="206">
        <v>3.4400969529085876E-2</v>
      </c>
      <c r="M42" s="259">
        <v>1.6256925207756234E-2</v>
      </c>
      <c r="N42" s="206">
        <v>1.7313019390581719E-2</v>
      </c>
      <c r="O42" s="259">
        <v>8.4522160664819948E-2</v>
      </c>
      <c r="P42" s="206">
        <v>3.7915512465373962E-3</v>
      </c>
      <c r="Q42" s="259">
        <v>9.2624653739612189E-3</v>
      </c>
      <c r="R42" s="206">
        <v>2.2853185595567869E-3</v>
      </c>
      <c r="S42" s="259">
        <v>2.7527700831024931E-3</v>
      </c>
      <c r="T42" s="206">
        <v>7.9466759002770077E-3</v>
      </c>
      <c r="U42" s="259">
        <v>1.5408587257617729E-3</v>
      </c>
      <c r="V42" s="206">
        <v>4.8995844875346257E-3</v>
      </c>
      <c r="W42" s="259">
        <v>4.9515235457063709E-3</v>
      </c>
      <c r="X42" s="206">
        <v>0.58512811634349027</v>
      </c>
      <c r="Y42" s="260">
        <v>1</v>
      </c>
    </row>
    <row r="43" spans="2:25" collapsed="1">
      <c r="B43" s="216">
        <v>2010</v>
      </c>
      <c r="C43" s="218">
        <v>0.61420955303745672</v>
      </c>
      <c r="D43" s="218">
        <v>4.5584333827959891E-3</v>
      </c>
      <c r="E43" s="218">
        <v>3.0886056027699085E-3</v>
      </c>
      <c r="F43" s="218">
        <v>0.18265209766626198</v>
      </c>
      <c r="G43" s="218">
        <v>1.8748032735284859E-2</v>
      </c>
      <c r="H43" s="218">
        <v>6.0417509780116015E-2</v>
      </c>
      <c r="I43" s="218">
        <v>2.149939295831647E-3</v>
      </c>
      <c r="J43" s="218">
        <v>7.7439970322406579E-3</v>
      </c>
      <c r="K43" s="218">
        <v>6.2908910022932682E-2</v>
      </c>
      <c r="L43" s="218">
        <v>1.33914519537749E-2</v>
      </c>
      <c r="M43" s="218">
        <v>5.8554229057061922E-3</v>
      </c>
      <c r="N43" s="218">
        <v>8.9103039705022702E-3</v>
      </c>
      <c r="O43" s="218">
        <v>3.4751731192949324E-2</v>
      </c>
      <c r="P43" s="218">
        <v>3.6886213408876298E-3</v>
      </c>
      <c r="Q43" s="218">
        <v>5.5870317909977969E-3</v>
      </c>
      <c r="R43" s="218">
        <v>2.3972525743063988E-3</v>
      </c>
      <c r="S43" s="218">
        <v>3.3893160663698908E-3</v>
      </c>
      <c r="T43" s="218">
        <v>1.2305240793201134E-2</v>
      </c>
      <c r="U43" s="218">
        <v>3.0436395521381359E-3</v>
      </c>
      <c r="V43" s="218">
        <v>6.4596542110706414E-3</v>
      </c>
      <c r="W43" s="218">
        <v>6.6521651153379196E-3</v>
      </c>
      <c r="X43" s="218">
        <v>0.38579044696254328</v>
      </c>
      <c r="Y43" s="218">
        <v>1</v>
      </c>
    </row>
    <row r="44" spans="2:25" ht="15" hidden="1" customHeight="1" outlineLevel="1">
      <c r="B44" s="68" t="s">
        <v>86</v>
      </c>
      <c r="C44" s="259">
        <v>0.51699687504957093</v>
      </c>
      <c r="D44" s="206">
        <v>4.3305150616265607E-3</v>
      </c>
      <c r="E44" s="259">
        <v>2.8870100410843735E-3</v>
      </c>
      <c r="F44" s="206">
        <v>0.19940990783775639</v>
      </c>
      <c r="G44" s="259">
        <v>1.2071509017940706E-2</v>
      </c>
      <c r="H44" s="206">
        <v>7.3111149886581753E-2</v>
      </c>
      <c r="I44" s="259">
        <v>3.2359892768198473E-3</v>
      </c>
      <c r="J44" s="206">
        <v>8.1692866547167717E-3</v>
      </c>
      <c r="K44" s="259">
        <v>0.13502323884456147</v>
      </c>
      <c r="L44" s="206">
        <v>2.8854237718310305E-2</v>
      </c>
      <c r="M44" s="259">
        <v>1.52281848320934E-2</v>
      </c>
      <c r="N44" s="206">
        <v>1.3324661728081725E-2</v>
      </c>
      <c r="O44" s="259">
        <v>7.761615456607604E-2</v>
      </c>
      <c r="P44" s="206">
        <v>3.5691058200218906E-3</v>
      </c>
      <c r="Q44" s="259">
        <v>6.4719785536396946E-3</v>
      </c>
      <c r="R44" s="206">
        <v>2.4587173426817467E-3</v>
      </c>
      <c r="S44" s="259">
        <v>3.80704620802335E-3</v>
      </c>
      <c r="T44" s="206">
        <v>1.2404625561142748E-2</v>
      </c>
      <c r="U44" s="259">
        <v>4.2036135213591157E-3</v>
      </c>
      <c r="V44" s="206">
        <v>6.0436858552370678E-3</v>
      </c>
      <c r="W44" s="259">
        <v>5.8057454672356089E-3</v>
      </c>
      <c r="X44" s="206">
        <v>0.48300312495042907</v>
      </c>
      <c r="Y44" s="260">
        <v>1</v>
      </c>
    </row>
    <row r="45" spans="2:25" ht="15" hidden="1" customHeight="1" outlineLevel="1">
      <c r="B45" s="68" t="s">
        <v>87</v>
      </c>
      <c r="C45" s="259">
        <v>0.50008186253642883</v>
      </c>
      <c r="D45" s="206">
        <v>3.372736500867743E-3</v>
      </c>
      <c r="E45" s="259">
        <v>2.1611709617210778E-3</v>
      </c>
      <c r="F45" s="206">
        <v>0.25925865287010053</v>
      </c>
      <c r="G45" s="259">
        <v>1.2836045712040342E-2</v>
      </c>
      <c r="H45" s="206">
        <v>6.0823864566619736E-2</v>
      </c>
      <c r="I45" s="259">
        <v>2.1939159762926095E-3</v>
      </c>
      <c r="J45" s="206">
        <v>3.487344051868103E-3</v>
      </c>
      <c r="K45" s="259">
        <v>0.12303939225252955</v>
      </c>
      <c r="L45" s="206">
        <v>2.3117980287501227E-2</v>
      </c>
      <c r="M45" s="259">
        <v>1.038016961917548E-2</v>
      </c>
      <c r="N45" s="206">
        <v>1.0838599823176922E-2</v>
      </c>
      <c r="O45" s="259">
        <v>7.870264252267592E-2</v>
      </c>
      <c r="P45" s="206">
        <v>4.0440092995841382E-3</v>
      </c>
      <c r="Q45" s="259">
        <v>7.580470873309539E-3</v>
      </c>
      <c r="R45" s="206">
        <v>1.1297030027178363E-3</v>
      </c>
      <c r="S45" s="259">
        <v>3.2253839352958513E-3</v>
      </c>
      <c r="T45" s="206">
        <v>5.8286125937326043E-3</v>
      </c>
      <c r="U45" s="259">
        <v>4.6170470545859391E-3</v>
      </c>
      <c r="V45" s="206">
        <v>3.6838141392972921E-3</v>
      </c>
      <c r="W45" s="259">
        <v>2.6359736730082843E-3</v>
      </c>
      <c r="X45" s="206">
        <v>0.49991813746357117</v>
      </c>
      <c r="Y45" s="260">
        <v>1</v>
      </c>
    </row>
    <row r="46" spans="2:25" ht="15" hidden="1" customHeight="1" outlineLevel="1">
      <c r="B46" s="68" t="s">
        <v>88</v>
      </c>
      <c r="C46" s="259">
        <v>0.65110997267759563</v>
      </c>
      <c r="D46" s="206">
        <v>5.5498633879781422E-3</v>
      </c>
      <c r="E46" s="259">
        <v>2.4760928961748635E-3</v>
      </c>
      <c r="F46" s="206">
        <v>0.15940915300546449</v>
      </c>
      <c r="G46" s="259">
        <v>1.3405054644808742E-2</v>
      </c>
      <c r="H46" s="206">
        <v>5.4491120218579235E-2</v>
      </c>
      <c r="I46" s="259">
        <v>2.4590163934426232E-3</v>
      </c>
      <c r="J46" s="206">
        <v>4.9863387978142078E-3</v>
      </c>
      <c r="K46" s="259">
        <v>6.0997267759562844E-2</v>
      </c>
      <c r="L46" s="206">
        <v>1.132172131147541E-2</v>
      </c>
      <c r="M46" s="259">
        <v>5.5157103825136614E-3</v>
      </c>
      <c r="N46" s="206">
        <v>1.0365437158469945E-2</v>
      </c>
      <c r="O46" s="259">
        <v>3.3794398907103826E-2</v>
      </c>
      <c r="P46" s="206">
        <v>5.7377049180327867E-3</v>
      </c>
      <c r="Q46" s="259">
        <v>5.1741803278688523E-3</v>
      </c>
      <c r="R46" s="206">
        <v>1.5027322404371586E-3</v>
      </c>
      <c r="S46" s="259">
        <v>3.9617486338797813E-3</v>
      </c>
      <c r="T46" s="206">
        <v>9.7506830601092904E-3</v>
      </c>
      <c r="U46" s="259">
        <v>7.4453551912568305E-3</v>
      </c>
      <c r="V46" s="206">
        <v>7.155054644808743E-3</v>
      </c>
      <c r="W46" s="259">
        <v>4.3886612021857927E-3</v>
      </c>
      <c r="X46" s="206">
        <v>0.34889002732240437</v>
      </c>
      <c r="Y46" s="260">
        <v>1</v>
      </c>
    </row>
    <row r="47" spans="2:25" ht="15" hidden="1" customHeight="1" outlineLevel="1">
      <c r="B47" s="68" t="s">
        <v>89</v>
      </c>
      <c r="C47" s="259">
        <v>0.71100483498002942</v>
      </c>
      <c r="D47" s="206">
        <v>3.0656576273561768E-3</v>
      </c>
      <c r="E47" s="259">
        <v>2.1021652301870925E-3</v>
      </c>
      <c r="F47" s="206">
        <v>0.15680400812837222</v>
      </c>
      <c r="G47" s="259">
        <v>1.0826150935463527E-2</v>
      </c>
      <c r="H47" s="206">
        <v>5.6986195781655105E-2</v>
      </c>
      <c r="I47" s="259">
        <v>1.278817181697148E-3</v>
      </c>
      <c r="J47" s="206">
        <v>5.570737859995796E-3</v>
      </c>
      <c r="K47" s="259">
        <v>2.5050802326396187E-3</v>
      </c>
      <c r="L47" s="206">
        <v>4.0291500245252608E-4</v>
      </c>
      <c r="M47" s="259">
        <v>3.6787891528274123E-4</v>
      </c>
      <c r="N47" s="206">
        <v>8.9342022282951441E-4</v>
      </c>
      <c r="O47" s="259">
        <v>8.4086609207483713E-4</v>
      </c>
      <c r="P47" s="206">
        <v>2.9955854530166071E-3</v>
      </c>
      <c r="Q47" s="259">
        <v>4.0466680681101536E-3</v>
      </c>
      <c r="R47" s="206">
        <v>2.7328147992432207E-3</v>
      </c>
      <c r="S47" s="259">
        <v>6.0086889496181062E-3</v>
      </c>
      <c r="T47" s="206">
        <v>1.3050942470744868E-2</v>
      </c>
      <c r="U47" s="259">
        <v>5.7284002522598274E-3</v>
      </c>
      <c r="V47" s="206">
        <v>1.0318127671501648E-2</v>
      </c>
      <c r="W47" s="259">
        <v>4.9751243781094526E-3</v>
      </c>
      <c r="X47" s="206">
        <v>0.28899516501997058</v>
      </c>
      <c r="Y47" s="260">
        <v>1</v>
      </c>
    </row>
    <row r="48" spans="2:25" ht="15" hidden="1" customHeight="1" outlineLevel="1">
      <c r="B48" s="68" t="s">
        <v>90</v>
      </c>
      <c r="C48" s="259">
        <v>0.82199667412122257</v>
      </c>
      <c r="D48" s="206">
        <v>2.94741670967372E-3</v>
      </c>
      <c r="E48" s="259">
        <v>1.0895120133035151E-3</v>
      </c>
      <c r="F48" s="206">
        <v>9.0658868054360922E-2</v>
      </c>
      <c r="G48" s="259">
        <v>9.4730202419863532E-3</v>
      </c>
      <c r="H48" s="206">
        <v>2.3120591777051436E-2</v>
      </c>
      <c r="I48" s="259">
        <v>9.1748380067664431E-4</v>
      </c>
      <c r="J48" s="206">
        <v>9.323929124376398E-3</v>
      </c>
      <c r="K48" s="259">
        <v>8.372039681174379E-4</v>
      </c>
      <c r="L48" s="206">
        <v>2.8671368771145133E-4</v>
      </c>
      <c r="M48" s="259">
        <v>1.720282126268708E-4</v>
      </c>
      <c r="N48" s="206">
        <v>2.6377659269453523E-4</v>
      </c>
      <c r="O48" s="259">
        <v>1.1468547508458054E-4</v>
      </c>
      <c r="P48" s="206">
        <v>1.720282126268708E-3</v>
      </c>
      <c r="Q48" s="259">
        <v>2.0299329089970754E-3</v>
      </c>
      <c r="R48" s="206">
        <v>2.1790240266070303E-3</v>
      </c>
      <c r="S48" s="259">
        <v>4.4039222432478925E-3</v>
      </c>
      <c r="T48" s="206">
        <v>1.3555823154997419E-2</v>
      </c>
      <c r="U48" s="259">
        <v>3.406158610012042E-3</v>
      </c>
      <c r="V48" s="206">
        <v>8.2573542060897995E-3</v>
      </c>
      <c r="W48" s="259">
        <v>4.0828029130110669E-3</v>
      </c>
      <c r="X48" s="206">
        <v>0.17800332587877746</v>
      </c>
      <c r="Y48" s="260">
        <v>1</v>
      </c>
    </row>
    <row r="49" spans="2:25" ht="15" hidden="1" customHeight="1" outlineLevel="1">
      <c r="B49" s="68" t="s">
        <v>91</v>
      </c>
      <c r="C49" s="259">
        <v>0.79409104612601744</v>
      </c>
      <c r="D49" s="206">
        <v>2.8503302546112313E-3</v>
      </c>
      <c r="E49" s="259">
        <v>2.1377476909584235E-3</v>
      </c>
      <c r="F49" s="206">
        <v>0.10157042234220408</v>
      </c>
      <c r="G49" s="259">
        <v>1.2963521254145313E-2</v>
      </c>
      <c r="H49" s="206">
        <v>2.9489955326554664E-2</v>
      </c>
      <c r="I49" s="259">
        <v>1.836270452489928E-3</v>
      </c>
      <c r="J49" s="206">
        <v>7.4958204291939593E-3</v>
      </c>
      <c r="K49" s="259">
        <v>3.4532847315482226E-3</v>
      </c>
      <c r="L49" s="206">
        <v>1.1510949105160743E-3</v>
      </c>
      <c r="M49" s="259">
        <v>1.0414668238002576E-3</v>
      </c>
      <c r="N49" s="206">
        <v>9.5924575876339517E-4</v>
      </c>
      <c r="O49" s="259">
        <v>3.0147723846849563E-4</v>
      </c>
      <c r="P49" s="206">
        <v>1.9870090717241757E-3</v>
      </c>
      <c r="Q49" s="259">
        <v>2.8914407871296626E-3</v>
      </c>
      <c r="R49" s="206">
        <v>1.9047880066873134E-3</v>
      </c>
      <c r="S49" s="259">
        <v>5.2621481623591967E-3</v>
      </c>
      <c r="T49" s="206">
        <v>1.410091265382191E-2</v>
      </c>
      <c r="U49" s="259">
        <v>3.0695864280428646E-3</v>
      </c>
      <c r="V49" s="206">
        <v>7.4410063858360515E-3</v>
      </c>
      <c r="W49" s="259">
        <v>7.4547098966755284E-3</v>
      </c>
      <c r="X49" s="206">
        <v>0.2059089538739825</v>
      </c>
      <c r="Y49" s="260">
        <v>1</v>
      </c>
    </row>
    <row r="50" spans="2:25" ht="15" hidden="1" customHeight="1" outlineLevel="1">
      <c r="B50" s="68" t="s">
        <v>92</v>
      </c>
      <c r="C50" s="259">
        <v>0.77021146283282826</v>
      </c>
      <c r="D50" s="206">
        <v>2.9495196956998261E-3</v>
      </c>
      <c r="E50" s="259">
        <v>1.692347366385146E-3</v>
      </c>
      <c r="F50" s="206">
        <v>0.11815808136161433</v>
      </c>
      <c r="G50" s="259">
        <v>1.2313841789697634E-2</v>
      </c>
      <c r="H50" s="206">
        <v>3.8698343111340336E-2</v>
      </c>
      <c r="I50" s="259">
        <v>1.5634066146605634E-3</v>
      </c>
      <c r="J50" s="206">
        <v>5.5444523241570502E-3</v>
      </c>
      <c r="K50" s="259">
        <v>4.3839855586358068E-3</v>
      </c>
      <c r="L50" s="206">
        <v>1.1443491715556701E-3</v>
      </c>
      <c r="M50" s="259">
        <v>8.8646766810650506E-4</v>
      </c>
      <c r="N50" s="206">
        <v>1.7568177422474373E-3</v>
      </c>
      <c r="O50" s="259">
        <v>5.9635097672619433E-4</v>
      </c>
      <c r="P50" s="206">
        <v>2.5304622525949326E-3</v>
      </c>
      <c r="Q50" s="259">
        <v>2.8044613500096704E-3</v>
      </c>
      <c r="R50" s="206">
        <v>2.0146992456966024E-3</v>
      </c>
      <c r="S50" s="259">
        <v>5.8990393913996523E-3</v>
      </c>
      <c r="T50" s="206">
        <v>1.640771065695313E-2</v>
      </c>
      <c r="U50" s="259">
        <v>3.0945780413899815E-3</v>
      </c>
      <c r="V50" s="206">
        <v>5.8345690155373608E-3</v>
      </c>
      <c r="W50" s="259">
        <v>5.8990393913996523E-3</v>
      </c>
      <c r="X50" s="206">
        <v>0.22978853716717168</v>
      </c>
      <c r="Y50" s="260">
        <v>1</v>
      </c>
    </row>
    <row r="51" spans="2:25" ht="15" hidden="1" customHeight="1" outlineLevel="1">
      <c r="B51" s="68" t="s">
        <v>93</v>
      </c>
      <c r="C51" s="259">
        <v>0.71139899142892782</v>
      </c>
      <c r="D51" s="206">
        <v>5.4526987294855576E-3</v>
      </c>
      <c r="E51" s="259">
        <v>2.4946987651241113E-3</v>
      </c>
      <c r="F51" s="206">
        <v>0.16926531121367094</v>
      </c>
      <c r="G51" s="259">
        <v>1.8532047969493398E-2</v>
      </c>
      <c r="H51" s="206">
        <v>4.3657228389671947E-2</v>
      </c>
      <c r="I51" s="259">
        <v>1.4255421514994921E-3</v>
      </c>
      <c r="J51" s="206">
        <v>3.8489638090486288E-3</v>
      </c>
      <c r="K51" s="259">
        <v>2.5303373189115986E-3</v>
      </c>
      <c r="L51" s="206">
        <v>9.0878312158092624E-4</v>
      </c>
      <c r="M51" s="259">
        <v>2.6728915340615479E-4</v>
      </c>
      <c r="N51" s="206">
        <v>5.1675902991856588E-4</v>
      </c>
      <c r="O51" s="259">
        <v>8.3750601400595169E-4</v>
      </c>
      <c r="P51" s="206">
        <v>2.9045421336802153E-3</v>
      </c>
      <c r="Q51" s="259">
        <v>6.2189276359165347E-3</v>
      </c>
      <c r="R51" s="206">
        <v>1.4611807052869795E-3</v>
      </c>
      <c r="S51" s="259">
        <v>4.9359396995669914E-3</v>
      </c>
      <c r="T51" s="206">
        <v>9.693686630196546E-3</v>
      </c>
      <c r="U51" s="259">
        <v>2.7263493647427788E-3</v>
      </c>
      <c r="V51" s="206">
        <v>7.6622890643097703E-3</v>
      </c>
      <c r="W51" s="259">
        <v>5.7912649904666869E-3</v>
      </c>
      <c r="X51" s="206">
        <v>0.28860100857107218</v>
      </c>
      <c r="Y51" s="260">
        <v>1</v>
      </c>
    </row>
    <row r="52" spans="2:25" ht="15" hidden="1" customHeight="1" outlineLevel="1">
      <c r="B52" s="68" t="s">
        <v>94</v>
      </c>
      <c r="C52" s="259">
        <v>0.62299062766259583</v>
      </c>
      <c r="D52" s="206">
        <v>3.4081226924169272E-3</v>
      </c>
      <c r="E52" s="259">
        <v>1.9880715705765406E-3</v>
      </c>
      <c r="F52" s="206">
        <v>0.19451860266969612</v>
      </c>
      <c r="G52" s="259">
        <v>2.3033229196251066E-2</v>
      </c>
      <c r="H52" s="206">
        <v>5.796648679352457E-2</v>
      </c>
      <c r="I52" s="259">
        <v>2.0164725930133486E-3</v>
      </c>
      <c r="J52" s="206">
        <v>5.80800908832718E-3</v>
      </c>
      <c r="K52" s="259">
        <v>4.397898324339676E-2</v>
      </c>
      <c r="L52" s="206">
        <v>6.5464356716841803E-3</v>
      </c>
      <c r="M52" s="259">
        <v>2.2294802612894066E-3</v>
      </c>
      <c r="N52" s="206">
        <v>4.4589605225788132E-3</v>
      </c>
      <c r="O52" s="259">
        <v>3.0744106787844363E-2</v>
      </c>
      <c r="P52" s="206">
        <v>4.8565748366941209E-3</v>
      </c>
      <c r="Q52" s="259">
        <v>6.8304458960522577E-3</v>
      </c>
      <c r="R52" s="206">
        <v>1.7466628798636751E-3</v>
      </c>
      <c r="S52" s="259">
        <v>3.294518602669696E-3</v>
      </c>
      <c r="T52" s="206">
        <v>1.1928429423459244E-2</v>
      </c>
      <c r="U52" s="259">
        <v>2.9537063334280035E-3</v>
      </c>
      <c r="V52" s="206">
        <v>7.5404714569724512E-3</v>
      </c>
      <c r="W52" s="259">
        <v>5.1405850610621983E-3</v>
      </c>
      <c r="X52" s="206">
        <v>0.37700937233740417</v>
      </c>
      <c r="Y52" s="260">
        <v>1</v>
      </c>
    </row>
    <row r="53" spans="2:25" ht="15" hidden="1" customHeight="1" outlineLevel="1">
      <c r="B53" s="68" t="s">
        <v>95</v>
      </c>
      <c r="C53" s="259">
        <v>0.44765221126263632</v>
      </c>
      <c r="D53" s="206">
        <v>4.1111230422310515E-3</v>
      </c>
      <c r="E53" s="259">
        <v>1.1965208854254551E-3</v>
      </c>
      <c r="F53" s="206">
        <v>0.26173127368114252</v>
      </c>
      <c r="G53" s="259">
        <v>1.5846231726211479E-2</v>
      </c>
      <c r="H53" s="206">
        <v>6.9137431161699056E-2</v>
      </c>
      <c r="I53" s="259">
        <v>2.0555615211155258E-3</v>
      </c>
      <c r="J53" s="206">
        <v>4.6940434735921709E-3</v>
      </c>
      <c r="K53" s="259">
        <v>0.16074797895350443</v>
      </c>
      <c r="L53" s="206">
        <v>3.186120357729065E-2</v>
      </c>
      <c r="M53" s="259">
        <v>1.1167528263970916E-2</v>
      </c>
      <c r="N53" s="206">
        <v>1.784043320192057E-2</v>
      </c>
      <c r="O53" s="259">
        <v>9.98788139103223E-2</v>
      </c>
      <c r="P53" s="206">
        <v>2.9299421681572044E-3</v>
      </c>
      <c r="Q53" s="259">
        <v>6.0439644725337098E-3</v>
      </c>
      <c r="R53" s="206">
        <v>1.2732209421834973E-3</v>
      </c>
      <c r="S53" s="259">
        <v>4.5406433600760866E-3</v>
      </c>
      <c r="T53" s="206">
        <v>7.0564052217398643E-3</v>
      </c>
      <c r="U53" s="259">
        <v>1.5646811578640567E-3</v>
      </c>
      <c r="V53" s="206">
        <v>4.0344229854730089E-3</v>
      </c>
      <c r="W53" s="259">
        <v>5.3843439844145488E-3</v>
      </c>
      <c r="X53" s="206">
        <v>0.55234778873736368</v>
      </c>
      <c r="Y53" s="260">
        <v>1</v>
      </c>
    </row>
    <row r="54" spans="2:25" ht="15" hidden="1" customHeight="1" outlineLevel="1">
      <c r="B54" s="68" t="s">
        <v>96</v>
      </c>
      <c r="C54" s="259">
        <v>0.42701038600764574</v>
      </c>
      <c r="D54" s="206">
        <v>7.1890118068946851E-3</v>
      </c>
      <c r="E54" s="259">
        <v>1.8268547650461789E-3</v>
      </c>
      <c r="F54" s="206">
        <v>0.24914577624412193</v>
      </c>
      <c r="G54" s="259">
        <v>1.7422781555533003E-2</v>
      </c>
      <c r="H54" s="206">
        <v>9.5909875164924385E-2</v>
      </c>
      <c r="I54" s="259">
        <v>2.5542136066849354E-3</v>
      </c>
      <c r="J54" s="206">
        <v>7.1044351974018068E-3</v>
      </c>
      <c r="K54" s="259">
        <v>0.1521533204776887</v>
      </c>
      <c r="L54" s="206">
        <v>3.4405764741703038E-2</v>
      </c>
      <c r="M54" s="259">
        <v>1.7490442843127306E-2</v>
      </c>
      <c r="N54" s="206">
        <v>1.5223789708718157E-2</v>
      </c>
      <c r="O54" s="259">
        <v>8.5033323184140197E-2</v>
      </c>
      <c r="P54" s="206">
        <v>4.5502215907168714E-3</v>
      </c>
      <c r="Q54" s="259">
        <v>7.1720964849961094E-3</v>
      </c>
      <c r="R54" s="206">
        <v>9.4725802632024088E-4</v>
      </c>
      <c r="S54" s="259">
        <v>4.2119151527453564E-3</v>
      </c>
      <c r="T54" s="206">
        <v>7.002943266010352E-3</v>
      </c>
      <c r="U54" s="259">
        <v>1.9283466964376333E-3</v>
      </c>
      <c r="V54" s="206">
        <v>5.5313102608342633E-3</v>
      </c>
      <c r="W54" s="259">
        <v>8.3392536959978354E-3</v>
      </c>
      <c r="X54" s="206">
        <v>0.57298961399235426</v>
      </c>
      <c r="Y54" s="260">
        <v>1</v>
      </c>
    </row>
    <row r="55" spans="2:25" ht="15" hidden="1" customHeight="1" outlineLevel="1">
      <c r="B55" s="68" t="s">
        <v>97</v>
      </c>
      <c r="C55" s="259">
        <v>0.35440998093917864</v>
      </c>
      <c r="D55" s="206">
        <v>5.163749783399757E-3</v>
      </c>
      <c r="E55" s="259">
        <v>4.0201005025125632E-3</v>
      </c>
      <c r="F55" s="206">
        <v>0.29029630913186621</v>
      </c>
      <c r="G55" s="259">
        <v>1.1003292323687403E-2</v>
      </c>
      <c r="H55" s="206">
        <v>9.7019580661930338E-2</v>
      </c>
      <c r="I55" s="259">
        <v>3.4656038814763475E-3</v>
      </c>
      <c r="J55" s="206">
        <v>8.0575290244325071E-3</v>
      </c>
      <c r="K55" s="259">
        <v>0.18211748397158206</v>
      </c>
      <c r="L55" s="206">
        <v>3.6094264425576159E-2</v>
      </c>
      <c r="M55" s="259">
        <v>2.124415179345001E-2</v>
      </c>
      <c r="N55" s="206">
        <v>2.0724311211228558E-2</v>
      </c>
      <c r="O55" s="259">
        <v>0.10405475654132733</v>
      </c>
      <c r="P55" s="206">
        <v>4.6092531623635417E-3</v>
      </c>
      <c r="Q55" s="259">
        <v>1.1731069138797436E-2</v>
      </c>
      <c r="R55" s="206">
        <v>2.1833304453300986E-3</v>
      </c>
      <c r="S55" s="259">
        <v>4.2973488130306709E-3</v>
      </c>
      <c r="T55" s="206">
        <v>9.0278981112458852E-3</v>
      </c>
      <c r="U55" s="259">
        <v>1.1089932420724311E-3</v>
      </c>
      <c r="V55" s="206">
        <v>6.3247270836943341E-3</v>
      </c>
      <c r="W55" s="259">
        <v>5.163749783399757E-3</v>
      </c>
      <c r="X55" s="206">
        <v>0.64559001906082136</v>
      </c>
      <c r="Y55" s="260">
        <v>1</v>
      </c>
    </row>
    <row r="56" spans="2:25" collapsed="1">
      <c r="B56" s="216">
        <v>2009</v>
      </c>
      <c r="C56" s="218">
        <v>0.62026495979401242</v>
      </c>
      <c r="D56" s="218">
        <v>4.1062538609687848E-3</v>
      </c>
      <c r="E56" s="218">
        <v>2.1193149668021576E-3</v>
      </c>
      <c r="F56" s="218">
        <v>0.18309557552444286</v>
      </c>
      <c r="G56" s="218">
        <v>1.4073393447643965E-2</v>
      </c>
      <c r="H56" s="218">
        <v>5.664268323703623E-2</v>
      </c>
      <c r="I56" s="218">
        <v>2.0414466887812574E-3</v>
      </c>
      <c r="J56" s="218">
        <v>6.3047349104255242E-3</v>
      </c>
      <c r="K56" s="218">
        <v>6.9513011789257298E-2</v>
      </c>
      <c r="L56" s="218">
        <v>1.4020183457663017E-2</v>
      </c>
      <c r="M56" s="218">
        <v>6.8056874990266468E-3</v>
      </c>
      <c r="N56" s="218">
        <v>7.7401068352774445E-3</v>
      </c>
      <c r="O56" s="218">
        <v>4.0947033997290182E-2</v>
      </c>
      <c r="P56" s="218">
        <v>3.4547559348605899E-3</v>
      </c>
      <c r="Q56" s="218">
        <v>5.5701774877617025E-3</v>
      </c>
      <c r="R56" s="218">
        <v>1.8065440500848763E-3</v>
      </c>
      <c r="S56" s="218">
        <v>4.4748303769343778E-3</v>
      </c>
      <c r="T56" s="218">
        <v>1.0982022810214242E-2</v>
      </c>
      <c r="U56" s="218">
        <v>3.4573515441279532E-3</v>
      </c>
      <c r="V56" s="218">
        <v>6.6901828866289788E-3</v>
      </c>
      <c r="W56" s="218">
        <v>5.4027606900167681E-3</v>
      </c>
      <c r="X56" s="218">
        <v>0.37973504020598753</v>
      </c>
      <c r="Y56" s="218">
        <v>1</v>
      </c>
    </row>
    <row r="57" spans="2:25" ht="15" hidden="1" customHeight="1" outlineLevel="1">
      <c r="B57" s="68" t="s">
        <v>86</v>
      </c>
      <c r="C57" s="259">
        <v>0.43056074497743801</v>
      </c>
      <c r="D57" s="206">
        <v>5.1590837237375335E-3</v>
      </c>
      <c r="E57" s="259">
        <v>2.0981231856982726E-3</v>
      </c>
      <c r="F57" s="206">
        <v>0.22018796884430777</v>
      </c>
      <c r="G57" s="259">
        <v>1.0792400770269881E-2</v>
      </c>
      <c r="H57" s="206">
        <v>9.4616733250941276E-2</v>
      </c>
      <c r="I57" s="259">
        <v>4.1243928376397555E-3</v>
      </c>
      <c r="J57" s="206">
        <v>7.7458109389819795E-3</v>
      </c>
      <c r="K57" s="259">
        <v>0.17701836576322824</v>
      </c>
      <c r="L57" s="206">
        <v>3.5136378007070389E-2</v>
      </c>
      <c r="M57" s="259">
        <v>2.6255281234731125E-2</v>
      </c>
      <c r="N57" s="206">
        <v>2.0032765211393095E-2</v>
      </c>
      <c r="O57" s="259">
        <v>9.5593941310033625E-2</v>
      </c>
      <c r="P57" s="206">
        <v>3.3771160865691376E-3</v>
      </c>
      <c r="Q57" s="259">
        <v>7.4440260972034608E-3</v>
      </c>
      <c r="R57" s="206">
        <v>2.5867272152444456E-3</v>
      </c>
      <c r="S57" s="259">
        <v>4.8429281752076564E-3</v>
      </c>
      <c r="T57" s="206">
        <v>1.365217141379013E-2</v>
      </c>
      <c r="U57" s="259">
        <v>1.7819676371683959E-3</v>
      </c>
      <c r="V57" s="206">
        <v>6.2799988503434599E-3</v>
      </c>
      <c r="W57" s="259">
        <v>7.731440232230621E-3</v>
      </c>
      <c r="X57" s="206">
        <v>0.56943925502256199</v>
      </c>
      <c r="Y57" s="260">
        <v>1</v>
      </c>
    </row>
    <row r="58" spans="2:25" ht="15" hidden="1" customHeight="1" outlineLevel="1">
      <c r="B58" s="68" t="s">
        <v>87</v>
      </c>
      <c r="C58" s="259">
        <v>0.44921368293713837</v>
      </c>
      <c r="D58" s="206">
        <v>4.1830027255104867E-3</v>
      </c>
      <c r="E58" s="259">
        <v>3.6145807523574936E-3</v>
      </c>
      <c r="F58" s="206">
        <v>0.23620119222865138</v>
      </c>
      <c r="G58" s="259">
        <v>9.3279503286644999E-3</v>
      </c>
      <c r="H58" s="206">
        <v>7.9039804113043094E-2</v>
      </c>
      <c r="I58" s="259">
        <v>3.1336083135357303E-3</v>
      </c>
      <c r="J58" s="206">
        <v>4.9408986897144774E-3</v>
      </c>
      <c r="K58" s="259">
        <v>0.17207153371908296</v>
      </c>
      <c r="L58" s="206">
        <v>3.8871318010231595E-2</v>
      </c>
      <c r="M58" s="259">
        <v>2.1556310212648117E-2</v>
      </c>
      <c r="N58" s="206">
        <v>1.407937502732798E-2</v>
      </c>
      <c r="O58" s="259">
        <v>9.7564530468875255E-2</v>
      </c>
      <c r="P58" s="206">
        <v>5.1740974479310897E-3</v>
      </c>
      <c r="Q58" s="259">
        <v>8.2931308390782818E-3</v>
      </c>
      <c r="R58" s="206">
        <v>2.2153882030578188E-3</v>
      </c>
      <c r="S58" s="259">
        <v>3.891504277739721E-3</v>
      </c>
      <c r="T58" s="206">
        <v>7.2583113494920637E-3</v>
      </c>
      <c r="U58" s="259">
        <v>1.9530396000641296E-3</v>
      </c>
      <c r="V58" s="206">
        <v>4.809724388217633E-3</v>
      </c>
      <c r="W58" s="259">
        <v>4.6785500867207886E-3</v>
      </c>
      <c r="X58" s="206">
        <v>0.55078631706286163</v>
      </c>
      <c r="Y58" s="260">
        <v>1</v>
      </c>
    </row>
    <row r="59" spans="2:25" ht="15" hidden="1" customHeight="1" outlineLevel="1">
      <c r="B59" s="68" t="s">
        <v>88</v>
      </c>
      <c r="C59" s="259">
        <v>0.58172709136454315</v>
      </c>
      <c r="D59" s="206">
        <v>3.9749801250993748E-3</v>
      </c>
      <c r="E59" s="259">
        <v>3.9149804250978746E-3</v>
      </c>
      <c r="F59" s="206">
        <v>0.16579417102914484</v>
      </c>
      <c r="G59" s="259">
        <v>1.5509922450387749E-2</v>
      </c>
      <c r="H59" s="206">
        <v>7.5629621851890746E-2</v>
      </c>
      <c r="I59" s="259">
        <v>3.5549822250888746E-3</v>
      </c>
      <c r="J59" s="206">
        <v>5.9249703751481243E-3</v>
      </c>
      <c r="K59" s="259">
        <v>9.842950785246074E-2</v>
      </c>
      <c r="L59" s="206">
        <v>2.2679886600566999E-2</v>
      </c>
      <c r="M59" s="259">
        <v>1.6124919375403123E-2</v>
      </c>
      <c r="N59" s="206">
        <v>1.3829930850345748E-2</v>
      </c>
      <c r="O59" s="259">
        <v>4.5794771026144869E-2</v>
      </c>
      <c r="P59" s="206">
        <v>4.9349753251233747E-3</v>
      </c>
      <c r="Q59" s="259">
        <v>7.634961825190874E-3</v>
      </c>
      <c r="R59" s="206">
        <v>3.0149849250753744E-3</v>
      </c>
      <c r="S59" s="259">
        <v>7.1549642251788744E-3</v>
      </c>
      <c r="T59" s="206">
        <v>9.839950800245998E-3</v>
      </c>
      <c r="U59" s="259">
        <v>1.7099914500427497E-3</v>
      </c>
      <c r="V59" s="206">
        <v>6.5699671501642494E-3</v>
      </c>
      <c r="W59" s="259">
        <v>4.6799766001169993E-3</v>
      </c>
      <c r="X59" s="206">
        <v>0.4182729086354568</v>
      </c>
      <c r="Y59" s="260">
        <v>1</v>
      </c>
    </row>
    <row r="60" spans="2:25" ht="15" hidden="1" customHeight="1" outlineLevel="1">
      <c r="B60" s="68" t="s">
        <v>89</v>
      </c>
      <c r="C60" s="259">
        <v>0.70954793896606694</v>
      </c>
      <c r="D60" s="206">
        <v>3.5584149396492826E-3</v>
      </c>
      <c r="E60" s="259">
        <v>1.6938055112730584E-3</v>
      </c>
      <c r="F60" s="206">
        <v>0.15501878843088135</v>
      </c>
      <c r="G60" s="259">
        <v>1.1870872238670007E-2</v>
      </c>
      <c r="H60" s="206">
        <v>5.4415281257116831E-2</v>
      </c>
      <c r="I60" s="259">
        <v>2.818264632202232E-3</v>
      </c>
      <c r="J60" s="206">
        <v>6.2058756547483489E-3</v>
      </c>
      <c r="K60" s="259">
        <v>3.3306763835117287E-3</v>
      </c>
      <c r="L60" s="206">
        <v>1.3664313368253246E-3</v>
      </c>
      <c r="M60" s="259">
        <v>7.5438396720564789E-4</v>
      </c>
      <c r="N60" s="206">
        <v>6.5474834889546799E-4</v>
      </c>
      <c r="O60" s="259">
        <v>5.5511273058528809E-4</v>
      </c>
      <c r="P60" s="206">
        <v>2.1208153040309726E-3</v>
      </c>
      <c r="Q60" s="259">
        <v>6.462081530403097E-3</v>
      </c>
      <c r="R60" s="206">
        <v>2.2916192211341379E-3</v>
      </c>
      <c r="S60" s="259">
        <v>1.1372694147119108E-2</v>
      </c>
      <c r="T60" s="206">
        <v>1.4447164654976087E-2</v>
      </c>
      <c r="U60" s="259">
        <v>2.2062172625825554E-3</v>
      </c>
      <c r="V60" s="206">
        <v>8.9672056479161918E-3</v>
      </c>
      <c r="W60" s="259">
        <v>3.6722842177180598E-3</v>
      </c>
      <c r="X60" s="206">
        <v>0.29045206103393306</v>
      </c>
      <c r="Y60" s="260">
        <v>1</v>
      </c>
    </row>
    <row r="61" spans="2:25" ht="15" hidden="1" customHeight="1" outlineLevel="1">
      <c r="B61" s="68" t="s">
        <v>90</v>
      </c>
      <c r="C61" s="259">
        <v>0.80308484249398515</v>
      </c>
      <c r="D61" s="206">
        <v>1.6878974951974187E-3</v>
      </c>
      <c r="E61" s="259">
        <v>1.3335322752112203E-3</v>
      </c>
      <c r="F61" s="206">
        <v>9.4251823115802824E-2</v>
      </c>
      <c r="G61" s="259">
        <v>1.0929369416416436E-2</v>
      </c>
      <c r="H61" s="206">
        <v>2.693175671895108E-2</v>
      </c>
      <c r="I61" s="259">
        <v>1.9210325083462334E-3</v>
      </c>
      <c r="J61" s="206">
        <v>1.1610123654810975E-2</v>
      </c>
      <c r="K61" s="259">
        <v>1.7718260999309921E-3</v>
      </c>
      <c r="L61" s="206">
        <v>5.1289702892739239E-4</v>
      </c>
      <c r="M61" s="259">
        <v>8.4861144786168565E-4</v>
      </c>
      <c r="N61" s="206">
        <v>2.3313501314881473E-4</v>
      </c>
      <c r="O61" s="259">
        <v>1.771826099930992E-4</v>
      </c>
      <c r="P61" s="206">
        <v>1.7251990973012291E-3</v>
      </c>
      <c r="Q61" s="259">
        <v>4.0285730272115183E-3</v>
      </c>
      <c r="R61" s="206">
        <v>1.4827386836264618E-3</v>
      </c>
      <c r="S61" s="259">
        <v>7.2458362086651618E-3</v>
      </c>
      <c r="T61" s="206">
        <v>2.0273420743420929E-2</v>
      </c>
      <c r="U61" s="259">
        <v>6.3412723576477615E-4</v>
      </c>
      <c r="V61" s="206">
        <v>6.8168677844713428E-3</v>
      </c>
      <c r="W61" s="259">
        <v>4.2710334408862863E-3</v>
      </c>
      <c r="X61" s="206">
        <v>0.19691515750601488</v>
      </c>
      <c r="Y61" s="260">
        <v>1</v>
      </c>
    </row>
    <row r="62" spans="2:25" ht="15" hidden="1" customHeight="1" outlineLevel="1">
      <c r="B62" s="68" t="s">
        <v>91</v>
      </c>
      <c r="C62" s="259">
        <v>0.77572797974317231</v>
      </c>
      <c r="D62" s="206">
        <v>4.0807560137457047E-3</v>
      </c>
      <c r="E62" s="259">
        <v>2.0460300235123894E-3</v>
      </c>
      <c r="F62" s="206">
        <v>0.10622400072345813</v>
      </c>
      <c r="G62" s="259">
        <v>1.2581389039609333E-2</v>
      </c>
      <c r="H62" s="206">
        <v>3.5607704829083014E-2</v>
      </c>
      <c r="I62" s="259">
        <v>1.9895098571170193E-3</v>
      </c>
      <c r="J62" s="206">
        <v>7.5850063302586365E-3</v>
      </c>
      <c r="K62" s="259">
        <v>6.0137457044673543E-3</v>
      </c>
      <c r="L62" s="206">
        <v>1.6164767589075782E-3</v>
      </c>
      <c r="M62" s="259">
        <v>2.5321034545125699E-3</v>
      </c>
      <c r="N62" s="206">
        <v>1.3451799602098029E-3</v>
      </c>
      <c r="O62" s="259">
        <v>5.1998553083740283E-4</v>
      </c>
      <c r="P62" s="206">
        <v>2.3964550551636822E-3</v>
      </c>
      <c r="Q62" s="259">
        <v>4.1485802134201485E-3</v>
      </c>
      <c r="R62" s="206">
        <v>2.170374389582203E-3</v>
      </c>
      <c r="S62" s="259">
        <v>7.4154458310725264E-3</v>
      </c>
      <c r="T62" s="206">
        <v>1.9228160607704829E-2</v>
      </c>
      <c r="U62" s="259">
        <v>1.9103816241635015E-3</v>
      </c>
      <c r="V62" s="206">
        <v>7.3250135648399353E-3</v>
      </c>
      <c r="W62" s="259">
        <v>3.5494664496292278E-3</v>
      </c>
      <c r="X62" s="206">
        <v>0.22427202025682763</v>
      </c>
      <c r="Y62" s="260">
        <v>1</v>
      </c>
    </row>
    <row r="63" spans="2:25" ht="15" hidden="1" customHeight="1" outlineLevel="1">
      <c r="B63" s="68" t="s">
        <v>92</v>
      </c>
      <c r="C63" s="259">
        <v>0.79708638260036935</v>
      </c>
      <c r="D63" s="206">
        <v>2.9820121742698859E-3</v>
      </c>
      <c r="E63" s="259">
        <v>1.7509062307639696E-3</v>
      </c>
      <c r="F63" s="206">
        <v>0.10995143971000615</v>
      </c>
      <c r="G63" s="259">
        <v>8.0021886327884557E-3</v>
      </c>
      <c r="H63" s="206">
        <v>3.0558785308802409E-2</v>
      </c>
      <c r="I63" s="259">
        <v>2.2433486081663359E-3</v>
      </c>
      <c r="J63" s="206">
        <v>6.1281718076738939E-3</v>
      </c>
      <c r="K63" s="259">
        <v>4.4730182614048288E-3</v>
      </c>
      <c r="L63" s="206">
        <v>5.6083715204158398E-4</v>
      </c>
      <c r="M63" s="259">
        <v>2.6400383010737978E-3</v>
      </c>
      <c r="N63" s="206">
        <v>7.7970043088708028E-4</v>
      </c>
      <c r="O63" s="259">
        <v>4.9244237740236646E-4</v>
      </c>
      <c r="P63" s="206">
        <v>1.4226113124957253E-3</v>
      </c>
      <c r="Q63" s="259">
        <v>2.7221120306408588E-3</v>
      </c>
      <c r="R63" s="206">
        <v>1.5183639969906298E-3</v>
      </c>
      <c r="S63" s="259">
        <v>4.4046234867656112E-3</v>
      </c>
      <c r="T63" s="206">
        <v>1.4896381916421585E-2</v>
      </c>
      <c r="U63" s="259">
        <v>2.0108063743929962E-3</v>
      </c>
      <c r="V63" s="206">
        <v>6.661651049859791E-3</v>
      </c>
      <c r="W63" s="259">
        <v>3.1871964981875383E-3</v>
      </c>
      <c r="X63" s="206">
        <v>0.20291361739963068</v>
      </c>
      <c r="Y63" s="260">
        <v>1</v>
      </c>
    </row>
    <row r="64" spans="2:25" ht="15" hidden="1" customHeight="1" outlineLevel="1">
      <c r="B64" s="68" t="s">
        <v>93</v>
      </c>
      <c r="C64" s="259">
        <v>0.74805138956082351</v>
      </c>
      <c r="D64" s="206">
        <v>3.5881309466215127E-3</v>
      </c>
      <c r="E64" s="259">
        <v>1.3438692683975704E-3</v>
      </c>
      <c r="F64" s="206">
        <v>0.16143901521260012</v>
      </c>
      <c r="G64" s="259">
        <v>1.1705101327742837E-2</v>
      </c>
      <c r="H64" s="206">
        <v>3.6391979788206207E-2</v>
      </c>
      <c r="I64" s="259">
        <v>7.5256679030263939E-4</v>
      </c>
      <c r="J64" s="206">
        <v>4.4213298930280065E-3</v>
      </c>
      <c r="K64" s="259">
        <v>3.0908993173144115E-3</v>
      </c>
      <c r="L64" s="206">
        <v>9.138311025103478E-4</v>
      </c>
      <c r="M64" s="259">
        <v>1.357307961081546E-3</v>
      </c>
      <c r="N64" s="206">
        <v>5.6442509272697954E-4</v>
      </c>
      <c r="O64" s="259">
        <v>2.5533516099553833E-4</v>
      </c>
      <c r="P64" s="206">
        <v>3.1580927807342901E-3</v>
      </c>
      <c r="Q64" s="259">
        <v>4.9051228296511313E-3</v>
      </c>
      <c r="R64" s="206">
        <v>1.7201526635488901E-3</v>
      </c>
      <c r="S64" s="259">
        <v>4.4213298930280065E-3</v>
      </c>
      <c r="T64" s="206">
        <v>6.3296242541525556E-3</v>
      </c>
      <c r="U64" s="259">
        <v>1.182604956189862E-3</v>
      </c>
      <c r="V64" s="206">
        <v>5.3889157662742569E-3</v>
      </c>
      <c r="W64" s="259">
        <v>2.1098747513841852E-3</v>
      </c>
      <c r="X64" s="206">
        <v>0.25194861043917649</v>
      </c>
      <c r="Y64" s="260">
        <v>1</v>
      </c>
    </row>
    <row r="65" spans="2:25" ht="15" hidden="1" customHeight="1" outlineLevel="1">
      <c r="B65" s="68" t="s">
        <v>94</v>
      </c>
      <c r="C65" s="259">
        <v>0.62545203840049957</v>
      </c>
      <c r="D65" s="206">
        <v>4.448838358872961E-3</v>
      </c>
      <c r="E65" s="259">
        <v>1.7951453027031247E-3</v>
      </c>
      <c r="F65" s="206">
        <v>0.19182038140333532</v>
      </c>
      <c r="G65" s="259">
        <v>2.2478341181673907E-2</v>
      </c>
      <c r="H65" s="206">
        <v>6.7148840960532821E-2</v>
      </c>
      <c r="I65" s="259">
        <v>1.2878216302000677E-3</v>
      </c>
      <c r="J65" s="206">
        <v>5.5025106017639255E-3</v>
      </c>
      <c r="K65" s="259">
        <v>4.3083487264874994E-2</v>
      </c>
      <c r="L65" s="206">
        <v>1.2865208002705726E-2</v>
      </c>
      <c r="M65" s="259">
        <v>4.0065561828446549E-3</v>
      </c>
      <c r="N65" s="206">
        <v>4.6829877461820645E-3</v>
      </c>
      <c r="O65" s="259">
        <v>2.1528735333142545E-2</v>
      </c>
      <c r="P65" s="206">
        <v>3.3171163202122956E-3</v>
      </c>
      <c r="Q65" s="259">
        <v>5.0732367250305695E-3</v>
      </c>
      <c r="R65" s="206">
        <v>2.2764523766162811E-3</v>
      </c>
      <c r="S65" s="259">
        <v>5.8407263834326303E-3</v>
      </c>
      <c r="T65" s="206">
        <v>8.6895439290267194E-3</v>
      </c>
      <c r="U65" s="259">
        <v>2.6927179540546871E-3</v>
      </c>
      <c r="V65" s="206">
        <v>4.6829877461820645E-3</v>
      </c>
      <c r="W65" s="259">
        <v>4.4098134609881108E-3</v>
      </c>
      <c r="X65" s="206">
        <v>0.37454796159950049</v>
      </c>
      <c r="Y65" s="260">
        <v>1</v>
      </c>
    </row>
    <row r="66" spans="2:25" ht="15" hidden="1" customHeight="1" outlineLevel="1">
      <c r="B66" s="68" t="s">
        <v>95</v>
      </c>
      <c r="C66" s="259">
        <v>0.50774808556777884</v>
      </c>
      <c r="D66" s="206">
        <v>3.3770810273554856E-3</v>
      </c>
      <c r="E66" s="259">
        <v>2.3944520996634212E-3</v>
      </c>
      <c r="F66" s="206">
        <v>0.2224807427319343</v>
      </c>
      <c r="G66" s="259">
        <v>1.3677742890058506E-2</v>
      </c>
      <c r="H66" s="206">
        <v>8.322979963405544E-2</v>
      </c>
      <c r="I66" s="259">
        <v>2.6655221486819218E-3</v>
      </c>
      <c r="J66" s="206">
        <v>4.190291174410987E-3</v>
      </c>
      <c r="K66" s="259">
        <v>0.12603627820822697</v>
      </c>
      <c r="L66" s="206">
        <v>3.3511034809912126E-2</v>
      </c>
      <c r="M66" s="259">
        <v>1.3440556597167318E-2</v>
      </c>
      <c r="N66" s="206">
        <v>1.4423185524859383E-2</v>
      </c>
      <c r="O66" s="259">
        <v>6.4661501276288141E-2</v>
      </c>
      <c r="P66" s="206">
        <v>2.5186925387969007E-3</v>
      </c>
      <c r="Q66" s="259">
        <v>6.0313085906616368E-3</v>
      </c>
      <c r="R66" s="206">
        <v>1.2085206352074815E-3</v>
      </c>
      <c r="S66" s="259">
        <v>6.4040299080620746E-3</v>
      </c>
      <c r="T66" s="206">
        <v>8.2789310804400364E-3</v>
      </c>
      <c r="U66" s="259">
        <v>2.1346766360206917E-3</v>
      </c>
      <c r="V66" s="206">
        <v>4.4500666380537174E-3</v>
      </c>
      <c r="W66" s="259">
        <v>3.1737784905916102E-3</v>
      </c>
      <c r="X66" s="206">
        <v>0.49225191443222122</v>
      </c>
      <c r="Y66" s="260">
        <v>1</v>
      </c>
    </row>
    <row r="67" spans="2:25" ht="15" hidden="1" customHeight="1" outlineLevel="1">
      <c r="B67" s="68" t="s">
        <v>96</v>
      </c>
      <c r="C67" s="259">
        <v>0.3993967301022936</v>
      </c>
      <c r="D67" s="206">
        <v>4.6483839944044527E-3</v>
      </c>
      <c r="E67" s="259">
        <v>1.7631801358085858E-3</v>
      </c>
      <c r="F67" s="206">
        <v>0.25283420278028734</v>
      </c>
      <c r="G67" s="259">
        <v>1.7340366624894354E-2</v>
      </c>
      <c r="H67" s="206">
        <v>0.12094541427447324</v>
      </c>
      <c r="I67" s="259">
        <v>1.6466062425319851E-3</v>
      </c>
      <c r="J67" s="206">
        <v>6.7029988634045405E-3</v>
      </c>
      <c r="K67" s="259">
        <v>0.15486841721796404</v>
      </c>
      <c r="L67" s="206">
        <v>3.711421327193775E-2</v>
      </c>
      <c r="M67" s="259">
        <v>1.9657272753766795E-2</v>
      </c>
      <c r="N67" s="206">
        <v>2.0706437793256201E-2</v>
      </c>
      <c r="O67" s="259">
        <v>7.7390493399003293E-2</v>
      </c>
      <c r="P67" s="206">
        <v>3.1474951184682189E-3</v>
      </c>
      <c r="Q67" s="259">
        <v>7.7667356395535216E-3</v>
      </c>
      <c r="R67" s="206">
        <v>2.5500539154256403E-3</v>
      </c>
      <c r="S67" s="259">
        <v>6.965290123276892E-3</v>
      </c>
      <c r="T67" s="206">
        <v>7.2858683297875437E-3</v>
      </c>
      <c r="U67" s="259">
        <v>2.666627808702241E-3</v>
      </c>
      <c r="V67" s="206">
        <v>4.3278057878938011E-3</v>
      </c>
      <c r="W67" s="259">
        <v>5.1438230408300065E-3</v>
      </c>
      <c r="X67" s="206">
        <v>0.6006032698977064</v>
      </c>
      <c r="Y67" s="260">
        <v>1</v>
      </c>
    </row>
    <row r="68" spans="2:25" ht="15" hidden="1" customHeight="1" outlineLevel="1">
      <c r="B68" s="68" t="s">
        <v>97</v>
      </c>
      <c r="C68" s="259">
        <v>0.33252906006252086</v>
      </c>
      <c r="D68" s="206">
        <v>4.6738899511366049E-3</v>
      </c>
      <c r="E68" s="259">
        <v>3.3384928222404322E-3</v>
      </c>
      <c r="F68" s="206">
        <v>0.2802664724270843</v>
      </c>
      <c r="G68" s="259">
        <v>9.6816291844972532E-3</v>
      </c>
      <c r="H68" s="206">
        <v>0.10035205924307262</v>
      </c>
      <c r="I68" s="259">
        <v>3.3233178548666121E-3</v>
      </c>
      <c r="J68" s="206">
        <v>7.587483686910073E-3</v>
      </c>
      <c r="K68" s="259">
        <v>0.21355731585177093</v>
      </c>
      <c r="L68" s="206">
        <v>4.8468845791981546E-2</v>
      </c>
      <c r="M68" s="259">
        <v>3.4735500318674312E-2</v>
      </c>
      <c r="N68" s="206">
        <v>2.4188897993869314E-2</v>
      </c>
      <c r="O68" s="259">
        <v>0.10616407174724575</v>
      </c>
      <c r="P68" s="206">
        <v>2.8528938662781876E-3</v>
      </c>
      <c r="Q68" s="259">
        <v>9.5298795107590512E-3</v>
      </c>
      <c r="R68" s="206">
        <v>2.5038696166803241E-3</v>
      </c>
      <c r="S68" s="259">
        <v>5.7057877325563753E-3</v>
      </c>
      <c r="T68" s="206">
        <v>1.0167228140459499E-2</v>
      </c>
      <c r="U68" s="259">
        <v>3.1260432790069501E-3</v>
      </c>
      <c r="V68" s="206">
        <v>6.0244620474065981E-3</v>
      </c>
      <c r="W68" s="259">
        <v>4.7801147227533461E-3</v>
      </c>
      <c r="X68" s="206">
        <v>0.66747093993747908</v>
      </c>
      <c r="Y68" s="260">
        <v>1</v>
      </c>
    </row>
    <row r="69" spans="2:25" collapsed="1">
      <c r="B69" s="216">
        <v>2008</v>
      </c>
      <c r="C69" s="218">
        <v>0.61033071936280248</v>
      </c>
      <c r="D69" s="218">
        <v>3.7635948429167424E-3</v>
      </c>
      <c r="E69" s="218">
        <v>2.1965193281721844E-3</v>
      </c>
      <c r="F69" s="218">
        <v>0.17782441131212898</v>
      </c>
      <c r="G69" s="218">
        <v>1.2814299917998064E-2</v>
      </c>
      <c r="H69" s="218">
        <v>6.4573530036340032E-2</v>
      </c>
      <c r="I69" s="218">
        <v>2.4023409211441937E-3</v>
      </c>
      <c r="J69" s="218">
        <v>6.7039033139454475E-3</v>
      </c>
      <c r="K69" s="218">
        <v>7.7723242920662849E-2</v>
      </c>
      <c r="L69" s="218">
        <v>1.8212488470179283E-2</v>
      </c>
      <c r="M69" s="218">
        <v>1.1084962935778217E-2</v>
      </c>
      <c r="N69" s="218">
        <v>8.9548727989885342E-3</v>
      </c>
      <c r="O69" s="218">
        <v>3.947091871571682E-2</v>
      </c>
      <c r="P69" s="218">
        <v>2.9250624271048523E-3</v>
      </c>
      <c r="Q69" s="218">
        <v>5.9873392495243781E-3</v>
      </c>
      <c r="R69" s="218">
        <v>2.0756399799187822E-3</v>
      </c>
      <c r="S69" s="218">
        <v>6.3532443036968386E-3</v>
      </c>
      <c r="T69" s="218">
        <v>1.2115159903775683E-2</v>
      </c>
      <c r="U69" s="218">
        <v>1.9427815971537815E-3</v>
      </c>
      <c r="V69" s="218">
        <v>6.0439674126701159E-3</v>
      </c>
      <c r="W69" s="218">
        <v>4.224243170044573E-3</v>
      </c>
      <c r="X69" s="218">
        <v>0.38966928063719752</v>
      </c>
      <c r="Y69" s="218">
        <v>1</v>
      </c>
    </row>
    <row r="70" spans="2:25" ht="15" hidden="1" customHeight="1" outlineLevel="1">
      <c r="B70" s="68" t="s">
        <v>86</v>
      </c>
      <c r="C70" s="259">
        <v>0.41795626363590238</v>
      </c>
      <c r="D70" s="206">
        <v>4.5283880460703233E-3</v>
      </c>
      <c r="E70" s="259">
        <v>2.1944289410929015E-3</v>
      </c>
      <c r="F70" s="206">
        <v>0.22315947029275965</v>
      </c>
      <c r="G70" s="259">
        <v>1.0667715256989193E-2</v>
      </c>
      <c r="H70" s="206">
        <v>0.10103252321274545</v>
      </c>
      <c r="I70" s="259">
        <v>4.1478512354761786E-3</v>
      </c>
      <c r="J70" s="206">
        <v>9.449997463087929E-3</v>
      </c>
      <c r="K70" s="259">
        <v>0.18575270181135523</v>
      </c>
      <c r="L70" s="206">
        <v>4.534730326246892E-2</v>
      </c>
      <c r="M70" s="259">
        <v>2.8578314475620276E-2</v>
      </c>
      <c r="N70" s="206">
        <v>2.653610025876503E-2</v>
      </c>
      <c r="O70" s="259">
        <v>8.5290983814500995E-2</v>
      </c>
      <c r="P70" s="206">
        <v>3.5136232178192704E-3</v>
      </c>
      <c r="Q70" s="259">
        <v>6.1266426505657313E-3</v>
      </c>
      <c r="R70" s="206">
        <v>2.6510731138058756E-3</v>
      </c>
      <c r="S70" s="259">
        <v>4.8201329341925007E-3</v>
      </c>
      <c r="T70" s="206">
        <v>1.1060936627936476E-2</v>
      </c>
      <c r="U70" s="259">
        <v>2.4354355878025268E-3</v>
      </c>
      <c r="V70" s="206">
        <v>5.3909381500837185E-3</v>
      </c>
      <c r="W70" s="259">
        <v>5.1118778223146789E-3</v>
      </c>
      <c r="X70" s="206">
        <v>0.58204373636409767</v>
      </c>
      <c r="Y70" s="260">
        <v>1</v>
      </c>
    </row>
    <row r="71" spans="2:25" ht="15" hidden="1" customHeight="1" outlineLevel="1">
      <c r="B71" s="68" t="s">
        <v>87</v>
      </c>
      <c r="C71" s="259">
        <v>0.43849628404107249</v>
      </c>
      <c r="D71" s="206">
        <v>4.0573544473331757E-3</v>
      </c>
      <c r="E71" s="259">
        <v>1.8908059560387616E-3</v>
      </c>
      <c r="F71" s="206">
        <v>0.23582552062816775</v>
      </c>
      <c r="G71" s="259">
        <v>6.6572126368864733E-3</v>
      </c>
      <c r="H71" s="206">
        <v>0.10827490217705298</v>
      </c>
      <c r="I71" s="259">
        <v>1.772630583786339E-3</v>
      </c>
      <c r="J71" s="206">
        <v>8.8368917250978233E-3</v>
      </c>
      <c r="K71" s="259">
        <v>0.15944483836235196</v>
      </c>
      <c r="L71" s="206">
        <v>3.7737335539273616E-2</v>
      </c>
      <c r="M71" s="259">
        <v>1.5809238687990754E-2</v>
      </c>
      <c r="N71" s="206">
        <v>1.3393208855274561E-2</v>
      </c>
      <c r="O71" s="259">
        <v>9.2505055279813023E-2</v>
      </c>
      <c r="P71" s="206">
        <v>3.4139551984033196E-3</v>
      </c>
      <c r="Q71" s="259">
        <v>8.1672312823340941E-3</v>
      </c>
      <c r="R71" s="206">
        <v>2.2190708789621575E-3</v>
      </c>
      <c r="S71" s="259">
        <v>4.3068357887549565E-3</v>
      </c>
      <c r="T71" s="206">
        <v>6.1319887602090395E-3</v>
      </c>
      <c r="U71" s="259">
        <v>1.8776753591218257E-3</v>
      </c>
      <c r="V71" s="206">
        <v>5.1340633945219146E-3</v>
      </c>
      <c r="W71" s="259">
        <v>3.4927387799049345E-3</v>
      </c>
      <c r="X71" s="206">
        <v>0.56150371595892745</v>
      </c>
      <c r="Y71" s="260">
        <v>1</v>
      </c>
    </row>
    <row r="72" spans="2:25" ht="15" hidden="1" customHeight="1" outlineLevel="1">
      <c r="B72" s="68" t="s">
        <v>88</v>
      </c>
      <c r="C72" s="259">
        <v>0.61870721665108996</v>
      </c>
      <c r="D72" s="206">
        <v>4.4583091262724497E-3</v>
      </c>
      <c r="E72" s="259">
        <v>1.8692060926014803E-3</v>
      </c>
      <c r="F72" s="206">
        <v>0.14078405617722095</v>
      </c>
      <c r="G72" s="259">
        <v>1.5635656369193462E-2</v>
      </c>
      <c r="H72" s="206">
        <v>7.5058728434666197E-2</v>
      </c>
      <c r="I72" s="259">
        <v>3.0311450150294272E-3</v>
      </c>
      <c r="J72" s="206">
        <v>6.4917022405213565E-3</v>
      </c>
      <c r="K72" s="259">
        <v>9.2740407689004517E-2</v>
      </c>
      <c r="L72" s="206">
        <v>2.7078228800929551E-2</v>
      </c>
      <c r="M72" s="259">
        <v>1.0659526636186819E-2</v>
      </c>
      <c r="N72" s="206">
        <v>8.8155800853772521E-3</v>
      </c>
      <c r="O72" s="259">
        <v>4.6187072166510898E-2</v>
      </c>
      <c r="P72" s="206">
        <v>3.8647098941625201E-3</v>
      </c>
      <c r="Q72" s="259">
        <v>4.7235343150875244E-3</v>
      </c>
      <c r="R72" s="206">
        <v>2.5764732627750133E-3</v>
      </c>
      <c r="S72" s="259">
        <v>6.7064083457526085E-3</v>
      </c>
      <c r="T72" s="206">
        <v>1.1000530450377631E-2</v>
      </c>
      <c r="U72" s="259">
        <v>3.1069236404051631E-3</v>
      </c>
      <c r="V72" s="206">
        <v>6.289625906186062E-3</v>
      </c>
      <c r="W72" s="259">
        <v>2.9553663896536918E-3</v>
      </c>
      <c r="X72" s="206">
        <v>0.38129278334891004</v>
      </c>
      <c r="Y72" s="260">
        <v>1</v>
      </c>
    </row>
    <row r="73" spans="2:25" ht="15" hidden="1" customHeight="1" outlineLevel="1">
      <c r="B73" s="68" t="s">
        <v>89</v>
      </c>
      <c r="C73" s="259">
        <v>0.72444281165809454</v>
      </c>
      <c r="D73" s="206">
        <v>3.2941464609355865E-3</v>
      </c>
      <c r="E73" s="259">
        <v>2.4491795248591723E-3</v>
      </c>
      <c r="F73" s="206">
        <v>0.13966446240509428</v>
      </c>
      <c r="G73" s="259">
        <v>1.3703159441587068E-2</v>
      </c>
      <c r="H73" s="206">
        <v>6.277247122214058E-2</v>
      </c>
      <c r="I73" s="259">
        <v>3.0369826108253735E-3</v>
      </c>
      <c r="J73" s="206">
        <v>7.1516042125887832E-3</v>
      </c>
      <c r="K73" s="259">
        <v>2.2409992652461424E-3</v>
      </c>
      <c r="L73" s="206">
        <v>6.0004898359049719E-4</v>
      </c>
      <c r="M73" s="259">
        <v>5.3881949546901787E-4</v>
      </c>
      <c r="N73" s="206">
        <v>4.2860641685035512E-4</v>
      </c>
      <c r="O73" s="259">
        <v>6.7352436933627239E-4</v>
      </c>
      <c r="P73" s="206">
        <v>2.4491795248591723E-3</v>
      </c>
      <c r="Q73" s="259">
        <v>3.9309331373989717E-3</v>
      </c>
      <c r="R73" s="206">
        <v>1.506245407788391E-3</v>
      </c>
      <c r="S73" s="259">
        <v>5.1187852069556694E-3</v>
      </c>
      <c r="T73" s="206">
        <v>1.4535880480039187E-2</v>
      </c>
      <c r="U73" s="259">
        <v>2.4981631153563558E-3</v>
      </c>
      <c r="V73" s="206">
        <v>7.9230957629194219E-3</v>
      </c>
      <c r="W73" s="259">
        <v>3.2819005633112908E-3</v>
      </c>
      <c r="X73" s="206">
        <v>0.27555718834190546</v>
      </c>
      <c r="Y73" s="260">
        <v>1</v>
      </c>
    </row>
    <row r="74" spans="2:25" ht="15" hidden="1" customHeight="1" outlineLevel="1">
      <c r="B74" s="68" t="s">
        <v>90</v>
      </c>
      <c r="C74" s="259">
        <v>0.82427059759006671</v>
      </c>
      <c r="D74" s="206">
        <v>2.2718733343236371E-3</v>
      </c>
      <c r="E74" s="259">
        <v>8.4758351318997235E-4</v>
      </c>
      <c r="F74" s="206">
        <v>8.3604938703109852E-2</v>
      </c>
      <c r="G74" s="259">
        <v>1.0660328722595529E-2</v>
      </c>
      <c r="H74" s="206">
        <v>2.8747935653556791E-2</v>
      </c>
      <c r="I74" s="259">
        <v>2.1408037188818886E-3</v>
      </c>
      <c r="J74" s="206">
        <v>1.1001109722744073E-2</v>
      </c>
      <c r="K74" s="259">
        <v>8.4758351318997235E-4</v>
      </c>
      <c r="L74" s="206">
        <v>2.7961517960906301E-4</v>
      </c>
      <c r="M74" s="259">
        <v>2.6213923088349661E-4</v>
      </c>
      <c r="N74" s="206">
        <v>1.9223543598123082E-4</v>
      </c>
      <c r="O74" s="259">
        <v>1.1359366671618185E-4</v>
      </c>
      <c r="P74" s="206">
        <v>7.6894174392492327E-4</v>
      </c>
      <c r="Q74" s="259">
        <v>1.7738087956449937E-3</v>
      </c>
      <c r="R74" s="206">
        <v>1.1009847697106858E-3</v>
      </c>
      <c r="S74" s="259">
        <v>3.3466441809459732E-3</v>
      </c>
      <c r="T74" s="206">
        <v>1.6602151289288117E-2</v>
      </c>
      <c r="U74" s="259">
        <v>1.79128474437056E-3</v>
      </c>
      <c r="V74" s="206">
        <v>5.8719187717903238E-3</v>
      </c>
      <c r="W74" s="259">
        <v>4.3515112326660433E-3</v>
      </c>
      <c r="X74" s="206">
        <v>0.17572940240993332</v>
      </c>
      <c r="Y74" s="260">
        <v>1</v>
      </c>
    </row>
    <row r="75" spans="2:25" ht="15" hidden="1" customHeight="1" outlineLevel="1">
      <c r="B75" s="68" t="s">
        <v>91</v>
      </c>
      <c r="C75" s="259">
        <v>0.8056050267144258</v>
      </c>
      <c r="D75" s="206">
        <v>4.2522962399695833E-3</v>
      </c>
      <c r="E75" s="259">
        <v>1.4307726172132951E-3</v>
      </c>
      <c r="F75" s="206">
        <v>9.4761171032357469E-2</v>
      </c>
      <c r="G75" s="259">
        <v>1.0475656854701539E-2</v>
      </c>
      <c r="H75" s="206">
        <v>3.4168450963520301E-2</v>
      </c>
      <c r="I75" s="259">
        <v>3.2317451423768836E-3</v>
      </c>
      <c r="J75" s="206">
        <v>7.5740900086046468E-3</v>
      </c>
      <c r="K75" s="259">
        <v>2.7915074140035618E-3</v>
      </c>
      <c r="L75" s="206">
        <v>7.3039441298301084E-4</v>
      </c>
      <c r="M75" s="259">
        <v>5.6030256338422744E-4</v>
      </c>
      <c r="N75" s="206">
        <v>1.2406699617793608E-3</v>
      </c>
      <c r="O75" s="259">
        <v>2.6014047585696273E-4</v>
      </c>
      <c r="P75" s="206">
        <v>1.610869869729654E-3</v>
      </c>
      <c r="Q75" s="259">
        <v>2.931583054849619E-3</v>
      </c>
      <c r="R75" s="206">
        <v>1.6709022872351069E-3</v>
      </c>
      <c r="S75" s="259">
        <v>5.70307966301803E-3</v>
      </c>
      <c r="T75" s="206">
        <v>1.1796370039821504E-2</v>
      </c>
      <c r="U75" s="259">
        <v>2.0911292097732775E-3</v>
      </c>
      <c r="V75" s="206">
        <v>6.4534848818361915E-3</v>
      </c>
      <c r="W75" s="259">
        <v>3.4518640065635442E-3</v>
      </c>
      <c r="X75" s="206">
        <v>0.1943949732855742</v>
      </c>
      <c r="Y75" s="260">
        <v>1</v>
      </c>
    </row>
    <row r="76" spans="2:25" ht="15" hidden="1" customHeight="1" outlineLevel="1">
      <c r="B76" s="68" t="s">
        <v>92</v>
      </c>
      <c r="C76" s="259">
        <v>0.7849211838800102</v>
      </c>
      <c r="D76" s="206">
        <v>2.5240574223063575E-3</v>
      </c>
      <c r="E76" s="259">
        <v>1.4076474085939301E-3</v>
      </c>
      <c r="F76" s="206">
        <v>0.11138616865072141</v>
      </c>
      <c r="G76" s="259">
        <v>1.0436006649920516E-2</v>
      </c>
      <c r="H76" s="206">
        <v>4.8333272658876068E-2</v>
      </c>
      <c r="I76" s="259">
        <v>4.5141796206632934E-3</v>
      </c>
      <c r="J76" s="206">
        <v>4.1501328770614148E-3</v>
      </c>
      <c r="K76" s="259">
        <v>2.5847318795733372E-3</v>
      </c>
      <c r="L76" s="206">
        <v>8.6157729319111243E-4</v>
      </c>
      <c r="M76" s="259">
        <v>3.397769606950866E-4</v>
      </c>
      <c r="N76" s="206">
        <v>6.6741902993677717E-4</v>
      </c>
      <c r="O76" s="259">
        <v>7.1595859575036098E-4</v>
      </c>
      <c r="P76" s="206">
        <v>1.3955125171405342E-3</v>
      </c>
      <c r="Q76" s="259">
        <v>2.7424854684674847E-3</v>
      </c>
      <c r="R76" s="206">
        <v>1.7716941521958086E-3</v>
      </c>
      <c r="S76" s="259">
        <v>3.7132767847391605E-3</v>
      </c>
      <c r="T76" s="206">
        <v>8.0939725994150988E-3</v>
      </c>
      <c r="U76" s="259">
        <v>2.9002390573616317E-3</v>
      </c>
      <c r="V76" s="206">
        <v>6.0431759437911828E-3</v>
      </c>
      <c r="W76" s="259">
        <v>3.082262429162571E-3</v>
      </c>
      <c r="X76" s="206">
        <v>0.2150788161199898</v>
      </c>
      <c r="Y76" s="260">
        <v>1</v>
      </c>
    </row>
    <row r="77" spans="2:25" ht="15" hidden="1" customHeight="1" outlineLevel="1">
      <c r="B77" s="68" t="s">
        <v>93</v>
      </c>
      <c r="C77" s="259">
        <v>0.73111675044854285</v>
      </c>
      <c r="D77" s="206">
        <v>3.0711041427578514E-3</v>
      </c>
      <c r="E77" s="259">
        <v>2.4083921961627363E-3</v>
      </c>
      <c r="F77" s="206">
        <v>0.15064574005527986</v>
      </c>
      <c r="G77" s="259">
        <v>1.2268252865016892E-2</v>
      </c>
      <c r="H77" s="206">
        <v>5.2936137197536648E-2</v>
      </c>
      <c r="I77" s="259">
        <v>5.0269125705141677E-3</v>
      </c>
      <c r="J77" s="206">
        <v>5.1562222186302877E-3</v>
      </c>
      <c r="K77" s="259">
        <v>1.9558084277563159E-3</v>
      </c>
      <c r="L77" s="206">
        <v>7.1120306463866041E-4</v>
      </c>
      <c r="M77" s="259">
        <v>2.4245559021772513E-4</v>
      </c>
      <c r="N77" s="206">
        <v>1.778007661596651E-4</v>
      </c>
      <c r="O77" s="259">
        <v>8.243490067402654E-4</v>
      </c>
      <c r="P77" s="206">
        <v>2.101281781886951E-3</v>
      </c>
      <c r="Q77" s="259">
        <v>5.6088059870367081E-3</v>
      </c>
      <c r="R77" s="206">
        <v>2.3437373721046763E-3</v>
      </c>
      <c r="S77" s="259">
        <v>3.1842500848594567E-3</v>
      </c>
      <c r="T77" s="206">
        <v>9.3102946643606448E-3</v>
      </c>
      <c r="U77" s="259">
        <v>2.6831751984094914E-3</v>
      </c>
      <c r="V77" s="206">
        <v>6.0937171674721579E-3</v>
      </c>
      <c r="W77" s="259">
        <v>4.0894176216722967E-3</v>
      </c>
      <c r="X77" s="206">
        <v>0.26888324955145715</v>
      </c>
      <c r="Y77" s="260">
        <v>1</v>
      </c>
    </row>
    <row r="78" spans="2:25" ht="15" hidden="1" customHeight="1" outlineLevel="1">
      <c r="B78" s="68" t="s">
        <v>94</v>
      </c>
      <c r="C78" s="259">
        <v>0.61961139960742417</v>
      </c>
      <c r="D78" s="206">
        <v>2.7082763932715481E-3</v>
      </c>
      <c r="E78" s="259">
        <v>2.497080527741198E-3</v>
      </c>
      <c r="F78" s="206">
        <v>0.18156632792506275</v>
      </c>
      <c r="G78" s="259">
        <v>2.3119735632469499E-2</v>
      </c>
      <c r="H78" s="206">
        <v>7.6552289611648075E-2</v>
      </c>
      <c r="I78" s="259">
        <v>4.8450816209903843E-3</v>
      </c>
      <c r="J78" s="206">
        <v>7.5036648694312615E-3</v>
      </c>
      <c r="K78" s="259">
        <v>4.7705419037443783E-2</v>
      </c>
      <c r="L78" s="206">
        <v>1.3342609387035059E-2</v>
      </c>
      <c r="M78" s="259">
        <v>5.92590752105747E-3</v>
      </c>
      <c r="N78" s="206">
        <v>4.1866474519839988E-3</v>
      </c>
      <c r="O78" s="259">
        <v>2.4250254677367258E-2</v>
      </c>
      <c r="P78" s="206">
        <v>1.8013765001118095E-3</v>
      </c>
      <c r="Q78" s="259">
        <v>6.6961512659328643E-3</v>
      </c>
      <c r="R78" s="206">
        <v>2.2734613760031805E-3</v>
      </c>
      <c r="S78" s="259">
        <v>3.1306681243322486E-3</v>
      </c>
      <c r="T78" s="206">
        <v>8.6838770591596889E-3</v>
      </c>
      <c r="U78" s="259">
        <v>2.3107312346261834E-3</v>
      </c>
      <c r="V78" s="206">
        <v>5.8513678038114641E-3</v>
      </c>
      <c r="W78" s="259">
        <v>3.1430914105399161E-3</v>
      </c>
      <c r="X78" s="206">
        <v>0.38038860039257583</v>
      </c>
      <c r="Y78" s="260">
        <v>1</v>
      </c>
    </row>
    <row r="79" spans="2:25" ht="15" hidden="1" customHeight="1" outlineLevel="1">
      <c r="B79" s="68" t="s">
        <v>95</v>
      </c>
      <c r="C79" s="259">
        <v>0.41264811242766603</v>
      </c>
      <c r="D79" s="206">
        <v>5.1729752749317369E-3</v>
      </c>
      <c r="E79" s="259">
        <v>2.01658358175305E-3</v>
      </c>
      <c r="F79" s="206">
        <v>0.27558305568776775</v>
      </c>
      <c r="G79" s="259">
        <v>1.9790074901675895E-2</v>
      </c>
      <c r="H79" s="206">
        <v>0.11009794834539943</v>
      </c>
      <c r="I79" s="259">
        <v>4.6218592650116488E-3</v>
      </c>
      <c r="J79" s="206">
        <v>5.8493449234700264E-3</v>
      </c>
      <c r="K79" s="259">
        <v>0.12823467521731508</v>
      </c>
      <c r="L79" s="206">
        <v>3.3154638142238034E-2</v>
      </c>
      <c r="M79" s="259">
        <v>1.3377088604423959E-2</v>
      </c>
      <c r="N79" s="206">
        <v>1.677146221097723E-2</v>
      </c>
      <c r="O79" s="259">
        <v>6.4931486259675847E-2</v>
      </c>
      <c r="P79" s="206">
        <v>2.6553771387058792E-3</v>
      </c>
      <c r="Q79" s="259">
        <v>8.1164357824594809E-3</v>
      </c>
      <c r="R79" s="206">
        <v>1.9539567624439489E-3</v>
      </c>
      <c r="S79" s="259">
        <v>4.0206417996442798E-3</v>
      </c>
      <c r="T79" s="206">
        <v>8.8429068864450504E-3</v>
      </c>
      <c r="U79" s="259">
        <v>3.1188156015932262E-3</v>
      </c>
      <c r="V79" s="206">
        <v>3.5071018813096519E-3</v>
      </c>
      <c r="W79" s="259">
        <v>3.7701345224078761E-3</v>
      </c>
      <c r="X79" s="206">
        <v>0.58735188757233403</v>
      </c>
      <c r="Y79" s="260">
        <v>1</v>
      </c>
    </row>
    <row r="80" spans="2:25" ht="15" hidden="1" customHeight="1" outlineLevel="1">
      <c r="B80" s="68" t="s">
        <v>96</v>
      </c>
      <c r="C80" s="259">
        <v>0.40262158556075245</v>
      </c>
      <c r="D80" s="206">
        <v>4.1493775933609959E-3</v>
      </c>
      <c r="E80" s="259">
        <v>2.1406682990484289E-3</v>
      </c>
      <c r="F80" s="206">
        <v>0.24862542703400145</v>
      </c>
      <c r="G80" s="259">
        <v>1.9544594812544901E-2</v>
      </c>
      <c r="H80" s="206">
        <v>0.12690057622098735</v>
      </c>
      <c r="I80" s="259">
        <v>5.7182235385540223E-3</v>
      </c>
      <c r="J80" s="206">
        <v>7.0524756975499613E-3</v>
      </c>
      <c r="K80" s="259">
        <v>0.14940691758427049</v>
      </c>
      <c r="L80" s="206">
        <v>3.860533994105831E-2</v>
      </c>
      <c r="M80" s="259">
        <v>1.8444936439746051E-2</v>
      </c>
      <c r="N80" s="206">
        <v>1.957391903581954E-2</v>
      </c>
      <c r="O80" s="259">
        <v>7.2782722167646585E-2</v>
      </c>
      <c r="P80" s="206">
        <v>2.4778968667067431E-3</v>
      </c>
      <c r="Q80" s="259">
        <v>6.5393017902438313E-3</v>
      </c>
      <c r="R80" s="206">
        <v>1.2756037124466665E-3</v>
      </c>
      <c r="S80" s="259">
        <v>3.8121490257026817E-3</v>
      </c>
      <c r="T80" s="206">
        <v>8.1228098470741764E-3</v>
      </c>
      <c r="U80" s="259">
        <v>3.3576235649458233E-3</v>
      </c>
      <c r="V80" s="206">
        <v>3.7974869140653639E-3</v>
      </c>
      <c r="W80" s="259">
        <v>4.457281937744674E-3</v>
      </c>
      <c r="X80" s="206">
        <v>0.59737841443924755</v>
      </c>
      <c r="Y80" s="260">
        <v>1</v>
      </c>
    </row>
    <row r="81" spans="2:25" ht="15" hidden="1" customHeight="1" outlineLevel="1">
      <c r="B81" s="68" t="s">
        <v>97</v>
      </c>
      <c r="C81" s="259">
        <v>0.3297395919721347</v>
      </c>
      <c r="D81" s="206">
        <v>5.865589046879476E-3</v>
      </c>
      <c r="E81" s="259">
        <v>3.2268279075378095E-3</v>
      </c>
      <c r="F81" s="206">
        <v>0.27317963177973131</v>
      </c>
      <c r="G81" s="259">
        <v>1.3148569791462476E-2</v>
      </c>
      <c r="H81" s="206">
        <v>0.12264961775660067</v>
      </c>
      <c r="I81" s="259">
        <v>5.8354317767155715E-3</v>
      </c>
      <c r="J81" s="206">
        <v>7.4186884603205721E-3</v>
      </c>
      <c r="K81" s="259">
        <v>0.19398664032931739</v>
      </c>
      <c r="L81" s="206">
        <v>4.7603250953723669E-2</v>
      </c>
      <c r="M81" s="259">
        <v>2.6855049080957191E-2</v>
      </c>
      <c r="N81" s="206">
        <v>2.4789276074729714E-2</v>
      </c>
      <c r="O81" s="259">
        <v>9.4739064219906813E-2</v>
      </c>
      <c r="P81" s="206">
        <v>3.0760415567182859E-3</v>
      </c>
      <c r="Q81" s="259">
        <v>8.6702151721226202E-3</v>
      </c>
      <c r="R81" s="206">
        <v>3.3474569881934285E-3</v>
      </c>
      <c r="S81" s="259">
        <v>4.4180400790120476E-3</v>
      </c>
      <c r="T81" s="206">
        <v>1.2304166226873144E-2</v>
      </c>
      <c r="U81" s="259">
        <v>3.2720638127836667E-3</v>
      </c>
      <c r="V81" s="206">
        <v>4.5989836999954766E-3</v>
      </c>
      <c r="W81" s="259">
        <v>5.2624436436013809E-3</v>
      </c>
      <c r="X81" s="206">
        <v>0.67026040802786535</v>
      </c>
      <c r="Y81" s="260">
        <v>1</v>
      </c>
    </row>
    <row r="82" spans="2:25" collapsed="1">
      <c r="B82" s="216">
        <v>2007</v>
      </c>
      <c r="C82" s="218">
        <v>0.61010327549726673</v>
      </c>
      <c r="D82" s="218">
        <v>3.7901725797416619E-3</v>
      </c>
      <c r="E82" s="218">
        <v>1.9518254003460054E-3</v>
      </c>
      <c r="F82" s="218">
        <v>0.17262513295005205</v>
      </c>
      <c r="G82" s="218">
        <v>1.3655556461088833E-2</v>
      </c>
      <c r="H82" s="218">
        <v>7.52917679803662E-2</v>
      </c>
      <c r="I82" s="218">
        <v>3.8551646517404978E-3</v>
      </c>
      <c r="J82" s="218">
        <v>7.4658353183425161E-3</v>
      </c>
      <c r="K82" s="218">
        <v>7.443758646266721E-2</v>
      </c>
      <c r="L82" s="218">
        <v>1.8953957759279681E-2</v>
      </c>
      <c r="M82" s="218">
        <v>9.3444156851660246E-3</v>
      </c>
      <c r="N82" s="218">
        <v>8.9874750992676531E-3</v>
      </c>
      <c r="O82" s="218">
        <v>3.7151737918953855E-2</v>
      </c>
      <c r="P82" s="218">
        <v>2.3386829717676502E-3</v>
      </c>
      <c r="Q82" s="218">
        <v>5.2375357069538424E-3</v>
      </c>
      <c r="R82" s="218">
        <v>1.9982483089166026E-3</v>
      </c>
      <c r="S82" s="218">
        <v>4.3730379873502733E-3</v>
      </c>
      <c r="T82" s="218">
        <v>1.0825822278663308E-2</v>
      </c>
      <c r="U82" s="218">
        <v>2.5635761732874331E-3</v>
      </c>
      <c r="V82" s="218">
        <v>5.6408992014228103E-3</v>
      </c>
      <c r="W82" s="218">
        <v>3.8458800700263787E-3</v>
      </c>
      <c r="X82" s="218">
        <v>0.38989672450273327</v>
      </c>
      <c r="Y82" s="218">
        <v>1</v>
      </c>
    </row>
    <row r="83" spans="2:25" ht="15" hidden="1" customHeight="1" outlineLevel="1">
      <c r="B83" s="68" t="s">
        <v>86</v>
      </c>
      <c r="C83" s="259">
        <v>0.42287153784588738</v>
      </c>
      <c r="D83" s="206">
        <v>6.0616397916475329E-3</v>
      </c>
      <c r="E83" s="259">
        <v>2.4797617329467181E-3</v>
      </c>
      <c r="F83" s="206">
        <v>0.2152800556306336</v>
      </c>
      <c r="G83" s="259">
        <v>1.4248789640106539E-2</v>
      </c>
      <c r="H83" s="206">
        <v>0.10807300208614876</v>
      </c>
      <c r="I83" s="259">
        <v>4.2378996811734916E-3</v>
      </c>
      <c r="J83" s="206">
        <v>7.8722594696721201E-3</v>
      </c>
      <c r="K83" s="259">
        <v>0.17635173255310496</v>
      </c>
      <c r="L83" s="206">
        <v>4.3297427083196664E-2</v>
      </c>
      <c r="M83" s="259">
        <v>3.0190115066192583E-2</v>
      </c>
      <c r="N83" s="206">
        <v>1.9326396998045055E-2</v>
      </c>
      <c r="O83" s="259">
        <v>8.3537793405670649E-2</v>
      </c>
      <c r="P83" s="206">
        <v>3.5162758964535469E-3</v>
      </c>
      <c r="Q83" s="259">
        <v>5.68114725061338E-3</v>
      </c>
      <c r="R83" s="206">
        <v>2.1255100568114724E-3</v>
      </c>
      <c r="S83" s="259">
        <v>5.2481729797814137E-3</v>
      </c>
      <c r="T83" s="206">
        <v>1.0601309419158456E-2</v>
      </c>
      <c r="U83" s="259">
        <v>3.0701811931721271E-3</v>
      </c>
      <c r="V83" s="206">
        <v>5.4056181691748556E-3</v>
      </c>
      <c r="W83" s="259">
        <v>6.875106603513652E-3</v>
      </c>
      <c r="X83" s="206">
        <v>0.57712846215411262</v>
      </c>
      <c r="Y83" s="260">
        <v>1</v>
      </c>
    </row>
    <row r="84" spans="2:25" ht="15" hidden="1" customHeight="1" outlineLevel="1">
      <c r="B84" s="68" t="s">
        <v>87</v>
      </c>
      <c r="C84" s="259">
        <v>0.44889076293203117</v>
      </c>
      <c r="D84" s="206">
        <v>3.8357431412287982E-3</v>
      </c>
      <c r="E84" s="259">
        <v>1.8770657925162202E-3</v>
      </c>
      <c r="F84" s="206">
        <v>0.2483575674315483</v>
      </c>
      <c r="G84" s="259">
        <v>8.4059902882248124E-3</v>
      </c>
      <c r="H84" s="206">
        <v>9.5689549640229063E-2</v>
      </c>
      <c r="I84" s="259">
        <v>1.0337463784871937E-3</v>
      </c>
      <c r="J84" s="206">
        <v>5.7128089337450186E-3</v>
      </c>
      <c r="K84" s="259">
        <v>0.15201512534174838</v>
      </c>
      <c r="L84" s="206">
        <v>3.1774099212448483E-2</v>
      </c>
      <c r="M84" s="259">
        <v>1.7247242209496864E-2</v>
      </c>
      <c r="N84" s="206">
        <v>1.3057848991417185E-2</v>
      </c>
      <c r="O84" s="259">
        <v>8.9935934928385863E-2</v>
      </c>
      <c r="P84" s="206">
        <v>3.5228988424760945E-3</v>
      </c>
      <c r="Q84" s="259">
        <v>7.630680504359417E-3</v>
      </c>
      <c r="R84" s="206">
        <v>2.1355023871380188E-3</v>
      </c>
      <c r="S84" s="259">
        <v>4.7198683333560029E-3</v>
      </c>
      <c r="T84" s="206">
        <v>6.8281668684285696E-3</v>
      </c>
      <c r="U84" s="259">
        <v>1.3873964553380758E-3</v>
      </c>
      <c r="V84" s="206">
        <v>4.2574028482433111E-3</v>
      </c>
      <c r="W84" s="259">
        <v>3.6997238809015356E-3</v>
      </c>
      <c r="X84" s="206">
        <v>0.55110923706796877</v>
      </c>
      <c r="Y84" s="260">
        <v>1</v>
      </c>
    </row>
    <row r="85" spans="2:25" ht="15" hidden="1" customHeight="1" outlineLevel="1">
      <c r="B85" s="68" t="s">
        <v>88</v>
      </c>
      <c r="C85" s="259">
        <v>0.61093540470106011</v>
      </c>
      <c r="D85" s="206">
        <v>4.0103231030033147E-3</v>
      </c>
      <c r="E85" s="259">
        <v>2.2518533512132176E-3</v>
      </c>
      <c r="F85" s="206">
        <v>0.16028641550489589</v>
      </c>
      <c r="G85" s="259">
        <v>1.4270171798699492E-2</v>
      </c>
      <c r="H85" s="206">
        <v>8.6481289375806486E-2</v>
      </c>
      <c r="I85" s="259">
        <v>1.7205171672190877E-3</v>
      </c>
      <c r="J85" s="206">
        <v>5.8193963008880906E-3</v>
      </c>
      <c r="K85" s="259">
        <v>8.311616021051034E-2</v>
      </c>
      <c r="L85" s="206">
        <v>1.8470257824557853E-2</v>
      </c>
      <c r="M85" s="259">
        <v>1.2499051185385725E-2</v>
      </c>
      <c r="N85" s="206">
        <v>9.3489866659919544E-3</v>
      </c>
      <c r="O85" s="259">
        <v>4.2797864534574806E-2</v>
      </c>
      <c r="P85" s="206">
        <v>3.1753662424411104E-3</v>
      </c>
      <c r="Q85" s="259">
        <v>5.1362497786099229E-3</v>
      </c>
      <c r="R85" s="206">
        <v>1.0120689218935809E-3</v>
      </c>
      <c r="S85" s="259">
        <v>3.1500645193937708E-3</v>
      </c>
      <c r="T85" s="206">
        <v>6.4013359309768999E-3</v>
      </c>
      <c r="U85" s="259">
        <v>1.859676643979455E-3</v>
      </c>
      <c r="V85" s="206">
        <v>6.2368747311691928E-3</v>
      </c>
      <c r="W85" s="259">
        <v>4.1368317182400123E-3</v>
      </c>
      <c r="X85" s="206">
        <v>0.38906459529893983</v>
      </c>
      <c r="Y85" s="260">
        <v>1</v>
      </c>
    </row>
    <row r="86" spans="2:25" ht="15" hidden="1" customHeight="1" outlineLevel="1">
      <c r="B86" s="68" t="s">
        <v>89</v>
      </c>
      <c r="C86" s="259">
        <v>0.71168987827612673</v>
      </c>
      <c r="D86" s="206">
        <v>4.2658186204627699E-3</v>
      </c>
      <c r="E86" s="259">
        <v>2.8182914793288736E-3</v>
      </c>
      <c r="F86" s="206">
        <v>0.13899550389297072</v>
      </c>
      <c r="G86" s="259">
        <v>1.4902949884855795E-2</v>
      </c>
      <c r="H86" s="206">
        <v>7.5611360894834959E-2</v>
      </c>
      <c r="I86" s="259">
        <v>1.2720693058449392E-3</v>
      </c>
      <c r="J86" s="206">
        <v>4.5948020616295646E-3</v>
      </c>
      <c r="K86" s="259">
        <v>9.376028073253646E-3</v>
      </c>
      <c r="L86" s="206">
        <v>5.3733962057243118E-4</v>
      </c>
      <c r="M86" s="259">
        <v>5.2637350586687141E-4</v>
      </c>
      <c r="N86" s="206">
        <v>1.403662682311657E-3</v>
      </c>
      <c r="O86" s="259">
        <v>6.9086522645026866E-3</v>
      </c>
      <c r="P86" s="206">
        <v>1.8752056146507292E-3</v>
      </c>
      <c r="Q86" s="259">
        <v>3.8052418028292575E-3</v>
      </c>
      <c r="R86" s="206">
        <v>1.3488321087838579E-3</v>
      </c>
      <c r="S86" s="259">
        <v>3.2788682969623864E-3</v>
      </c>
      <c r="T86" s="206">
        <v>1.0878385787915341E-2</v>
      </c>
      <c r="U86" s="259">
        <v>2.9937493146178309E-3</v>
      </c>
      <c r="V86" s="206">
        <v>7.1718390174361222E-3</v>
      </c>
      <c r="W86" s="259">
        <v>5.1211755674964356E-3</v>
      </c>
      <c r="X86" s="206">
        <v>0.28831012172387321</v>
      </c>
      <c r="Y86" s="260">
        <v>1</v>
      </c>
    </row>
    <row r="87" spans="2:25" ht="15" hidden="1" customHeight="1" outlineLevel="1">
      <c r="B87" s="68" t="s">
        <v>90</v>
      </c>
      <c r="C87" s="259">
        <v>0.82140991242284978</v>
      </c>
      <c r="D87" s="206">
        <v>1.9304164563575343E-3</v>
      </c>
      <c r="E87" s="259">
        <v>1.5496462379016905E-3</v>
      </c>
      <c r="F87" s="206">
        <v>9.0552471021615358E-2</v>
      </c>
      <c r="G87" s="259">
        <v>8.7134394176872198E-3</v>
      </c>
      <c r="H87" s="206">
        <v>3.7483728714502035E-2</v>
      </c>
      <c r="I87" s="259">
        <v>1.0449043204137113E-3</v>
      </c>
      <c r="J87" s="206">
        <v>1.0537594417731494E-2</v>
      </c>
      <c r="K87" s="259">
        <v>1.1246004126486554E-3</v>
      </c>
      <c r="L87" s="206">
        <v>3.5420485437752923E-4</v>
      </c>
      <c r="M87" s="259">
        <v>1.7710242718876461E-4</v>
      </c>
      <c r="N87" s="206">
        <v>4.1619070389359688E-4</v>
      </c>
      <c r="O87" s="259">
        <v>1.7710242718876461E-4</v>
      </c>
      <c r="P87" s="206">
        <v>8.4123652914663198E-4</v>
      </c>
      <c r="Q87" s="259">
        <v>2.187214975781243E-3</v>
      </c>
      <c r="R87" s="206">
        <v>1.3105579611968582E-3</v>
      </c>
      <c r="S87" s="259">
        <v>2.2137803398595579E-3</v>
      </c>
      <c r="T87" s="206">
        <v>9.3421530342073338E-3</v>
      </c>
      <c r="U87" s="259">
        <v>1.1423106553675318E-3</v>
      </c>
      <c r="V87" s="206">
        <v>5.0031435680826008E-3</v>
      </c>
      <c r="W87" s="259">
        <v>3.6128895146507983E-3</v>
      </c>
      <c r="X87" s="206">
        <v>0.17859008757715025</v>
      </c>
      <c r="Y87" s="260">
        <v>1</v>
      </c>
    </row>
    <row r="88" spans="2:25" ht="15" hidden="1" customHeight="1" outlineLevel="1">
      <c r="B88" s="68" t="s">
        <v>91</v>
      </c>
      <c r="C88" s="259">
        <v>0.78904826516766813</v>
      </c>
      <c r="D88" s="206">
        <v>4.2062415196743551E-3</v>
      </c>
      <c r="E88" s="259">
        <v>1.8995929443690637E-3</v>
      </c>
      <c r="F88" s="206">
        <v>0.10438069393293274</v>
      </c>
      <c r="G88" s="259">
        <v>1.0593138205078503E-2</v>
      </c>
      <c r="H88" s="206">
        <v>4.6210505911998448E-2</v>
      </c>
      <c r="I88" s="259">
        <v>7.7534405892614843E-4</v>
      </c>
      <c r="J88" s="206">
        <v>6.2027524714091875E-3</v>
      </c>
      <c r="K88" s="259">
        <v>6.2124442721457644E-3</v>
      </c>
      <c r="L88" s="206">
        <v>1.0370226788137236E-3</v>
      </c>
      <c r="M88" s="259">
        <v>6.2996704787749564E-4</v>
      </c>
      <c r="N88" s="206">
        <v>1.143632486916069E-3</v>
      </c>
      <c r="O88" s="259">
        <v>3.4018220585384762E-3</v>
      </c>
      <c r="P88" s="206">
        <v>1.5797635200620276E-3</v>
      </c>
      <c r="Q88" s="259">
        <v>3.1013762357045937E-3</v>
      </c>
      <c r="R88" s="206">
        <v>1.2017832913355302E-3</v>
      </c>
      <c r="S88" s="259">
        <v>1.889901143632487E-3</v>
      </c>
      <c r="T88" s="206">
        <v>1.0001938360147315E-2</v>
      </c>
      <c r="U88" s="259">
        <v>2.5392517929831364E-3</v>
      </c>
      <c r="V88" s="206">
        <v>5.408024811009886E-3</v>
      </c>
      <c r="W88" s="259">
        <v>4.7489823609226595E-3</v>
      </c>
      <c r="X88" s="206">
        <v>0.21095173483233184</v>
      </c>
      <c r="Y88" s="260">
        <v>1</v>
      </c>
    </row>
    <row r="89" spans="2:25" ht="15" hidden="1" customHeight="1" outlineLevel="1">
      <c r="B89" s="68" t="s">
        <v>92</v>
      </c>
      <c r="C89" s="259">
        <v>0.73291305161974907</v>
      </c>
      <c r="D89" s="206">
        <v>3.4080269646089506E-3</v>
      </c>
      <c r="E89" s="259">
        <v>2.3594032831908119E-3</v>
      </c>
      <c r="F89" s="206">
        <v>0.14696960239685414</v>
      </c>
      <c r="G89" s="259">
        <v>1.1060483115910368E-2</v>
      </c>
      <c r="H89" s="206">
        <v>5.9784033456088882E-2</v>
      </c>
      <c r="I89" s="259">
        <v>9.1130391361338246E-4</v>
      </c>
      <c r="J89" s="206">
        <v>5.0808314087759819E-3</v>
      </c>
      <c r="K89" s="259">
        <v>9.1130391361338246E-3</v>
      </c>
      <c r="L89" s="206">
        <v>1.0111728356532051E-3</v>
      </c>
      <c r="M89" s="259">
        <v>4.244429186692466E-4</v>
      </c>
      <c r="N89" s="206">
        <v>3.1209038137444602E-4</v>
      </c>
      <c r="O89" s="259">
        <v>7.3653330004369265E-3</v>
      </c>
      <c r="P89" s="206">
        <v>1.3232632170276511E-3</v>
      </c>
      <c r="Q89" s="259">
        <v>3.3705761188440172E-3</v>
      </c>
      <c r="R89" s="206">
        <v>1.3981649085575182E-3</v>
      </c>
      <c r="S89" s="259">
        <v>2.284501591660945E-3</v>
      </c>
      <c r="T89" s="206">
        <v>6.3791273952936772E-3</v>
      </c>
      <c r="U89" s="259">
        <v>4.3692653392422443E-3</v>
      </c>
      <c r="V89" s="206">
        <v>5.3804381748954501E-3</v>
      </c>
      <c r="W89" s="259">
        <v>3.8948879595530864E-3</v>
      </c>
      <c r="X89" s="206">
        <v>0.26708694838025093</v>
      </c>
      <c r="Y89" s="260">
        <v>1</v>
      </c>
    </row>
    <row r="90" spans="2:25" ht="15" hidden="1" customHeight="1" outlineLevel="1">
      <c r="B90" s="68" t="s">
        <v>93</v>
      </c>
      <c r="C90" s="259">
        <v>0.68026819372104397</v>
      </c>
      <c r="D90" s="206">
        <v>3.9135564444188657E-3</v>
      </c>
      <c r="E90" s="259">
        <v>2.3884204771085723E-3</v>
      </c>
      <c r="F90" s="206">
        <v>0.17931858076026588</v>
      </c>
      <c r="G90" s="259">
        <v>1.9639722597910851E-2</v>
      </c>
      <c r="H90" s="206">
        <v>7.3494287934160171E-2</v>
      </c>
      <c r="I90" s="259">
        <v>6.4746338234870937E-4</v>
      </c>
      <c r="J90" s="206">
        <v>3.1653765359270238E-3</v>
      </c>
      <c r="K90" s="259">
        <v>9.0644873528819316E-3</v>
      </c>
      <c r="L90" s="206">
        <v>1.1222698627377629E-3</v>
      </c>
      <c r="M90" s="259">
        <v>1.5107478921469887E-3</v>
      </c>
      <c r="N90" s="206">
        <v>3.597018790826163E-4</v>
      </c>
      <c r="O90" s="259">
        <v>6.0717677189145638E-3</v>
      </c>
      <c r="P90" s="206">
        <v>1.9136139967195188E-3</v>
      </c>
      <c r="Q90" s="259">
        <v>4.5610198267675749E-3</v>
      </c>
      <c r="R90" s="206">
        <v>9.7838911110471644E-4</v>
      </c>
      <c r="S90" s="259">
        <v>2.3452562516186586E-3</v>
      </c>
      <c r="T90" s="206">
        <v>5.6976777646686426E-3</v>
      </c>
      <c r="U90" s="259">
        <v>3.2517049869068516E-3</v>
      </c>
      <c r="V90" s="206">
        <v>5.8271704411383841E-3</v>
      </c>
      <c r="W90" s="259">
        <v>3.52507841500964E-3</v>
      </c>
      <c r="X90" s="206">
        <v>0.31973180627895598</v>
      </c>
      <c r="Y90" s="260">
        <v>1</v>
      </c>
    </row>
    <row r="91" spans="2:25" ht="15" hidden="1" customHeight="1" outlineLevel="1">
      <c r="B91" s="68" t="s">
        <v>94</v>
      </c>
      <c r="C91" s="259">
        <v>0.59427813076209379</v>
      </c>
      <c r="D91" s="206">
        <v>4.6272916250719347E-3</v>
      </c>
      <c r="E91" s="259">
        <v>1.8203812230612941E-3</v>
      </c>
      <c r="F91" s="206">
        <v>0.19916145019789305</v>
      </c>
      <c r="G91" s="259">
        <v>2.344181239503447E-2</v>
      </c>
      <c r="H91" s="206">
        <v>8.613339283826793E-2</v>
      </c>
      <c r="I91" s="259">
        <v>7.398968842120098E-4</v>
      </c>
      <c r="J91" s="206">
        <v>6.6590719579080887E-3</v>
      </c>
      <c r="K91" s="259">
        <v>4.8915405122905091E-2</v>
      </c>
      <c r="L91" s="206">
        <v>1.2120215627091971E-2</v>
      </c>
      <c r="M91" s="259">
        <v>5.9778970486335393E-3</v>
      </c>
      <c r="N91" s="206">
        <v>5.3319553243214675E-3</v>
      </c>
      <c r="O91" s="259">
        <v>2.5485337122858116E-2</v>
      </c>
      <c r="P91" s="206">
        <v>2.3958565774484129E-3</v>
      </c>
      <c r="Q91" s="259">
        <v>5.5433544340963278E-3</v>
      </c>
      <c r="R91" s="206">
        <v>1.7968924330863095E-3</v>
      </c>
      <c r="S91" s="259">
        <v>3.5585516812101426E-3</v>
      </c>
      <c r="T91" s="206">
        <v>9.6773814696935884E-3</v>
      </c>
      <c r="U91" s="259">
        <v>3.4880853112851892E-3</v>
      </c>
      <c r="V91" s="206">
        <v>4.4511257002595511E-3</v>
      </c>
      <c r="W91" s="259">
        <v>3.311919386472806E-3</v>
      </c>
      <c r="X91" s="206">
        <v>0.40572186923790621</v>
      </c>
      <c r="Y91" s="260">
        <v>1</v>
      </c>
    </row>
    <row r="92" spans="2:25" ht="15" hidden="1" customHeight="1" outlineLevel="1">
      <c r="B92" s="68" t="s">
        <v>95</v>
      </c>
      <c r="C92" s="259">
        <v>0.39465266538378213</v>
      </c>
      <c r="D92" s="206">
        <v>6.3209675158342783E-3</v>
      </c>
      <c r="E92" s="259">
        <v>2.650728313091794E-3</v>
      </c>
      <c r="F92" s="206">
        <v>0.2764403777287846</v>
      </c>
      <c r="G92" s="259">
        <v>1.939619467560438E-2</v>
      </c>
      <c r="H92" s="206">
        <v>0.11970332233111165</v>
      </c>
      <c r="I92" s="259">
        <v>1.2489008398220954E-3</v>
      </c>
      <c r="J92" s="206">
        <v>3.9888363557583247E-3</v>
      </c>
      <c r="K92" s="259">
        <v>0.14798200563279768</v>
      </c>
      <c r="L92" s="206">
        <v>2.5666186646956121E-2</v>
      </c>
      <c r="M92" s="259">
        <v>1.5687723814499992E-2</v>
      </c>
      <c r="N92" s="206">
        <v>1.3827116440887485E-2</v>
      </c>
      <c r="O92" s="259">
        <v>9.2800978730454065E-2</v>
      </c>
      <c r="P92" s="206">
        <v>2.3321311600759537E-3</v>
      </c>
      <c r="Q92" s="259">
        <v>6.1170653379041401E-3</v>
      </c>
      <c r="R92" s="206">
        <v>1.1724375230982935E-3</v>
      </c>
      <c r="S92" s="259">
        <v>1.6567051956823714E-3</v>
      </c>
      <c r="T92" s="206">
        <v>4.7024939785138076E-3</v>
      </c>
      <c r="U92" s="259">
        <v>4.2182263059297306E-3</v>
      </c>
      <c r="V92" s="206">
        <v>4.2182263059297306E-3</v>
      </c>
      <c r="W92" s="259">
        <v>3.1987154162790403E-3</v>
      </c>
      <c r="X92" s="206">
        <v>0.60534733461621792</v>
      </c>
      <c r="Y92" s="260">
        <v>1</v>
      </c>
    </row>
    <row r="93" spans="2:25" ht="15" hidden="1" customHeight="1" outlineLevel="1">
      <c r="B93" s="68" t="s">
        <v>96</v>
      </c>
      <c r="C93" s="259">
        <v>0.40586731451009195</v>
      </c>
      <c r="D93" s="206">
        <v>6.7373832963742424E-3</v>
      </c>
      <c r="E93" s="259">
        <v>2.3446658851113715E-3</v>
      </c>
      <c r="F93" s="206">
        <v>0.24069549004929447</v>
      </c>
      <c r="G93" s="259">
        <v>1.9675419144338197E-2</v>
      </c>
      <c r="H93" s="206">
        <v>0.13086343027443889</v>
      </c>
      <c r="I93" s="259">
        <v>9.6046554329863414E-4</v>
      </c>
      <c r="J93" s="206">
        <v>6.5255158971171913E-3</v>
      </c>
      <c r="K93" s="259">
        <v>0.15255865195836099</v>
      </c>
      <c r="L93" s="206">
        <v>3.2458085566180316E-2</v>
      </c>
      <c r="M93" s="259">
        <v>1.8361841268944478E-2</v>
      </c>
      <c r="N93" s="206">
        <v>2.0000282489865677E-2</v>
      </c>
      <c r="O93" s="259">
        <v>8.1738442633370531E-2</v>
      </c>
      <c r="P93" s="206">
        <v>2.5282842978008166E-3</v>
      </c>
      <c r="Q93" s="259">
        <v>7.8814672523623217E-3</v>
      </c>
      <c r="R93" s="206">
        <v>9.745900365824376E-4</v>
      </c>
      <c r="S93" s="259">
        <v>2.8955211231797059E-3</v>
      </c>
      <c r="T93" s="206">
        <v>5.8334157262108222E-3</v>
      </c>
      <c r="U93" s="259">
        <v>5.3390584612777016E-3</v>
      </c>
      <c r="V93" s="206">
        <v>3.6158702806536815E-3</v>
      </c>
      <c r="W93" s="259">
        <v>4.7034562635065464E-3</v>
      </c>
      <c r="X93" s="206">
        <v>0.59413268548990805</v>
      </c>
      <c r="Y93" s="260">
        <v>1</v>
      </c>
    </row>
    <row r="94" spans="2:25" ht="15" hidden="1" customHeight="1" outlineLevel="1">
      <c r="B94" s="68" t="s">
        <v>97</v>
      </c>
      <c r="C94" s="259">
        <v>0.32882781067763661</v>
      </c>
      <c r="D94" s="206">
        <v>4.7767581332971683E-3</v>
      </c>
      <c r="E94" s="259">
        <v>3.2397570935611712E-3</v>
      </c>
      <c r="F94" s="206">
        <v>0.25594081039133254</v>
      </c>
      <c r="G94" s="259">
        <v>1.1693262812109157E-2</v>
      </c>
      <c r="H94" s="206">
        <v>0.14465892138691741</v>
      </c>
      <c r="I94" s="259">
        <v>1.2808341997799979E-3</v>
      </c>
      <c r="J94" s="206">
        <v>7.5041815469463402E-3</v>
      </c>
      <c r="K94" s="259">
        <v>0.20990612238747494</v>
      </c>
      <c r="L94" s="206">
        <v>4.0926419842382052E-2</v>
      </c>
      <c r="M94" s="259">
        <v>3.3256483281346533E-2</v>
      </c>
      <c r="N94" s="206">
        <v>2.7319440049425131E-2</v>
      </c>
      <c r="O94" s="259">
        <v>0.10840377921432123</v>
      </c>
      <c r="P94" s="206">
        <v>3.4808552958727002E-3</v>
      </c>
      <c r="Q94" s="259">
        <v>6.9617105917454004E-3</v>
      </c>
      <c r="R94" s="206">
        <v>1.8383737926254088E-3</v>
      </c>
      <c r="S94" s="259">
        <v>3.0137275288941129E-3</v>
      </c>
      <c r="T94" s="206">
        <v>6.1329355212995191E-3</v>
      </c>
      <c r="U94" s="259">
        <v>3.827433961695523E-3</v>
      </c>
      <c r="V94" s="206">
        <v>3.8123653240510523E-3</v>
      </c>
      <c r="W94" s="259">
        <v>3.104139354760936E-3</v>
      </c>
      <c r="X94" s="206">
        <v>0.67117218932236333</v>
      </c>
      <c r="Y94" s="260">
        <v>1</v>
      </c>
    </row>
    <row r="95" spans="2:25" collapsed="1">
      <c r="B95" s="216">
        <v>2006</v>
      </c>
      <c r="C95" s="218">
        <v>0.59881840833845257</v>
      </c>
      <c r="D95" s="218">
        <v>4.3904199435155396E-3</v>
      </c>
      <c r="E95" s="218">
        <v>2.262622330622647E-3</v>
      </c>
      <c r="F95" s="218">
        <v>0.18036100585321743</v>
      </c>
      <c r="G95" s="218">
        <v>1.4400901805029266E-2</v>
      </c>
      <c r="H95" s="218">
        <v>8.4638497424138287E-2</v>
      </c>
      <c r="I95" s="218">
        <v>1.2985749128707933E-3</v>
      </c>
      <c r="J95" s="218">
        <v>6.2810071507786377E-3</v>
      </c>
      <c r="K95" s="218">
        <v>7.5702558425733882E-2</v>
      </c>
      <c r="L95" s="218">
        <v>1.5723805990272347E-2</v>
      </c>
      <c r="M95" s="218">
        <v>1.0214239517631627E-2</v>
      </c>
      <c r="N95" s="218">
        <v>8.3966401274853872E-3</v>
      </c>
      <c r="O95" s="218">
        <v>4.1367872790344526E-2</v>
      </c>
      <c r="P95" s="218">
        <v>2.2737732471266115E-3</v>
      </c>
      <c r="Q95" s="218">
        <v>4.9398560112563434E-3</v>
      </c>
      <c r="R95" s="218">
        <v>1.4293447518718334E-3</v>
      </c>
      <c r="S95" s="218">
        <v>2.9641163506902417E-3</v>
      </c>
      <c r="T95" s="218">
        <v>7.9222193162258002E-3</v>
      </c>
      <c r="U95" s="218">
        <v>3.0239258119387795E-3</v>
      </c>
      <c r="V95" s="218">
        <v>5.1192843950019565E-3</v>
      </c>
      <c r="W95" s="218">
        <v>4.1734839315293176E-3</v>
      </c>
      <c r="X95" s="218">
        <v>0.40118159166154738</v>
      </c>
      <c r="Y95" s="218">
        <v>1</v>
      </c>
    </row>
    <row r="96" spans="2:25">
      <c r="B96" s="220" t="s">
        <v>245</v>
      </c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8" spans="2:26" ht="18" hidden="1" customHeight="1">
      <c r="B98" s="168" t="s">
        <v>246</v>
      </c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</row>
    <row r="99" spans="2:26" s="203" customFormat="1" ht="25.5" hidden="1">
      <c r="B99" s="127" t="s">
        <v>202</v>
      </c>
      <c r="C99" s="127" t="s">
        <v>203</v>
      </c>
      <c r="D99" s="128" t="s">
        <v>205</v>
      </c>
      <c r="E99" s="127" t="s">
        <v>206</v>
      </c>
      <c r="F99" s="128" t="s">
        <v>207</v>
      </c>
      <c r="G99" s="201" t="s">
        <v>208</v>
      </c>
      <c r="H99" s="257" t="s">
        <v>209</v>
      </c>
      <c r="I99" s="201" t="s">
        <v>210</v>
      </c>
      <c r="J99" s="257" t="s">
        <v>211</v>
      </c>
      <c r="K99" s="127" t="s">
        <v>212</v>
      </c>
      <c r="L99" s="258" t="s">
        <v>213</v>
      </c>
      <c r="M99" s="202" t="s">
        <v>214</v>
      </c>
      <c r="N99" s="258" t="s">
        <v>215</v>
      </c>
      <c r="O99" s="202" t="s">
        <v>216</v>
      </c>
      <c r="P99" s="128" t="s">
        <v>217</v>
      </c>
      <c r="Q99" s="127" t="s">
        <v>218</v>
      </c>
      <c r="R99" s="128" t="s">
        <v>219</v>
      </c>
      <c r="S99" s="127" t="s">
        <v>220</v>
      </c>
      <c r="T99" s="128" t="s">
        <v>221</v>
      </c>
      <c r="U99" s="127" t="s">
        <v>222</v>
      </c>
      <c r="V99" s="128" t="s">
        <v>223</v>
      </c>
      <c r="W99" s="127" t="s">
        <v>224</v>
      </c>
      <c r="X99" s="128" t="s">
        <v>225</v>
      </c>
      <c r="Y99" s="127" t="s">
        <v>83</v>
      </c>
      <c r="Z99"/>
    </row>
    <row r="100" spans="2:26" hidden="1">
      <c r="B100" s="68" t="s">
        <v>86</v>
      </c>
      <c r="C100" s="259" t="e">
        <v>#REF!</v>
      </c>
      <c r="D100" s="206" t="e">
        <v>#REF!</v>
      </c>
      <c r="E100" s="259" t="e">
        <v>#REF!</v>
      </c>
      <c r="F100" s="206" t="e">
        <v>#REF!</v>
      </c>
      <c r="G100" s="259" t="e">
        <v>#REF!</v>
      </c>
      <c r="H100" s="206" t="e">
        <v>#REF!</v>
      </c>
      <c r="I100" s="259" t="e">
        <v>#REF!</v>
      </c>
      <c r="J100" s="206" t="e">
        <v>#REF!</v>
      </c>
      <c r="K100" s="259" t="e">
        <v>#REF!</v>
      </c>
      <c r="L100" s="206" t="e">
        <v>#REF!</v>
      </c>
      <c r="M100" s="259" t="e">
        <v>#REF!</v>
      </c>
      <c r="N100" s="206" t="e">
        <v>#REF!</v>
      </c>
      <c r="O100" s="259" t="e">
        <v>#REF!</v>
      </c>
      <c r="P100" s="206" t="e">
        <v>#REF!</v>
      </c>
      <c r="Q100" s="259" t="e">
        <v>#REF!</v>
      </c>
      <c r="R100" s="206" t="e">
        <v>#REF!</v>
      </c>
      <c r="S100" s="259" t="e">
        <v>#REF!</v>
      </c>
      <c r="T100" s="206" t="e">
        <v>#REF!</v>
      </c>
      <c r="U100" s="259" t="e">
        <v>#REF!</v>
      </c>
      <c r="V100" s="206" t="e">
        <v>#REF!</v>
      </c>
      <c r="W100" s="259" t="e">
        <v>#REF!</v>
      </c>
      <c r="X100" s="206" t="e">
        <v>#REF!</v>
      </c>
      <c r="Y100" s="260" t="e">
        <v>#REF!</v>
      </c>
    </row>
    <row r="101" spans="2:26" hidden="1">
      <c r="B101" s="68" t="s">
        <v>87</v>
      </c>
      <c r="C101" s="259" t="e">
        <v>#REF!</v>
      </c>
      <c r="D101" s="206" t="e">
        <v>#REF!</v>
      </c>
      <c r="E101" s="259" t="e">
        <v>#REF!</v>
      </c>
      <c r="F101" s="206" t="e">
        <v>#REF!</v>
      </c>
      <c r="G101" s="259" t="e">
        <v>#REF!</v>
      </c>
      <c r="H101" s="206" t="e">
        <v>#REF!</v>
      </c>
      <c r="I101" s="259" t="e">
        <v>#REF!</v>
      </c>
      <c r="J101" s="206" t="e">
        <v>#REF!</v>
      </c>
      <c r="K101" s="259" t="e">
        <v>#REF!</v>
      </c>
      <c r="L101" s="206" t="e">
        <v>#REF!</v>
      </c>
      <c r="M101" s="259" t="e">
        <v>#REF!</v>
      </c>
      <c r="N101" s="206" t="e">
        <v>#REF!</v>
      </c>
      <c r="O101" s="259" t="e">
        <v>#REF!</v>
      </c>
      <c r="P101" s="206" t="e">
        <v>#REF!</v>
      </c>
      <c r="Q101" s="259" t="e">
        <v>#REF!</v>
      </c>
      <c r="R101" s="206" t="e">
        <v>#REF!</v>
      </c>
      <c r="S101" s="259" t="e">
        <v>#REF!</v>
      </c>
      <c r="T101" s="206" t="e">
        <v>#REF!</v>
      </c>
      <c r="U101" s="259" t="e">
        <v>#REF!</v>
      </c>
      <c r="V101" s="206" t="e">
        <v>#REF!</v>
      </c>
      <c r="W101" s="259" t="e">
        <v>#REF!</v>
      </c>
      <c r="X101" s="206" t="e">
        <v>#REF!</v>
      </c>
      <c r="Y101" s="260" t="e">
        <v>#REF!</v>
      </c>
    </row>
    <row r="102" spans="2:26" hidden="1">
      <c r="B102" s="68" t="s">
        <v>88</v>
      </c>
      <c r="C102" s="259" t="e">
        <v>#REF!</v>
      </c>
      <c r="D102" s="206" t="e">
        <v>#REF!</v>
      </c>
      <c r="E102" s="259" t="e">
        <v>#REF!</v>
      </c>
      <c r="F102" s="206" t="e">
        <v>#REF!</v>
      </c>
      <c r="G102" s="259" t="e">
        <v>#REF!</v>
      </c>
      <c r="H102" s="206" t="e">
        <v>#REF!</v>
      </c>
      <c r="I102" s="259" t="e">
        <v>#REF!</v>
      </c>
      <c r="J102" s="206" t="e">
        <v>#REF!</v>
      </c>
      <c r="K102" s="259" t="e">
        <v>#REF!</v>
      </c>
      <c r="L102" s="206" t="e">
        <v>#REF!</v>
      </c>
      <c r="M102" s="259" t="e">
        <v>#REF!</v>
      </c>
      <c r="N102" s="206" t="e">
        <v>#REF!</v>
      </c>
      <c r="O102" s="259" t="e">
        <v>#REF!</v>
      </c>
      <c r="P102" s="206" t="e">
        <v>#REF!</v>
      </c>
      <c r="Q102" s="259" t="e">
        <v>#REF!</v>
      </c>
      <c r="R102" s="206" t="e">
        <v>#REF!</v>
      </c>
      <c r="S102" s="259" t="e">
        <v>#REF!</v>
      </c>
      <c r="T102" s="206" t="e">
        <v>#REF!</v>
      </c>
      <c r="U102" s="259" t="e">
        <v>#REF!</v>
      </c>
      <c r="V102" s="206" t="e">
        <v>#REF!</v>
      </c>
      <c r="W102" s="259" t="e">
        <v>#REF!</v>
      </c>
      <c r="X102" s="206" t="e">
        <v>#REF!</v>
      </c>
      <c r="Y102" s="260" t="e">
        <v>#REF!</v>
      </c>
    </row>
    <row r="103" spans="2:26" hidden="1">
      <c r="B103" s="68" t="s">
        <v>89</v>
      </c>
      <c r="C103" s="259" t="e">
        <v>#REF!</v>
      </c>
      <c r="D103" s="206" t="e">
        <v>#REF!</v>
      </c>
      <c r="E103" s="259" t="e">
        <v>#REF!</v>
      </c>
      <c r="F103" s="206" t="e">
        <v>#REF!</v>
      </c>
      <c r="G103" s="259" t="e">
        <v>#REF!</v>
      </c>
      <c r="H103" s="206" t="e">
        <v>#REF!</v>
      </c>
      <c r="I103" s="259" t="e">
        <v>#REF!</v>
      </c>
      <c r="J103" s="206" t="e">
        <v>#REF!</v>
      </c>
      <c r="K103" s="259" t="e">
        <v>#REF!</v>
      </c>
      <c r="L103" s="206" t="e">
        <v>#REF!</v>
      </c>
      <c r="M103" s="259" t="e">
        <v>#REF!</v>
      </c>
      <c r="N103" s="206" t="e">
        <v>#REF!</v>
      </c>
      <c r="O103" s="259" t="e">
        <v>#REF!</v>
      </c>
      <c r="P103" s="206" t="e">
        <v>#REF!</v>
      </c>
      <c r="Q103" s="259" t="e">
        <v>#REF!</v>
      </c>
      <c r="R103" s="206" t="e">
        <v>#REF!</v>
      </c>
      <c r="S103" s="259" t="e">
        <v>#REF!</v>
      </c>
      <c r="T103" s="206" t="e">
        <v>#REF!</v>
      </c>
      <c r="U103" s="259" t="e">
        <v>#REF!</v>
      </c>
      <c r="V103" s="206" t="e">
        <v>#REF!</v>
      </c>
      <c r="W103" s="259" t="e">
        <v>#REF!</v>
      </c>
      <c r="X103" s="206" t="e">
        <v>#REF!</v>
      </c>
      <c r="Y103" s="260" t="e">
        <v>#REF!</v>
      </c>
    </row>
    <row r="104" spans="2:26" hidden="1">
      <c r="B104" s="68" t="s">
        <v>90</v>
      </c>
      <c r="C104" s="259" t="e">
        <v>#REF!</v>
      </c>
      <c r="D104" s="206" t="e">
        <v>#REF!</v>
      </c>
      <c r="E104" s="259" t="e">
        <v>#REF!</v>
      </c>
      <c r="F104" s="206" t="e">
        <v>#REF!</v>
      </c>
      <c r="G104" s="259" t="e">
        <v>#REF!</v>
      </c>
      <c r="H104" s="206" t="e">
        <v>#REF!</v>
      </c>
      <c r="I104" s="259" t="e">
        <v>#REF!</v>
      </c>
      <c r="J104" s="206" t="e">
        <v>#REF!</v>
      </c>
      <c r="K104" s="259" t="e">
        <v>#REF!</v>
      </c>
      <c r="L104" s="206" t="e">
        <v>#REF!</v>
      </c>
      <c r="M104" s="259" t="e">
        <v>#REF!</v>
      </c>
      <c r="N104" s="206" t="e">
        <v>#REF!</v>
      </c>
      <c r="O104" s="259" t="e">
        <v>#REF!</v>
      </c>
      <c r="P104" s="206" t="e">
        <v>#REF!</v>
      </c>
      <c r="Q104" s="259" t="e">
        <v>#REF!</v>
      </c>
      <c r="R104" s="206" t="e">
        <v>#REF!</v>
      </c>
      <c r="S104" s="259" t="e">
        <v>#REF!</v>
      </c>
      <c r="T104" s="206" t="e">
        <v>#REF!</v>
      </c>
      <c r="U104" s="259" t="e">
        <v>#REF!</v>
      </c>
      <c r="V104" s="206" t="e">
        <v>#REF!</v>
      </c>
      <c r="W104" s="259" t="e">
        <v>#REF!</v>
      </c>
      <c r="X104" s="206" t="e">
        <v>#REF!</v>
      </c>
      <c r="Y104" s="260" t="e">
        <v>#REF!</v>
      </c>
    </row>
    <row r="105" spans="2:26" hidden="1">
      <c r="B105" s="68" t="s">
        <v>91</v>
      </c>
      <c r="C105" s="259" t="e">
        <v>#REF!</v>
      </c>
      <c r="D105" s="206" t="e">
        <v>#REF!</v>
      </c>
      <c r="E105" s="259" t="e">
        <v>#REF!</v>
      </c>
      <c r="F105" s="206" t="e">
        <v>#REF!</v>
      </c>
      <c r="G105" s="259" t="e">
        <v>#REF!</v>
      </c>
      <c r="H105" s="206" t="e">
        <v>#REF!</v>
      </c>
      <c r="I105" s="259" t="e">
        <v>#REF!</v>
      </c>
      <c r="J105" s="206" t="e">
        <v>#REF!</v>
      </c>
      <c r="K105" s="259" t="e">
        <v>#REF!</v>
      </c>
      <c r="L105" s="206" t="e">
        <v>#REF!</v>
      </c>
      <c r="M105" s="259" t="e">
        <v>#REF!</v>
      </c>
      <c r="N105" s="206" t="e">
        <v>#REF!</v>
      </c>
      <c r="O105" s="259" t="e">
        <v>#REF!</v>
      </c>
      <c r="P105" s="206" t="e">
        <v>#REF!</v>
      </c>
      <c r="Q105" s="259" t="e">
        <v>#REF!</v>
      </c>
      <c r="R105" s="206" t="e">
        <v>#REF!</v>
      </c>
      <c r="S105" s="259" t="e">
        <v>#REF!</v>
      </c>
      <c r="T105" s="206" t="e">
        <v>#REF!</v>
      </c>
      <c r="U105" s="259" t="e">
        <v>#REF!</v>
      </c>
      <c r="V105" s="206" t="e">
        <v>#REF!</v>
      </c>
      <c r="W105" s="259" t="e">
        <v>#REF!</v>
      </c>
      <c r="X105" s="206" t="e">
        <v>#REF!</v>
      </c>
      <c r="Y105" s="260" t="e">
        <v>#REF!</v>
      </c>
    </row>
    <row r="106" spans="2:26" hidden="1">
      <c r="B106" s="68" t="s">
        <v>92</v>
      </c>
      <c r="C106" s="259" t="e">
        <v>#REF!</v>
      </c>
      <c r="D106" s="206" t="e">
        <v>#REF!</v>
      </c>
      <c r="E106" s="259" t="e">
        <v>#REF!</v>
      </c>
      <c r="F106" s="206" t="e">
        <v>#REF!</v>
      </c>
      <c r="G106" s="259" t="e">
        <v>#REF!</v>
      </c>
      <c r="H106" s="206" t="e">
        <v>#REF!</v>
      </c>
      <c r="I106" s="259" t="e">
        <v>#REF!</v>
      </c>
      <c r="J106" s="206" t="e">
        <v>#REF!</v>
      </c>
      <c r="K106" s="259" t="e">
        <v>#REF!</v>
      </c>
      <c r="L106" s="206" t="e">
        <v>#REF!</v>
      </c>
      <c r="M106" s="259" t="e">
        <v>#REF!</v>
      </c>
      <c r="N106" s="206" t="e">
        <v>#REF!</v>
      </c>
      <c r="O106" s="259" t="e">
        <v>#REF!</v>
      </c>
      <c r="P106" s="206" t="e">
        <v>#REF!</v>
      </c>
      <c r="Q106" s="259" t="e">
        <v>#REF!</v>
      </c>
      <c r="R106" s="206" t="e">
        <v>#REF!</v>
      </c>
      <c r="S106" s="259" t="e">
        <v>#REF!</v>
      </c>
      <c r="T106" s="206" t="e">
        <v>#REF!</v>
      </c>
      <c r="U106" s="259" t="e">
        <v>#REF!</v>
      </c>
      <c r="V106" s="206" t="e">
        <v>#REF!</v>
      </c>
      <c r="W106" s="259" t="e">
        <v>#REF!</v>
      </c>
      <c r="X106" s="206" t="e">
        <v>#REF!</v>
      </c>
      <c r="Y106" s="260" t="e">
        <v>#REF!</v>
      </c>
    </row>
    <row r="107" spans="2:26" hidden="1">
      <c r="B107" s="68" t="s">
        <v>93</v>
      </c>
      <c r="C107" s="259" t="e">
        <v>#REF!</v>
      </c>
      <c r="D107" s="206" t="e">
        <v>#REF!</v>
      </c>
      <c r="E107" s="259" t="e">
        <v>#REF!</v>
      </c>
      <c r="F107" s="206" t="e">
        <v>#REF!</v>
      </c>
      <c r="G107" s="259" t="e">
        <v>#REF!</v>
      </c>
      <c r="H107" s="206" t="e">
        <v>#REF!</v>
      </c>
      <c r="I107" s="259" t="e">
        <v>#REF!</v>
      </c>
      <c r="J107" s="206" t="e">
        <v>#REF!</v>
      </c>
      <c r="K107" s="259" t="e">
        <v>#REF!</v>
      </c>
      <c r="L107" s="206" t="e">
        <v>#REF!</v>
      </c>
      <c r="M107" s="259" t="e">
        <v>#REF!</v>
      </c>
      <c r="N107" s="206" t="e">
        <v>#REF!</v>
      </c>
      <c r="O107" s="259" t="e">
        <v>#REF!</v>
      </c>
      <c r="P107" s="206" t="e">
        <v>#REF!</v>
      </c>
      <c r="Q107" s="259" t="e">
        <v>#REF!</v>
      </c>
      <c r="R107" s="206" t="e">
        <v>#REF!</v>
      </c>
      <c r="S107" s="259" t="e">
        <v>#REF!</v>
      </c>
      <c r="T107" s="206" t="e">
        <v>#REF!</v>
      </c>
      <c r="U107" s="259" t="e">
        <v>#REF!</v>
      </c>
      <c r="V107" s="206" t="e">
        <v>#REF!</v>
      </c>
      <c r="W107" s="259" t="e">
        <v>#REF!</v>
      </c>
      <c r="X107" s="206" t="e">
        <v>#REF!</v>
      </c>
      <c r="Y107" s="260" t="e">
        <v>#REF!</v>
      </c>
    </row>
    <row r="108" spans="2:26" hidden="1">
      <c r="B108" s="68" t="s">
        <v>94</v>
      </c>
      <c r="C108" s="259" t="e">
        <v>#REF!</v>
      </c>
      <c r="D108" s="206" t="e">
        <v>#REF!</v>
      </c>
      <c r="E108" s="259" t="e">
        <v>#REF!</v>
      </c>
      <c r="F108" s="206" t="e">
        <v>#REF!</v>
      </c>
      <c r="G108" s="259" t="e">
        <v>#REF!</v>
      </c>
      <c r="H108" s="206" t="e">
        <v>#REF!</v>
      </c>
      <c r="I108" s="259" t="e">
        <v>#REF!</v>
      </c>
      <c r="J108" s="206" t="e">
        <v>#REF!</v>
      </c>
      <c r="K108" s="259" t="e">
        <v>#REF!</v>
      </c>
      <c r="L108" s="206" t="e">
        <v>#REF!</v>
      </c>
      <c r="M108" s="259" t="e">
        <v>#REF!</v>
      </c>
      <c r="N108" s="206" t="e">
        <v>#REF!</v>
      </c>
      <c r="O108" s="259" t="e">
        <v>#REF!</v>
      </c>
      <c r="P108" s="206" t="e">
        <v>#REF!</v>
      </c>
      <c r="Q108" s="259" t="e">
        <v>#REF!</v>
      </c>
      <c r="R108" s="206" t="e">
        <v>#REF!</v>
      </c>
      <c r="S108" s="259" t="e">
        <v>#REF!</v>
      </c>
      <c r="T108" s="206" t="e">
        <v>#REF!</v>
      </c>
      <c r="U108" s="259" t="e">
        <v>#REF!</v>
      </c>
      <c r="V108" s="206" t="e">
        <v>#REF!</v>
      </c>
      <c r="W108" s="259" t="e">
        <v>#REF!</v>
      </c>
      <c r="X108" s="206" t="e">
        <v>#REF!</v>
      </c>
      <c r="Y108" s="260" t="e">
        <v>#REF!</v>
      </c>
    </row>
    <row r="109" spans="2:26" hidden="1">
      <c r="B109" s="68" t="s">
        <v>95</v>
      </c>
      <c r="C109" s="259" t="e">
        <v>#REF!</v>
      </c>
      <c r="D109" s="206" t="e">
        <v>#REF!</v>
      </c>
      <c r="E109" s="259" t="e">
        <v>#REF!</v>
      </c>
      <c r="F109" s="206" t="e">
        <v>#REF!</v>
      </c>
      <c r="G109" s="259" t="e">
        <v>#REF!</v>
      </c>
      <c r="H109" s="206" t="e">
        <v>#REF!</v>
      </c>
      <c r="I109" s="259" t="e">
        <v>#REF!</v>
      </c>
      <c r="J109" s="206" t="e">
        <v>#REF!</v>
      </c>
      <c r="K109" s="259" t="e">
        <v>#REF!</v>
      </c>
      <c r="L109" s="206" t="e">
        <v>#REF!</v>
      </c>
      <c r="M109" s="259" t="e">
        <v>#REF!</v>
      </c>
      <c r="N109" s="206" t="e">
        <v>#REF!</v>
      </c>
      <c r="O109" s="259" t="e">
        <v>#REF!</v>
      </c>
      <c r="P109" s="206" t="e">
        <v>#REF!</v>
      </c>
      <c r="Q109" s="259" t="e">
        <v>#REF!</v>
      </c>
      <c r="R109" s="206" t="e">
        <v>#REF!</v>
      </c>
      <c r="S109" s="259" t="e">
        <v>#REF!</v>
      </c>
      <c r="T109" s="206" t="e">
        <v>#REF!</v>
      </c>
      <c r="U109" s="259" t="e">
        <v>#REF!</v>
      </c>
      <c r="V109" s="206" t="e">
        <v>#REF!</v>
      </c>
      <c r="W109" s="259" t="e">
        <v>#REF!</v>
      </c>
      <c r="X109" s="206" t="e">
        <v>#REF!</v>
      </c>
      <c r="Y109" s="260" t="e">
        <v>#REF!</v>
      </c>
    </row>
    <row r="110" spans="2:26" hidden="1">
      <c r="B110" s="68" t="s">
        <v>96</v>
      </c>
      <c r="C110" s="259" t="e">
        <v>#REF!</v>
      </c>
      <c r="D110" s="206" t="e">
        <v>#REF!</v>
      </c>
      <c r="E110" s="259" t="e">
        <v>#REF!</v>
      </c>
      <c r="F110" s="206" t="e">
        <v>#REF!</v>
      </c>
      <c r="G110" s="259" t="e">
        <v>#REF!</v>
      </c>
      <c r="H110" s="206" t="e">
        <v>#REF!</v>
      </c>
      <c r="I110" s="259" t="e">
        <v>#REF!</v>
      </c>
      <c r="J110" s="206" t="e">
        <v>#REF!</v>
      </c>
      <c r="K110" s="259" t="e">
        <v>#REF!</v>
      </c>
      <c r="L110" s="206" t="e">
        <v>#REF!</v>
      </c>
      <c r="M110" s="259" t="e">
        <v>#REF!</v>
      </c>
      <c r="N110" s="206" t="e">
        <v>#REF!</v>
      </c>
      <c r="O110" s="259" t="e">
        <v>#REF!</v>
      </c>
      <c r="P110" s="206" t="e">
        <v>#REF!</v>
      </c>
      <c r="Q110" s="259" t="e">
        <v>#REF!</v>
      </c>
      <c r="R110" s="206" t="e">
        <v>#REF!</v>
      </c>
      <c r="S110" s="259" t="e">
        <v>#REF!</v>
      </c>
      <c r="T110" s="206" t="e">
        <v>#REF!</v>
      </c>
      <c r="U110" s="259" t="e">
        <v>#REF!</v>
      </c>
      <c r="V110" s="206" t="e">
        <v>#REF!</v>
      </c>
      <c r="W110" s="259" t="e">
        <v>#REF!</v>
      </c>
      <c r="X110" s="206" t="e">
        <v>#REF!</v>
      </c>
      <c r="Y110" s="260" t="e">
        <v>#REF!</v>
      </c>
    </row>
    <row r="111" spans="2:26" hidden="1">
      <c r="B111" s="68" t="s">
        <v>97</v>
      </c>
      <c r="C111" s="259" t="e">
        <v>#REF!</v>
      </c>
      <c r="D111" s="206" t="e">
        <v>#REF!</v>
      </c>
      <c r="E111" s="259" t="e">
        <v>#REF!</v>
      </c>
      <c r="F111" s="206" t="e">
        <v>#REF!</v>
      </c>
      <c r="G111" s="259" t="e">
        <v>#REF!</v>
      </c>
      <c r="H111" s="206" t="e">
        <v>#REF!</v>
      </c>
      <c r="I111" s="259" t="e">
        <v>#REF!</v>
      </c>
      <c r="J111" s="206" t="e">
        <v>#REF!</v>
      </c>
      <c r="K111" s="259" t="e">
        <v>#REF!</v>
      </c>
      <c r="L111" s="206" t="e">
        <v>#REF!</v>
      </c>
      <c r="M111" s="259" t="e">
        <v>#REF!</v>
      </c>
      <c r="N111" s="206" t="e">
        <v>#REF!</v>
      </c>
      <c r="O111" s="259" t="e">
        <v>#REF!</v>
      </c>
      <c r="P111" s="206" t="e">
        <v>#REF!</v>
      </c>
      <c r="Q111" s="259" t="e">
        <v>#REF!</v>
      </c>
      <c r="R111" s="206" t="e">
        <v>#REF!</v>
      </c>
      <c r="S111" s="259" t="e">
        <v>#REF!</v>
      </c>
      <c r="T111" s="206" t="e">
        <v>#REF!</v>
      </c>
      <c r="U111" s="259" t="e">
        <v>#REF!</v>
      </c>
      <c r="V111" s="206" t="e">
        <v>#REF!</v>
      </c>
      <c r="W111" s="259" t="e">
        <v>#REF!</v>
      </c>
      <c r="X111" s="206" t="e">
        <v>#REF!</v>
      </c>
      <c r="Y111" s="260" t="e">
        <v>#REF!</v>
      </c>
    </row>
    <row r="112" spans="2:26" ht="30" hidden="1" customHeight="1">
      <c r="B112" s="209" t="s">
        <v>247</v>
      </c>
      <c r="C112" s="134" t="e">
        <v>#REF!</v>
      </c>
      <c r="D112" s="134" t="e">
        <v>#REF!</v>
      </c>
      <c r="E112" s="134" t="e">
        <v>#REF!</v>
      </c>
      <c r="F112" s="134" t="e">
        <v>#REF!</v>
      </c>
      <c r="G112" s="134" t="e">
        <v>#REF!</v>
      </c>
      <c r="H112" s="134" t="e">
        <v>#REF!</v>
      </c>
      <c r="I112" s="134" t="e">
        <v>#REF!</v>
      </c>
      <c r="J112" s="134" t="e">
        <v>#REF!</v>
      </c>
      <c r="K112" s="134" t="e">
        <v>#REF!</v>
      </c>
      <c r="L112" s="134" t="e">
        <v>#REF!</v>
      </c>
      <c r="M112" s="134" t="e">
        <v>#REF!</v>
      </c>
      <c r="N112" s="134" t="e">
        <v>#REF!</v>
      </c>
      <c r="O112" s="134" t="e">
        <v>#REF!</v>
      </c>
      <c r="P112" s="134" t="e">
        <v>#REF!</v>
      </c>
      <c r="Q112" s="134" t="e">
        <v>#REF!</v>
      </c>
      <c r="R112" s="134" t="e">
        <v>#REF!</v>
      </c>
      <c r="S112" s="134" t="e">
        <v>#REF!</v>
      </c>
      <c r="T112" s="134" t="e">
        <v>#REF!</v>
      </c>
      <c r="U112" s="134" t="e">
        <v>#REF!</v>
      </c>
      <c r="V112" s="134" t="e">
        <v>#REF!</v>
      </c>
      <c r="W112" s="134" t="e">
        <v>#REF!</v>
      </c>
      <c r="X112" s="134" t="e">
        <v>#REF!</v>
      </c>
      <c r="Y112" s="134" t="e">
        <v>#REF!</v>
      </c>
    </row>
    <row r="113" spans="2:25" ht="15" hidden="1" customHeight="1" outlineLevel="1">
      <c r="B113" s="68" t="s">
        <v>86</v>
      </c>
      <c r="C113" s="259" t="e">
        <v>#REF!</v>
      </c>
      <c r="D113" s="206" t="e">
        <v>#REF!</v>
      </c>
      <c r="E113" s="259" t="e">
        <v>#REF!</v>
      </c>
      <c r="F113" s="206" t="e">
        <v>#REF!</v>
      </c>
      <c r="G113" s="259" t="e">
        <v>#REF!</v>
      </c>
      <c r="H113" s="206" t="e">
        <v>#REF!</v>
      </c>
      <c r="I113" s="259" t="e">
        <v>#REF!</v>
      </c>
      <c r="J113" s="206" t="e">
        <v>#REF!</v>
      </c>
      <c r="K113" s="259" t="e">
        <v>#REF!</v>
      </c>
      <c r="L113" s="206" t="e">
        <v>#REF!</v>
      </c>
      <c r="M113" s="259" t="e">
        <v>#REF!</v>
      </c>
      <c r="N113" s="206" t="e">
        <v>#REF!</v>
      </c>
      <c r="O113" s="259" t="e">
        <v>#REF!</v>
      </c>
      <c r="P113" s="206" t="e">
        <v>#REF!</v>
      </c>
      <c r="Q113" s="259" t="e">
        <v>#REF!</v>
      </c>
      <c r="R113" s="206" t="e">
        <v>#REF!</v>
      </c>
      <c r="S113" s="259" t="e">
        <v>#REF!</v>
      </c>
      <c r="T113" s="206" t="e">
        <v>#REF!</v>
      </c>
      <c r="U113" s="259" t="e">
        <v>#REF!</v>
      </c>
      <c r="V113" s="206" t="e">
        <v>#REF!</v>
      </c>
      <c r="W113" s="259" t="e">
        <v>#REF!</v>
      </c>
      <c r="X113" s="206" t="e">
        <v>#REF!</v>
      </c>
      <c r="Y113" s="260" t="e">
        <v>#REF!</v>
      </c>
    </row>
    <row r="114" spans="2:25" ht="15" hidden="1" customHeight="1" outlineLevel="1">
      <c r="B114" s="68" t="s">
        <v>87</v>
      </c>
      <c r="C114" s="259" t="e">
        <v>#REF!</v>
      </c>
      <c r="D114" s="206" t="e">
        <v>#REF!</v>
      </c>
      <c r="E114" s="259" t="e">
        <v>#REF!</v>
      </c>
      <c r="F114" s="206" t="e">
        <v>#REF!</v>
      </c>
      <c r="G114" s="259" t="e">
        <v>#REF!</v>
      </c>
      <c r="H114" s="206" t="e">
        <v>#REF!</v>
      </c>
      <c r="I114" s="259" t="e">
        <v>#REF!</v>
      </c>
      <c r="J114" s="206" t="e">
        <v>#REF!</v>
      </c>
      <c r="K114" s="259" t="e">
        <v>#REF!</v>
      </c>
      <c r="L114" s="206" t="e">
        <v>#REF!</v>
      </c>
      <c r="M114" s="259" t="e">
        <v>#REF!</v>
      </c>
      <c r="N114" s="206" t="e">
        <v>#REF!</v>
      </c>
      <c r="O114" s="259" t="e">
        <v>#REF!</v>
      </c>
      <c r="P114" s="206" t="e">
        <v>#REF!</v>
      </c>
      <c r="Q114" s="259" t="e">
        <v>#REF!</v>
      </c>
      <c r="R114" s="206" t="e">
        <v>#REF!</v>
      </c>
      <c r="S114" s="259" t="e">
        <v>#REF!</v>
      </c>
      <c r="T114" s="206" t="e">
        <v>#REF!</v>
      </c>
      <c r="U114" s="259" t="e">
        <v>#REF!</v>
      </c>
      <c r="V114" s="206" t="e">
        <v>#REF!</v>
      </c>
      <c r="W114" s="259" t="e">
        <v>#REF!</v>
      </c>
      <c r="X114" s="206" t="e">
        <v>#REF!</v>
      </c>
      <c r="Y114" s="260" t="e">
        <v>#REF!</v>
      </c>
    </row>
    <row r="115" spans="2:25" ht="15" hidden="1" customHeight="1" outlineLevel="1">
      <c r="B115" s="68" t="s">
        <v>88</v>
      </c>
      <c r="C115" s="259" t="e">
        <v>#REF!</v>
      </c>
      <c r="D115" s="206" t="e">
        <v>#REF!</v>
      </c>
      <c r="E115" s="259" t="e">
        <v>#REF!</v>
      </c>
      <c r="F115" s="206" t="e">
        <v>#REF!</v>
      </c>
      <c r="G115" s="259" t="e">
        <v>#REF!</v>
      </c>
      <c r="H115" s="206" t="e">
        <v>#REF!</v>
      </c>
      <c r="I115" s="259" t="e">
        <v>#REF!</v>
      </c>
      <c r="J115" s="206" t="e">
        <v>#REF!</v>
      </c>
      <c r="K115" s="259" t="e">
        <v>#REF!</v>
      </c>
      <c r="L115" s="206" t="e">
        <v>#REF!</v>
      </c>
      <c r="M115" s="259" t="e">
        <v>#REF!</v>
      </c>
      <c r="N115" s="206" t="e">
        <v>#REF!</v>
      </c>
      <c r="O115" s="259" t="e">
        <v>#REF!</v>
      </c>
      <c r="P115" s="206" t="e">
        <v>#REF!</v>
      </c>
      <c r="Q115" s="259" t="e">
        <v>#REF!</v>
      </c>
      <c r="R115" s="206" t="e">
        <v>#REF!</v>
      </c>
      <c r="S115" s="259" t="e">
        <v>#REF!</v>
      </c>
      <c r="T115" s="206" t="e">
        <v>#REF!</v>
      </c>
      <c r="U115" s="259" t="e">
        <v>#REF!</v>
      </c>
      <c r="V115" s="206" t="e">
        <v>#REF!</v>
      </c>
      <c r="W115" s="259" t="e">
        <v>#REF!</v>
      </c>
      <c r="X115" s="206" t="e">
        <v>#REF!</v>
      </c>
      <c r="Y115" s="260" t="e">
        <v>#REF!</v>
      </c>
    </row>
    <row r="116" spans="2:25" ht="15" hidden="1" customHeight="1" outlineLevel="1">
      <c r="B116" s="68" t="s">
        <v>89</v>
      </c>
      <c r="C116" s="259" t="e">
        <v>#REF!</v>
      </c>
      <c r="D116" s="206" t="e">
        <v>#REF!</v>
      </c>
      <c r="E116" s="259" t="e">
        <v>#REF!</v>
      </c>
      <c r="F116" s="206" t="e">
        <v>#REF!</v>
      </c>
      <c r="G116" s="259" t="e">
        <v>#REF!</v>
      </c>
      <c r="H116" s="206" t="e">
        <v>#REF!</v>
      </c>
      <c r="I116" s="259" t="e">
        <v>#REF!</v>
      </c>
      <c r="J116" s="206" t="e">
        <v>#REF!</v>
      </c>
      <c r="K116" s="259" t="e">
        <v>#REF!</v>
      </c>
      <c r="L116" s="206" t="e">
        <v>#REF!</v>
      </c>
      <c r="M116" s="259" t="e">
        <v>#REF!</v>
      </c>
      <c r="N116" s="206" t="e">
        <v>#REF!</v>
      </c>
      <c r="O116" s="259" t="e">
        <v>#REF!</v>
      </c>
      <c r="P116" s="206" t="e">
        <v>#REF!</v>
      </c>
      <c r="Q116" s="259" t="e">
        <v>#REF!</v>
      </c>
      <c r="R116" s="206" t="e">
        <v>#REF!</v>
      </c>
      <c r="S116" s="259" t="e">
        <v>#REF!</v>
      </c>
      <c r="T116" s="206" t="e">
        <v>#REF!</v>
      </c>
      <c r="U116" s="259" t="e">
        <v>#REF!</v>
      </c>
      <c r="V116" s="206" t="e">
        <v>#REF!</v>
      </c>
      <c r="W116" s="259" t="e">
        <v>#REF!</v>
      </c>
      <c r="X116" s="206" t="e">
        <v>#REF!</v>
      </c>
      <c r="Y116" s="260" t="e">
        <v>#REF!</v>
      </c>
    </row>
    <row r="117" spans="2:25" ht="15" hidden="1" customHeight="1" outlineLevel="1">
      <c r="B117" s="68" t="s">
        <v>90</v>
      </c>
      <c r="C117" s="259" t="e">
        <v>#REF!</v>
      </c>
      <c r="D117" s="206" t="e">
        <v>#REF!</v>
      </c>
      <c r="E117" s="259" t="e">
        <v>#REF!</v>
      </c>
      <c r="F117" s="206" t="e">
        <v>#REF!</v>
      </c>
      <c r="G117" s="259" t="e">
        <v>#REF!</v>
      </c>
      <c r="H117" s="206" t="e">
        <v>#REF!</v>
      </c>
      <c r="I117" s="259" t="e">
        <v>#REF!</v>
      </c>
      <c r="J117" s="206" t="e">
        <v>#REF!</v>
      </c>
      <c r="K117" s="259" t="e">
        <v>#REF!</v>
      </c>
      <c r="L117" s="206" t="e">
        <v>#REF!</v>
      </c>
      <c r="M117" s="259" t="e">
        <v>#REF!</v>
      </c>
      <c r="N117" s="206" t="e">
        <v>#REF!</v>
      </c>
      <c r="O117" s="259" t="e">
        <v>#REF!</v>
      </c>
      <c r="P117" s="206" t="e">
        <v>#REF!</v>
      </c>
      <c r="Q117" s="259" t="e">
        <v>#REF!</v>
      </c>
      <c r="R117" s="206" t="e">
        <v>#REF!</v>
      </c>
      <c r="S117" s="259" t="e">
        <v>#REF!</v>
      </c>
      <c r="T117" s="206" t="e">
        <v>#REF!</v>
      </c>
      <c r="U117" s="259" t="e">
        <v>#REF!</v>
      </c>
      <c r="V117" s="206" t="e">
        <v>#REF!</v>
      </c>
      <c r="W117" s="259" t="e">
        <v>#REF!</v>
      </c>
      <c r="X117" s="206" t="e">
        <v>#REF!</v>
      </c>
      <c r="Y117" s="260" t="e">
        <v>#REF!</v>
      </c>
    </row>
    <row r="118" spans="2:25" ht="15" hidden="1" customHeight="1" outlineLevel="1">
      <c r="B118" s="68" t="s">
        <v>91</v>
      </c>
      <c r="C118" s="259" t="e">
        <v>#REF!</v>
      </c>
      <c r="D118" s="206" t="e">
        <v>#REF!</v>
      </c>
      <c r="E118" s="259" t="e">
        <v>#REF!</v>
      </c>
      <c r="F118" s="206" t="e">
        <v>#REF!</v>
      </c>
      <c r="G118" s="259" t="e">
        <v>#REF!</v>
      </c>
      <c r="H118" s="206" t="e">
        <v>#REF!</v>
      </c>
      <c r="I118" s="259" t="e">
        <v>#REF!</v>
      </c>
      <c r="J118" s="206" t="e">
        <v>#REF!</v>
      </c>
      <c r="K118" s="259" t="e">
        <v>#REF!</v>
      </c>
      <c r="L118" s="206" t="e">
        <v>#REF!</v>
      </c>
      <c r="M118" s="259" t="e">
        <v>#REF!</v>
      </c>
      <c r="N118" s="206" t="e">
        <v>#REF!</v>
      </c>
      <c r="O118" s="259" t="e">
        <v>#REF!</v>
      </c>
      <c r="P118" s="206" t="e">
        <v>#REF!</v>
      </c>
      <c r="Q118" s="259" t="e">
        <v>#REF!</v>
      </c>
      <c r="R118" s="206" t="e">
        <v>#REF!</v>
      </c>
      <c r="S118" s="259" t="e">
        <v>#REF!</v>
      </c>
      <c r="T118" s="206" t="e">
        <v>#REF!</v>
      </c>
      <c r="U118" s="259" t="e">
        <v>#REF!</v>
      </c>
      <c r="V118" s="206" t="e">
        <v>#REF!</v>
      </c>
      <c r="W118" s="259" t="e">
        <v>#REF!</v>
      </c>
      <c r="X118" s="206" t="e">
        <v>#REF!</v>
      </c>
      <c r="Y118" s="260" t="e">
        <v>#REF!</v>
      </c>
    </row>
    <row r="119" spans="2:25" ht="15" hidden="1" customHeight="1" outlineLevel="1">
      <c r="B119" s="68" t="s">
        <v>92</v>
      </c>
      <c r="C119" s="259" t="e">
        <v>#REF!</v>
      </c>
      <c r="D119" s="206" t="e">
        <v>#REF!</v>
      </c>
      <c r="E119" s="259" t="e">
        <v>#REF!</v>
      </c>
      <c r="F119" s="206" t="e">
        <v>#REF!</v>
      </c>
      <c r="G119" s="259" t="e">
        <v>#REF!</v>
      </c>
      <c r="H119" s="206" t="e">
        <v>#REF!</v>
      </c>
      <c r="I119" s="259" t="e">
        <v>#REF!</v>
      </c>
      <c r="J119" s="206" t="e">
        <v>#REF!</v>
      </c>
      <c r="K119" s="259" t="e">
        <v>#REF!</v>
      </c>
      <c r="L119" s="206" t="e">
        <v>#REF!</v>
      </c>
      <c r="M119" s="259" t="e">
        <v>#REF!</v>
      </c>
      <c r="N119" s="206" t="e">
        <v>#REF!</v>
      </c>
      <c r="O119" s="259" t="e">
        <v>#REF!</v>
      </c>
      <c r="P119" s="206" t="e">
        <v>#REF!</v>
      </c>
      <c r="Q119" s="259" t="e">
        <v>#REF!</v>
      </c>
      <c r="R119" s="206" t="e">
        <v>#REF!</v>
      </c>
      <c r="S119" s="259" t="e">
        <v>#REF!</v>
      </c>
      <c r="T119" s="206" t="e">
        <v>#REF!</v>
      </c>
      <c r="U119" s="259" t="e">
        <v>#REF!</v>
      </c>
      <c r="V119" s="206" t="e">
        <v>#REF!</v>
      </c>
      <c r="W119" s="259" t="e">
        <v>#REF!</v>
      </c>
      <c r="X119" s="206" t="e">
        <v>#REF!</v>
      </c>
      <c r="Y119" s="260" t="e">
        <v>#REF!</v>
      </c>
    </row>
    <row r="120" spans="2:25" ht="15" hidden="1" customHeight="1" outlineLevel="1">
      <c r="B120" s="68" t="s">
        <v>93</v>
      </c>
      <c r="C120" s="259" t="e">
        <v>#REF!</v>
      </c>
      <c r="D120" s="206" t="e">
        <v>#REF!</v>
      </c>
      <c r="E120" s="259" t="e">
        <v>#REF!</v>
      </c>
      <c r="F120" s="206" t="e">
        <v>#REF!</v>
      </c>
      <c r="G120" s="259" t="e">
        <v>#REF!</v>
      </c>
      <c r="H120" s="206" t="e">
        <v>#REF!</v>
      </c>
      <c r="I120" s="259" t="e">
        <v>#REF!</v>
      </c>
      <c r="J120" s="206" t="e">
        <v>#REF!</v>
      </c>
      <c r="K120" s="259" t="e">
        <v>#REF!</v>
      </c>
      <c r="L120" s="206" t="e">
        <v>#REF!</v>
      </c>
      <c r="M120" s="259" t="e">
        <v>#REF!</v>
      </c>
      <c r="N120" s="206" t="e">
        <v>#REF!</v>
      </c>
      <c r="O120" s="259" t="e">
        <v>#REF!</v>
      </c>
      <c r="P120" s="206" t="e">
        <v>#REF!</v>
      </c>
      <c r="Q120" s="259" t="e">
        <v>#REF!</v>
      </c>
      <c r="R120" s="206" t="e">
        <v>#REF!</v>
      </c>
      <c r="S120" s="259" t="e">
        <v>#REF!</v>
      </c>
      <c r="T120" s="206" t="e">
        <v>#REF!</v>
      </c>
      <c r="U120" s="259" t="e">
        <v>#REF!</v>
      </c>
      <c r="V120" s="206" t="e">
        <v>#REF!</v>
      </c>
      <c r="W120" s="259" t="e">
        <v>#REF!</v>
      </c>
      <c r="X120" s="206" t="e">
        <v>#REF!</v>
      </c>
      <c r="Y120" s="260" t="e">
        <v>#REF!</v>
      </c>
    </row>
    <row r="121" spans="2:25" ht="15" hidden="1" customHeight="1" outlineLevel="1">
      <c r="B121" s="68" t="s">
        <v>94</v>
      </c>
      <c r="C121" s="259" t="e">
        <v>#REF!</v>
      </c>
      <c r="D121" s="206" t="e">
        <v>#REF!</v>
      </c>
      <c r="E121" s="259" t="e">
        <v>#REF!</v>
      </c>
      <c r="F121" s="206" t="e">
        <v>#REF!</v>
      </c>
      <c r="G121" s="259" t="e">
        <v>#REF!</v>
      </c>
      <c r="H121" s="206" t="e">
        <v>#REF!</v>
      </c>
      <c r="I121" s="259" t="e">
        <v>#REF!</v>
      </c>
      <c r="J121" s="206" t="e">
        <v>#REF!</v>
      </c>
      <c r="K121" s="259" t="e">
        <v>#REF!</v>
      </c>
      <c r="L121" s="206" t="e">
        <v>#REF!</v>
      </c>
      <c r="M121" s="259" t="e">
        <v>#REF!</v>
      </c>
      <c r="N121" s="206" t="e">
        <v>#REF!</v>
      </c>
      <c r="O121" s="259" t="e">
        <v>#REF!</v>
      </c>
      <c r="P121" s="206" t="e">
        <v>#REF!</v>
      </c>
      <c r="Q121" s="259" t="e">
        <v>#REF!</v>
      </c>
      <c r="R121" s="206" t="e">
        <v>#REF!</v>
      </c>
      <c r="S121" s="259" t="e">
        <v>#REF!</v>
      </c>
      <c r="T121" s="206" t="e">
        <v>#REF!</v>
      </c>
      <c r="U121" s="259" t="e">
        <v>#REF!</v>
      </c>
      <c r="V121" s="206" t="e">
        <v>#REF!</v>
      </c>
      <c r="W121" s="259" t="e">
        <v>#REF!</v>
      </c>
      <c r="X121" s="206" t="e">
        <v>#REF!</v>
      </c>
      <c r="Y121" s="260" t="e">
        <v>#REF!</v>
      </c>
    </row>
    <row r="122" spans="2:25" ht="15" hidden="1" customHeight="1" outlineLevel="1">
      <c r="B122" s="68" t="s">
        <v>95</v>
      </c>
      <c r="C122" s="259" t="e">
        <v>#REF!</v>
      </c>
      <c r="D122" s="206" t="e">
        <v>#REF!</v>
      </c>
      <c r="E122" s="259" t="e">
        <v>#REF!</v>
      </c>
      <c r="F122" s="206" t="e">
        <v>#REF!</v>
      </c>
      <c r="G122" s="259" t="e">
        <v>#REF!</v>
      </c>
      <c r="H122" s="206" t="e">
        <v>#REF!</v>
      </c>
      <c r="I122" s="259" t="e">
        <v>#REF!</v>
      </c>
      <c r="J122" s="206" t="e">
        <v>#REF!</v>
      </c>
      <c r="K122" s="259" t="e">
        <v>#REF!</v>
      </c>
      <c r="L122" s="206" t="e">
        <v>#REF!</v>
      </c>
      <c r="M122" s="259" t="e">
        <v>#REF!</v>
      </c>
      <c r="N122" s="206" t="e">
        <v>#REF!</v>
      </c>
      <c r="O122" s="259" t="e">
        <v>#REF!</v>
      </c>
      <c r="P122" s="206" t="e">
        <v>#REF!</v>
      </c>
      <c r="Q122" s="259" t="e">
        <v>#REF!</v>
      </c>
      <c r="R122" s="206" t="e">
        <v>#REF!</v>
      </c>
      <c r="S122" s="259" t="e">
        <v>#REF!</v>
      </c>
      <c r="T122" s="206" t="e">
        <v>#REF!</v>
      </c>
      <c r="U122" s="259" t="e">
        <v>#REF!</v>
      </c>
      <c r="V122" s="206" t="e">
        <v>#REF!</v>
      </c>
      <c r="W122" s="259" t="e">
        <v>#REF!</v>
      </c>
      <c r="X122" s="206" t="e">
        <v>#REF!</v>
      </c>
      <c r="Y122" s="260" t="e">
        <v>#REF!</v>
      </c>
    </row>
    <row r="123" spans="2:25" ht="15" hidden="1" customHeight="1" outlineLevel="1">
      <c r="B123" s="68" t="s">
        <v>96</v>
      </c>
      <c r="C123" s="259" t="e">
        <v>#REF!</v>
      </c>
      <c r="D123" s="206" t="e">
        <v>#REF!</v>
      </c>
      <c r="E123" s="259" t="e">
        <v>#REF!</v>
      </c>
      <c r="F123" s="206" t="e">
        <v>#REF!</v>
      </c>
      <c r="G123" s="259" t="e">
        <v>#REF!</v>
      </c>
      <c r="H123" s="206" t="e">
        <v>#REF!</v>
      </c>
      <c r="I123" s="259" t="e">
        <v>#REF!</v>
      </c>
      <c r="J123" s="206" t="e">
        <v>#REF!</v>
      </c>
      <c r="K123" s="259" t="e">
        <v>#REF!</v>
      </c>
      <c r="L123" s="206" t="e">
        <v>#REF!</v>
      </c>
      <c r="M123" s="259" t="e">
        <v>#REF!</v>
      </c>
      <c r="N123" s="206" t="e">
        <v>#REF!</v>
      </c>
      <c r="O123" s="259" t="e">
        <v>#REF!</v>
      </c>
      <c r="P123" s="206" t="e">
        <v>#REF!</v>
      </c>
      <c r="Q123" s="259" t="e">
        <v>#REF!</v>
      </c>
      <c r="R123" s="206" t="e">
        <v>#REF!</v>
      </c>
      <c r="S123" s="259" t="e">
        <v>#REF!</v>
      </c>
      <c r="T123" s="206" t="e">
        <v>#REF!</v>
      </c>
      <c r="U123" s="259" t="e">
        <v>#REF!</v>
      </c>
      <c r="V123" s="206" t="e">
        <v>#REF!</v>
      </c>
      <c r="W123" s="259" t="e">
        <v>#REF!</v>
      </c>
      <c r="X123" s="206" t="e">
        <v>#REF!</v>
      </c>
      <c r="Y123" s="260" t="e">
        <v>#REF!</v>
      </c>
    </row>
    <row r="124" spans="2:25" ht="15" hidden="1" customHeight="1" outlineLevel="1">
      <c r="B124" s="68" t="s">
        <v>97</v>
      </c>
      <c r="C124" s="259" t="e">
        <v>#REF!</v>
      </c>
      <c r="D124" s="206" t="e">
        <v>#REF!</v>
      </c>
      <c r="E124" s="259" t="e">
        <v>#REF!</v>
      </c>
      <c r="F124" s="206" t="e">
        <v>#REF!</v>
      </c>
      <c r="G124" s="259" t="e">
        <v>#REF!</v>
      </c>
      <c r="H124" s="206" t="e">
        <v>#REF!</v>
      </c>
      <c r="I124" s="259" t="e">
        <v>#REF!</v>
      </c>
      <c r="J124" s="206" t="e">
        <v>#REF!</v>
      </c>
      <c r="K124" s="259" t="e">
        <v>#REF!</v>
      </c>
      <c r="L124" s="206" t="e">
        <v>#REF!</v>
      </c>
      <c r="M124" s="259" t="e">
        <v>#REF!</v>
      </c>
      <c r="N124" s="206" t="e">
        <v>#REF!</v>
      </c>
      <c r="O124" s="259" t="e">
        <v>#REF!</v>
      </c>
      <c r="P124" s="206" t="e">
        <v>#REF!</v>
      </c>
      <c r="Q124" s="259" t="e">
        <v>#REF!</v>
      </c>
      <c r="R124" s="206" t="e">
        <v>#REF!</v>
      </c>
      <c r="S124" s="259" t="e">
        <v>#REF!</v>
      </c>
      <c r="T124" s="206" t="e">
        <v>#REF!</v>
      </c>
      <c r="U124" s="259" t="e">
        <v>#REF!</v>
      </c>
      <c r="V124" s="206" t="e">
        <v>#REF!</v>
      </c>
      <c r="W124" s="259" t="e">
        <v>#REF!</v>
      </c>
      <c r="X124" s="206" t="e">
        <v>#REF!</v>
      </c>
      <c r="Y124" s="260" t="e">
        <v>#REF!</v>
      </c>
    </row>
    <row r="125" spans="2:25" hidden="1" collapsed="1">
      <c r="B125" s="211">
        <v>2009</v>
      </c>
      <c r="C125" s="213" t="e">
        <v>#REF!</v>
      </c>
      <c r="D125" s="213" t="e">
        <v>#REF!</v>
      </c>
      <c r="E125" s="213" t="e">
        <v>#REF!</v>
      </c>
      <c r="F125" s="213" t="e">
        <v>#REF!</v>
      </c>
      <c r="G125" s="213" t="e">
        <v>#REF!</v>
      </c>
      <c r="H125" s="213" t="e">
        <v>#REF!</v>
      </c>
      <c r="I125" s="213" t="e">
        <v>#REF!</v>
      </c>
      <c r="J125" s="213" t="e">
        <v>#REF!</v>
      </c>
      <c r="K125" s="213" t="e">
        <v>#REF!</v>
      </c>
      <c r="L125" s="213" t="e">
        <v>#REF!</v>
      </c>
      <c r="M125" s="213" t="e">
        <v>#REF!</v>
      </c>
      <c r="N125" s="213" t="e">
        <v>#REF!</v>
      </c>
      <c r="O125" s="213" t="e">
        <v>#REF!</v>
      </c>
      <c r="P125" s="213" t="e">
        <v>#REF!</v>
      </c>
      <c r="Q125" s="213" t="e">
        <v>#REF!</v>
      </c>
      <c r="R125" s="213" t="e">
        <v>#REF!</v>
      </c>
      <c r="S125" s="213" t="e">
        <v>#REF!</v>
      </c>
      <c r="T125" s="213" t="e">
        <v>#REF!</v>
      </c>
      <c r="U125" s="213" t="e">
        <v>#REF!</v>
      </c>
      <c r="V125" s="213" t="e">
        <v>#REF!</v>
      </c>
      <c r="W125" s="213" t="e">
        <v>#REF!</v>
      </c>
      <c r="X125" s="213" t="e">
        <v>#REF!</v>
      </c>
      <c r="Y125" s="213" t="e">
        <v>#REF!</v>
      </c>
    </row>
    <row r="126" spans="2:25" ht="15" hidden="1" customHeight="1" outlineLevel="1">
      <c r="B126" s="68" t="s">
        <v>86</v>
      </c>
      <c r="C126" s="259" t="e">
        <v>#REF!</v>
      </c>
      <c r="D126" s="206" t="e">
        <v>#REF!</v>
      </c>
      <c r="E126" s="259" t="e">
        <v>#REF!</v>
      </c>
      <c r="F126" s="206" t="e">
        <v>#REF!</v>
      </c>
      <c r="G126" s="259" t="e">
        <v>#REF!</v>
      </c>
      <c r="H126" s="206" t="e">
        <v>#REF!</v>
      </c>
      <c r="I126" s="259" t="e">
        <v>#REF!</v>
      </c>
      <c r="J126" s="206" t="e">
        <v>#REF!</v>
      </c>
      <c r="K126" s="259" t="e">
        <v>#REF!</v>
      </c>
      <c r="L126" s="206" t="e">
        <v>#REF!</v>
      </c>
      <c r="M126" s="259" t="e">
        <v>#REF!</v>
      </c>
      <c r="N126" s="206" t="e">
        <v>#REF!</v>
      </c>
      <c r="O126" s="259" t="e">
        <v>#REF!</v>
      </c>
      <c r="P126" s="206" t="e">
        <v>#REF!</v>
      </c>
      <c r="Q126" s="259" t="e">
        <v>#REF!</v>
      </c>
      <c r="R126" s="206" t="e">
        <v>#REF!</v>
      </c>
      <c r="S126" s="259" t="e">
        <v>#REF!</v>
      </c>
      <c r="T126" s="206" t="e">
        <v>#REF!</v>
      </c>
      <c r="U126" s="259" t="e">
        <v>#REF!</v>
      </c>
      <c r="V126" s="206" t="e">
        <v>#REF!</v>
      </c>
      <c r="W126" s="259" t="e">
        <v>#REF!</v>
      </c>
      <c r="X126" s="206" t="e">
        <v>#REF!</v>
      </c>
      <c r="Y126" s="260" t="e">
        <v>#REF!</v>
      </c>
    </row>
    <row r="127" spans="2:25" ht="15" hidden="1" customHeight="1" outlineLevel="1">
      <c r="B127" s="68" t="s">
        <v>87</v>
      </c>
      <c r="C127" s="259" t="e">
        <v>#REF!</v>
      </c>
      <c r="D127" s="206" t="e">
        <v>#REF!</v>
      </c>
      <c r="E127" s="259" t="e">
        <v>#REF!</v>
      </c>
      <c r="F127" s="206" t="e">
        <v>#REF!</v>
      </c>
      <c r="G127" s="259" t="e">
        <v>#REF!</v>
      </c>
      <c r="H127" s="206" t="e">
        <v>#REF!</v>
      </c>
      <c r="I127" s="259" t="e">
        <v>#REF!</v>
      </c>
      <c r="J127" s="206" t="e">
        <v>#REF!</v>
      </c>
      <c r="K127" s="259" t="e">
        <v>#REF!</v>
      </c>
      <c r="L127" s="206" t="e">
        <v>#REF!</v>
      </c>
      <c r="M127" s="259" t="e">
        <v>#REF!</v>
      </c>
      <c r="N127" s="206" t="e">
        <v>#REF!</v>
      </c>
      <c r="O127" s="259" t="e">
        <v>#REF!</v>
      </c>
      <c r="P127" s="206" t="e">
        <v>#REF!</v>
      </c>
      <c r="Q127" s="259" t="e">
        <v>#REF!</v>
      </c>
      <c r="R127" s="206" t="e">
        <v>#REF!</v>
      </c>
      <c r="S127" s="259" t="e">
        <v>#REF!</v>
      </c>
      <c r="T127" s="206" t="e">
        <v>#REF!</v>
      </c>
      <c r="U127" s="259" t="e">
        <v>#REF!</v>
      </c>
      <c r="V127" s="206" t="e">
        <v>#REF!</v>
      </c>
      <c r="W127" s="259" t="e">
        <v>#REF!</v>
      </c>
      <c r="X127" s="206" t="e">
        <v>#REF!</v>
      </c>
      <c r="Y127" s="260" t="e">
        <v>#REF!</v>
      </c>
    </row>
    <row r="128" spans="2:25" ht="15" hidden="1" customHeight="1" outlineLevel="1">
      <c r="B128" s="68" t="s">
        <v>88</v>
      </c>
      <c r="C128" s="259" t="e">
        <v>#REF!</v>
      </c>
      <c r="D128" s="206" t="e">
        <v>#REF!</v>
      </c>
      <c r="E128" s="259" t="e">
        <v>#REF!</v>
      </c>
      <c r="F128" s="206" t="e">
        <v>#REF!</v>
      </c>
      <c r="G128" s="259" t="e">
        <v>#REF!</v>
      </c>
      <c r="H128" s="206" t="e">
        <v>#REF!</v>
      </c>
      <c r="I128" s="259" t="e">
        <v>#REF!</v>
      </c>
      <c r="J128" s="206" t="e">
        <v>#REF!</v>
      </c>
      <c r="K128" s="259" t="e">
        <v>#REF!</v>
      </c>
      <c r="L128" s="206" t="e">
        <v>#REF!</v>
      </c>
      <c r="M128" s="259" t="e">
        <v>#REF!</v>
      </c>
      <c r="N128" s="206" t="e">
        <v>#REF!</v>
      </c>
      <c r="O128" s="259" t="e">
        <v>#REF!</v>
      </c>
      <c r="P128" s="206" t="e">
        <v>#REF!</v>
      </c>
      <c r="Q128" s="259" t="e">
        <v>#REF!</v>
      </c>
      <c r="R128" s="206" t="e">
        <v>#REF!</v>
      </c>
      <c r="S128" s="259" t="e">
        <v>#REF!</v>
      </c>
      <c r="T128" s="206" t="e">
        <v>#REF!</v>
      </c>
      <c r="U128" s="259" t="e">
        <v>#REF!</v>
      </c>
      <c r="V128" s="206" t="e">
        <v>#REF!</v>
      </c>
      <c r="W128" s="259" t="e">
        <v>#REF!</v>
      </c>
      <c r="X128" s="206" t="e">
        <v>#REF!</v>
      </c>
      <c r="Y128" s="260" t="e">
        <v>#REF!</v>
      </c>
    </row>
    <row r="129" spans="2:25" ht="15" hidden="1" customHeight="1" outlineLevel="1">
      <c r="B129" s="68" t="s">
        <v>89</v>
      </c>
      <c r="C129" s="259" t="e">
        <v>#REF!</v>
      </c>
      <c r="D129" s="206" t="e">
        <v>#REF!</v>
      </c>
      <c r="E129" s="259" t="e">
        <v>#REF!</v>
      </c>
      <c r="F129" s="206" t="e">
        <v>#REF!</v>
      </c>
      <c r="G129" s="259" t="e">
        <v>#REF!</v>
      </c>
      <c r="H129" s="206" t="e">
        <v>#REF!</v>
      </c>
      <c r="I129" s="259" t="e">
        <v>#REF!</v>
      </c>
      <c r="J129" s="206" t="e">
        <v>#REF!</v>
      </c>
      <c r="K129" s="259" t="e">
        <v>#REF!</v>
      </c>
      <c r="L129" s="206" t="e">
        <v>#REF!</v>
      </c>
      <c r="M129" s="259" t="e">
        <v>#REF!</v>
      </c>
      <c r="N129" s="206" t="e">
        <v>#REF!</v>
      </c>
      <c r="O129" s="259" t="e">
        <v>#REF!</v>
      </c>
      <c r="P129" s="206" t="e">
        <v>#REF!</v>
      </c>
      <c r="Q129" s="259" t="e">
        <v>#REF!</v>
      </c>
      <c r="R129" s="206" t="e">
        <v>#REF!</v>
      </c>
      <c r="S129" s="259" t="e">
        <v>#REF!</v>
      </c>
      <c r="T129" s="206" t="e">
        <v>#REF!</v>
      </c>
      <c r="U129" s="259" t="e">
        <v>#REF!</v>
      </c>
      <c r="V129" s="206" t="e">
        <v>#REF!</v>
      </c>
      <c r="W129" s="259" t="e">
        <v>#REF!</v>
      </c>
      <c r="X129" s="206" t="e">
        <v>#REF!</v>
      </c>
      <c r="Y129" s="260" t="e">
        <v>#REF!</v>
      </c>
    </row>
    <row r="130" spans="2:25" ht="15" hidden="1" customHeight="1" outlineLevel="1">
      <c r="B130" s="68" t="s">
        <v>90</v>
      </c>
      <c r="C130" s="259" t="e">
        <v>#REF!</v>
      </c>
      <c r="D130" s="206" t="e">
        <v>#REF!</v>
      </c>
      <c r="E130" s="259" t="e">
        <v>#REF!</v>
      </c>
      <c r="F130" s="206" t="e">
        <v>#REF!</v>
      </c>
      <c r="G130" s="259" t="e">
        <v>#REF!</v>
      </c>
      <c r="H130" s="206" t="e">
        <v>#REF!</v>
      </c>
      <c r="I130" s="259" t="e">
        <v>#REF!</v>
      </c>
      <c r="J130" s="206" t="e">
        <v>#REF!</v>
      </c>
      <c r="K130" s="259" t="e">
        <v>#REF!</v>
      </c>
      <c r="L130" s="206" t="e">
        <v>#REF!</v>
      </c>
      <c r="M130" s="259" t="e">
        <v>#REF!</v>
      </c>
      <c r="N130" s="206" t="e">
        <v>#REF!</v>
      </c>
      <c r="O130" s="259" t="e">
        <v>#REF!</v>
      </c>
      <c r="P130" s="206" t="e">
        <v>#REF!</v>
      </c>
      <c r="Q130" s="259" t="e">
        <v>#REF!</v>
      </c>
      <c r="R130" s="206" t="e">
        <v>#REF!</v>
      </c>
      <c r="S130" s="259" t="e">
        <v>#REF!</v>
      </c>
      <c r="T130" s="206" t="e">
        <v>#REF!</v>
      </c>
      <c r="U130" s="259" t="e">
        <v>#REF!</v>
      </c>
      <c r="V130" s="206" t="e">
        <v>#REF!</v>
      </c>
      <c r="W130" s="259" t="e">
        <v>#REF!</v>
      </c>
      <c r="X130" s="206" t="e">
        <v>#REF!</v>
      </c>
      <c r="Y130" s="260" t="e">
        <v>#REF!</v>
      </c>
    </row>
    <row r="131" spans="2:25" ht="15" hidden="1" customHeight="1" outlineLevel="1">
      <c r="B131" s="68" t="s">
        <v>91</v>
      </c>
      <c r="C131" s="259" t="e">
        <v>#REF!</v>
      </c>
      <c r="D131" s="206" t="e">
        <v>#REF!</v>
      </c>
      <c r="E131" s="259" t="e">
        <v>#REF!</v>
      </c>
      <c r="F131" s="206" t="e">
        <v>#REF!</v>
      </c>
      <c r="G131" s="259" t="e">
        <v>#REF!</v>
      </c>
      <c r="H131" s="206" t="e">
        <v>#REF!</v>
      </c>
      <c r="I131" s="259" t="e">
        <v>#REF!</v>
      </c>
      <c r="J131" s="206" t="e">
        <v>#REF!</v>
      </c>
      <c r="K131" s="259" t="e">
        <v>#REF!</v>
      </c>
      <c r="L131" s="206" t="e">
        <v>#REF!</v>
      </c>
      <c r="M131" s="259" t="e">
        <v>#REF!</v>
      </c>
      <c r="N131" s="206" t="e">
        <v>#REF!</v>
      </c>
      <c r="O131" s="259" t="e">
        <v>#REF!</v>
      </c>
      <c r="P131" s="206" t="e">
        <v>#REF!</v>
      </c>
      <c r="Q131" s="259" t="e">
        <v>#REF!</v>
      </c>
      <c r="R131" s="206" t="e">
        <v>#REF!</v>
      </c>
      <c r="S131" s="259" t="e">
        <v>#REF!</v>
      </c>
      <c r="T131" s="206" t="e">
        <v>#REF!</v>
      </c>
      <c r="U131" s="259" t="e">
        <v>#REF!</v>
      </c>
      <c r="V131" s="206" t="e">
        <v>#REF!</v>
      </c>
      <c r="W131" s="259" t="e">
        <v>#REF!</v>
      </c>
      <c r="X131" s="206" t="e">
        <v>#REF!</v>
      </c>
      <c r="Y131" s="260" t="e">
        <v>#REF!</v>
      </c>
    </row>
    <row r="132" spans="2:25" ht="15" hidden="1" customHeight="1" outlineLevel="1">
      <c r="B132" s="68" t="s">
        <v>92</v>
      </c>
      <c r="C132" s="259" t="e">
        <v>#REF!</v>
      </c>
      <c r="D132" s="206" t="e">
        <v>#REF!</v>
      </c>
      <c r="E132" s="259" t="e">
        <v>#REF!</v>
      </c>
      <c r="F132" s="206" t="e">
        <v>#REF!</v>
      </c>
      <c r="G132" s="259" t="e">
        <v>#REF!</v>
      </c>
      <c r="H132" s="206" t="e">
        <v>#REF!</v>
      </c>
      <c r="I132" s="259" t="e">
        <v>#REF!</v>
      </c>
      <c r="J132" s="206" t="e">
        <v>#REF!</v>
      </c>
      <c r="K132" s="259" t="e">
        <v>#REF!</v>
      </c>
      <c r="L132" s="206" t="e">
        <v>#REF!</v>
      </c>
      <c r="M132" s="259" t="e">
        <v>#REF!</v>
      </c>
      <c r="N132" s="206" t="e">
        <v>#REF!</v>
      </c>
      <c r="O132" s="259" t="e">
        <v>#REF!</v>
      </c>
      <c r="P132" s="206" t="e">
        <v>#REF!</v>
      </c>
      <c r="Q132" s="259" t="e">
        <v>#REF!</v>
      </c>
      <c r="R132" s="206" t="e">
        <v>#REF!</v>
      </c>
      <c r="S132" s="259" t="e">
        <v>#REF!</v>
      </c>
      <c r="T132" s="206" t="e">
        <v>#REF!</v>
      </c>
      <c r="U132" s="259" t="e">
        <v>#REF!</v>
      </c>
      <c r="V132" s="206" t="e">
        <v>#REF!</v>
      </c>
      <c r="W132" s="259" t="e">
        <v>#REF!</v>
      </c>
      <c r="X132" s="206" t="e">
        <v>#REF!</v>
      </c>
      <c r="Y132" s="260" t="e">
        <v>#REF!</v>
      </c>
    </row>
    <row r="133" spans="2:25" ht="15" hidden="1" customHeight="1" outlineLevel="1">
      <c r="B133" s="68" t="s">
        <v>93</v>
      </c>
      <c r="C133" s="259" t="e">
        <v>#REF!</v>
      </c>
      <c r="D133" s="206" t="e">
        <v>#REF!</v>
      </c>
      <c r="E133" s="259" t="e">
        <v>#REF!</v>
      </c>
      <c r="F133" s="206" t="e">
        <v>#REF!</v>
      </c>
      <c r="G133" s="259" t="e">
        <v>#REF!</v>
      </c>
      <c r="H133" s="206" t="e">
        <v>#REF!</v>
      </c>
      <c r="I133" s="259" t="e">
        <v>#REF!</v>
      </c>
      <c r="J133" s="206" t="e">
        <v>#REF!</v>
      </c>
      <c r="K133" s="259" t="e">
        <v>#REF!</v>
      </c>
      <c r="L133" s="206" t="e">
        <v>#REF!</v>
      </c>
      <c r="M133" s="259" t="e">
        <v>#REF!</v>
      </c>
      <c r="N133" s="206" t="e">
        <v>#REF!</v>
      </c>
      <c r="O133" s="259" t="e">
        <v>#REF!</v>
      </c>
      <c r="P133" s="206" t="e">
        <v>#REF!</v>
      </c>
      <c r="Q133" s="259" t="e">
        <v>#REF!</v>
      </c>
      <c r="R133" s="206" t="e">
        <v>#REF!</v>
      </c>
      <c r="S133" s="259" t="e">
        <v>#REF!</v>
      </c>
      <c r="T133" s="206" t="e">
        <v>#REF!</v>
      </c>
      <c r="U133" s="259" t="e">
        <v>#REF!</v>
      </c>
      <c r="V133" s="206" t="e">
        <v>#REF!</v>
      </c>
      <c r="W133" s="259" t="e">
        <v>#REF!</v>
      </c>
      <c r="X133" s="206" t="e">
        <v>#REF!</v>
      </c>
      <c r="Y133" s="260" t="e">
        <v>#REF!</v>
      </c>
    </row>
    <row r="134" spans="2:25" ht="15" hidden="1" customHeight="1" outlineLevel="1">
      <c r="B134" s="68" t="s">
        <v>94</v>
      </c>
      <c r="C134" s="259" t="e">
        <v>#REF!</v>
      </c>
      <c r="D134" s="206" t="e">
        <v>#REF!</v>
      </c>
      <c r="E134" s="259" t="e">
        <v>#REF!</v>
      </c>
      <c r="F134" s="206" t="e">
        <v>#REF!</v>
      </c>
      <c r="G134" s="259" t="e">
        <v>#REF!</v>
      </c>
      <c r="H134" s="206" t="e">
        <v>#REF!</v>
      </c>
      <c r="I134" s="259" t="e">
        <v>#REF!</v>
      </c>
      <c r="J134" s="206" t="e">
        <v>#REF!</v>
      </c>
      <c r="K134" s="259" t="e">
        <v>#REF!</v>
      </c>
      <c r="L134" s="206" t="e">
        <v>#REF!</v>
      </c>
      <c r="M134" s="259" t="e">
        <v>#REF!</v>
      </c>
      <c r="N134" s="206" t="e">
        <v>#REF!</v>
      </c>
      <c r="O134" s="259" t="e">
        <v>#REF!</v>
      </c>
      <c r="P134" s="206" t="e">
        <v>#REF!</v>
      </c>
      <c r="Q134" s="259" t="e">
        <v>#REF!</v>
      </c>
      <c r="R134" s="206" t="e">
        <v>#REF!</v>
      </c>
      <c r="S134" s="259" t="e">
        <v>#REF!</v>
      </c>
      <c r="T134" s="206" t="e">
        <v>#REF!</v>
      </c>
      <c r="U134" s="259" t="e">
        <v>#REF!</v>
      </c>
      <c r="V134" s="206" t="e">
        <v>#REF!</v>
      </c>
      <c r="W134" s="259" t="e">
        <v>#REF!</v>
      </c>
      <c r="X134" s="206" t="e">
        <v>#REF!</v>
      </c>
      <c r="Y134" s="260" t="e">
        <v>#REF!</v>
      </c>
    </row>
    <row r="135" spans="2:25" ht="15" hidden="1" customHeight="1" outlineLevel="1">
      <c r="B135" s="68" t="s">
        <v>95</v>
      </c>
      <c r="C135" s="259" t="e">
        <v>#REF!</v>
      </c>
      <c r="D135" s="206" t="e">
        <v>#REF!</v>
      </c>
      <c r="E135" s="259" t="e">
        <v>#REF!</v>
      </c>
      <c r="F135" s="206" t="e">
        <v>#REF!</v>
      </c>
      <c r="G135" s="259" t="e">
        <v>#REF!</v>
      </c>
      <c r="H135" s="206" t="e">
        <v>#REF!</v>
      </c>
      <c r="I135" s="259" t="e">
        <v>#REF!</v>
      </c>
      <c r="J135" s="206" t="e">
        <v>#REF!</v>
      </c>
      <c r="K135" s="259" t="e">
        <v>#REF!</v>
      </c>
      <c r="L135" s="206" t="e">
        <v>#REF!</v>
      </c>
      <c r="M135" s="259" t="e">
        <v>#REF!</v>
      </c>
      <c r="N135" s="206" t="e">
        <v>#REF!</v>
      </c>
      <c r="O135" s="259" t="e">
        <v>#REF!</v>
      </c>
      <c r="P135" s="206" t="e">
        <v>#REF!</v>
      </c>
      <c r="Q135" s="259" t="e">
        <v>#REF!</v>
      </c>
      <c r="R135" s="206" t="e">
        <v>#REF!</v>
      </c>
      <c r="S135" s="259" t="e">
        <v>#REF!</v>
      </c>
      <c r="T135" s="206" t="e">
        <v>#REF!</v>
      </c>
      <c r="U135" s="259" t="e">
        <v>#REF!</v>
      </c>
      <c r="V135" s="206" t="e">
        <v>#REF!</v>
      </c>
      <c r="W135" s="259" t="e">
        <v>#REF!</v>
      </c>
      <c r="X135" s="206" t="e">
        <v>#REF!</v>
      </c>
      <c r="Y135" s="260" t="e">
        <v>#REF!</v>
      </c>
    </row>
    <row r="136" spans="2:25" ht="15" hidden="1" customHeight="1" outlineLevel="1">
      <c r="B136" s="68" t="s">
        <v>96</v>
      </c>
      <c r="C136" s="259" t="e">
        <v>#REF!</v>
      </c>
      <c r="D136" s="206" t="e">
        <v>#REF!</v>
      </c>
      <c r="E136" s="259" t="e">
        <v>#REF!</v>
      </c>
      <c r="F136" s="206" t="e">
        <v>#REF!</v>
      </c>
      <c r="G136" s="259" t="e">
        <v>#REF!</v>
      </c>
      <c r="H136" s="206" t="e">
        <v>#REF!</v>
      </c>
      <c r="I136" s="259" t="e">
        <v>#REF!</v>
      </c>
      <c r="J136" s="206" t="e">
        <v>#REF!</v>
      </c>
      <c r="K136" s="259" t="e">
        <v>#REF!</v>
      </c>
      <c r="L136" s="206" t="e">
        <v>#REF!</v>
      </c>
      <c r="M136" s="259" t="e">
        <v>#REF!</v>
      </c>
      <c r="N136" s="206" t="e">
        <v>#REF!</v>
      </c>
      <c r="O136" s="259" t="e">
        <v>#REF!</v>
      </c>
      <c r="P136" s="206" t="e">
        <v>#REF!</v>
      </c>
      <c r="Q136" s="259" t="e">
        <v>#REF!</v>
      </c>
      <c r="R136" s="206" t="e">
        <v>#REF!</v>
      </c>
      <c r="S136" s="259" t="e">
        <v>#REF!</v>
      </c>
      <c r="T136" s="206" t="e">
        <v>#REF!</v>
      </c>
      <c r="U136" s="259" t="e">
        <v>#REF!</v>
      </c>
      <c r="V136" s="206" t="e">
        <v>#REF!</v>
      </c>
      <c r="W136" s="259" t="e">
        <v>#REF!</v>
      </c>
      <c r="X136" s="206" t="e">
        <v>#REF!</v>
      </c>
      <c r="Y136" s="260" t="e">
        <v>#REF!</v>
      </c>
    </row>
    <row r="137" spans="2:25" ht="15" hidden="1" customHeight="1" outlineLevel="1">
      <c r="B137" s="68" t="s">
        <v>97</v>
      </c>
      <c r="C137" s="259" t="e">
        <v>#REF!</v>
      </c>
      <c r="D137" s="206" t="e">
        <v>#REF!</v>
      </c>
      <c r="E137" s="259" t="e">
        <v>#REF!</v>
      </c>
      <c r="F137" s="206" t="e">
        <v>#REF!</v>
      </c>
      <c r="G137" s="259" t="e">
        <v>#REF!</v>
      </c>
      <c r="H137" s="206" t="e">
        <v>#REF!</v>
      </c>
      <c r="I137" s="259" t="e">
        <v>#REF!</v>
      </c>
      <c r="J137" s="206" t="e">
        <v>#REF!</v>
      </c>
      <c r="K137" s="259" t="e">
        <v>#REF!</v>
      </c>
      <c r="L137" s="206" t="e">
        <v>#REF!</v>
      </c>
      <c r="M137" s="259" t="e">
        <v>#REF!</v>
      </c>
      <c r="N137" s="206" t="e">
        <v>#REF!</v>
      </c>
      <c r="O137" s="259" t="e">
        <v>#REF!</v>
      </c>
      <c r="P137" s="206" t="e">
        <v>#REF!</v>
      </c>
      <c r="Q137" s="259" t="e">
        <v>#REF!</v>
      </c>
      <c r="R137" s="206" t="e">
        <v>#REF!</v>
      </c>
      <c r="S137" s="259" t="e">
        <v>#REF!</v>
      </c>
      <c r="T137" s="206" t="e">
        <v>#REF!</v>
      </c>
      <c r="U137" s="259" t="e">
        <v>#REF!</v>
      </c>
      <c r="V137" s="206" t="e">
        <v>#REF!</v>
      </c>
      <c r="W137" s="259" t="e">
        <v>#REF!</v>
      </c>
      <c r="X137" s="206" t="e">
        <v>#REF!</v>
      </c>
      <c r="Y137" s="260" t="e">
        <v>#REF!</v>
      </c>
    </row>
    <row r="138" spans="2:25" hidden="1" collapsed="1">
      <c r="B138" s="216">
        <v>2008</v>
      </c>
      <c r="C138" s="218" t="e">
        <v>#REF!</v>
      </c>
      <c r="D138" s="218" t="e">
        <v>#REF!</v>
      </c>
      <c r="E138" s="218" t="e">
        <v>#REF!</v>
      </c>
      <c r="F138" s="218" t="e">
        <v>#REF!</v>
      </c>
      <c r="G138" s="218" t="e">
        <v>#REF!</v>
      </c>
      <c r="H138" s="218" t="e">
        <v>#REF!</v>
      </c>
      <c r="I138" s="218" t="e">
        <v>#REF!</v>
      </c>
      <c r="J138" s="218" t="e">
        <v>#REF!</v>
      </c>
      <c r="K138" s="218" t="e">
        <v>#REF!</v>
      </c>
      <c r="L138" s="218" t="e">
        <v>#REF!</v>
      </c>
      <c r="M138" s="218" t="e">
        <v>#REF!</v>
      </c>
      <c r="N138" s="218" t="e">
        <v>#REF!</v>
      </c>
      <c r="O138" s="218" t="e">
        <v>#REF!</v>
      </c>
      <c r="P138" s="218" t="e">
        <v>#REF!</v>
      </c>
      <c r="Q138" s="218" t="e">
        <v>#REF!</v>
      </c>
      <c r="R138" s="218" t="e">
        <v>#REF!</v>
      </c>
      <c r="S138" s="218" t="e">
        <v>#REF!</v>
      </c>
      <c r="T138" s="218" t="e">
        <v>#REF!</v>
      </c>
      <c r="U138" s="218" t="e">
        <v>#REF!</v>
      </c>
      <c r="V138" s="218" t="e">
        <v>#REF!</v>
      </c>
      <c r="W138" s="218" t="e">
        <v>#REF!</v>
      </c>
      <c r="X138" s="218" t="e">
        <v>#REF!</v>
      </c>
      <c r="Y138" s="218" t="e">
        <v>#REF!</v>
      </c>
    </row>
    <row r="139" spans="2:25" ht="15" hidden="1" customHeight="1" outlineLevel="1">
      <c r="B139" s="68" t="s">
        <v>86</v>
      </c>
      <c r="C139" s="259" t="e">
        <v>#REF!</v>
      </c>
      <c r="D139" s="206" t="e">
        <v>#REF!</v>
      </c>
      <c r="E139" s="259" t="e">
        <v>#REF!</v>
      </c>
      <c r="F139" s="206" t="e">
        <v>#REF!</v>
      </c>
      <c r="G139" s="259" t="e">
        <v>#REF!</v>
      </c>
      <c r="H139" s="206" t="e">
        <v>#REF!</v>
      </c>
      <c r="I139" s="259" t="e">
        <v>#REF!</v>
      </c>
      <c r="J139" s="206" t="e">
        <v>#REF!</v>
      </c>
      <c r="K139" s="259" t="e">
        <v>#REF!</v>
      </c>
      <c r="L139" s="206" t="e">
        <v>#REF!</v>
      </c>
      <c r="M139" s="259" t="e">
        <v>#REF!</v>
      </c>
      <c r="N139" s="206" t="e">
        <v>#REF!</v>
      </c>
      <c r="O139" s="259" t="e">
        <v>#REF!</v>
      </c>
      <c r="P139" s="206" t="e">
        <v>#REF!</v>
      </c>
      <c r="Q139" s="259" t="e">
        <v>#REF!</v>
      </c>
      <c r="R139" s="206" t="e">
        <v>#REF!</v>
      </c>
      <c r="S139" s="259" t="e">
        <v>#REF!</v>
      </c>
      <c r="T139" s="206" t="e">
        <v>#REF!</v>
      </c>
      <c r="U139" s="259" t="e">
        <v>#REF!</v>
      </c>
      <c r="V139" s="206" t="e">
        <v>#REF!</v>
      </c>
      <c r="W139" s="259" t="e">
        <v>#REF!</v>
      </c>
      <c r="X139" s="206" t="e">
        <v>#REF!</v>
      </c>
      <c r="Y139" s="260" t="e">
        <v>#REF!</v>
      </c>
    </row>
    <row r="140" spans="2:25" ht="15" hidden="1" customHeight="1" outlineLevel="1">
      <c r="B140" s="68" t="s">
        <v>87</v>
      </c>
      <c r="C140" s="259" t="e">
        <v>#REF!</v>
      </c>
      <c r="D140" s="206" t="e">
        <v>#REF!</v>
      </c>
      <c r="E140" s="259" t="e">
        <v>#REF!</v>
      </c>
      <c r="F140" s="206" t="e">
        <v>#REF!</v>
      </c>
      <c r="G140" s="259" t="e">
        <v>#REF!</v>
      </c>
      <c r="H140" s="206" t="e">
        <v>#REF!</v>
      </c>
      <c r="I140" s="259" t="e">
        <v>#REF!</v>
      </c>
      <c r="J140" s="206" t="e">
        <v>#REF!</v>
      </c>
      <c r="K140" s="259" t="e">
        <v>#REF!</v>
      </c>
      <c r="L140" s="206" t="e">
        <v>#REF!</v>
      </c>
      <c r="M140" s="259" t="e">
        <v>#REF!</v>
      </c>
      <c r="N140" s="206" t="e">
        <v>#REF!</v>
      </c>
      <c r="O140" s="259" t="e">
        <v>#REF!</v>
      </c>
      <c r="P140" s="206" t="e">
        <v>#REF!</v>
      </c>
      <c r="Q140" s="259" t="e">
        <v>#REF!</v>
      </c>
      <c r="R140" s="206" t="e">
        <v>#REF!</v>
      </c>
      <c r="S140" s="259" t="e">
        <v>#REF!</v>
      </c>
      <c r="T140" s="206" t="e">
        <v>#REF!</v>
      </c>
      <c r="U140" s="259" t="e">
        <v>#REF!</v>
      </c>
      <c r="V140" s="206" t="e">
        <v>#REF!</v>
      </c>
      <c r="W140" s="259" t="e">
        <v>#REF!</v>
      </c>
      <c r="X140" s="206" t="e">
        <v>#REF!</v>
      </c>
      <c r="Y140" s="260" t="e">
        <v>#REF!</v>
      </c>
    </row>
    <row r="141" spans="2:25" ht="15" hidden="1" customHeight="1" outlineLevel="1">
      <c r="B141" s="68" t="s">
        <v>88</v>
      </c>
      <c r="C141" s="259" t="e">
        <v>#REF!</v>
      </c>
      <c r="D141" s="206" t="e">
        <v>#REF!</v>
      </c>
      <c r="E141" s="259" t="e">
        <v>#REF!</v>
      </c>
      <c r="F141" s="206" t="e">
        <v>#REF!</v>
      </c>
      <c r="G141" s="259" t="e">
        <v>#REF!</v>
      </c>
      <c r="H141" s="206" t="e">
        <v>#REF!</v>
      </c>
      <c r="I141" s="259" t="e">
        <v>#REF!</v>
      </c>
      <c r="J141" s="206" t="e">
        <v>#REF!</v>
      </c>
      <c r="K141" s="259" t="e">
        <v>#REF!</v>
      </c>
      <c r="L141" s="206" t="e">
        <v>#REF!</v>
      </c>
      <c r="M141" s="259" t="e">
        <v>#REF!</v>
      </c>
      <c r="N141" s="206" t="e">
        <v>#REF!</v>
      </c>
      <c r="O141" s="259" t="e">
        <v>#REF!</v>
      </c>
      <c r="P141" s="206" t="e">
        <v>#REF!</v>
      </c>
      <c r="Q141" s="259" t="e">
        <v>#REF!</v>
      </c>
      <c r="R141" s="206" t="e">
        <v>#REF!</v>
      </c>
      <c r="S141" s="259" t="e">
        <v>#REF!</v>
      </c>
      <c r="T141" s="206" t="e">
        <v>#REF!</v>
      </c>
      <c r="U141" s="259" t="e">
        <v>#REF!</v>
      </c>
      <c r="V141" s="206" t="e">
        <v>#REF!</v>
      </c>
      <c r="W141" s="259" t="e">
        <v>#REF!</v>
      </c>
      <c r="X141" s="206" t="e">
        <v>#REF!</v>
      </c>
      <c r="Y141" s="260" t="e">
        <v>#REF!</v>
      </c>
    </row>
    <row r="142" spans="2:25" ht="15" hidden="1" customHeight="1" outlineLevel="1">
      <c r="B142" s="68" t="s">
        <v>89</v>
      </c>
      <c r="C142" s="259" t="e">
        <v>#REF!</v>
      </c>
      <c r="D142" s="206" t="e">
        <v>#REF!</v>
      </c>
      <c r="E142" s="259" t="e">
        <v>#REF!</v>
      </c>
      <c r="F142" s="206" t="e">
        <v>#REF!</v>
      </c>
      <c r="G142" s="259" t="e">
        <v>#REF!</v>
      </c>
      <c r="H142" s="206" t="e">
        <v>#REF!</v>
      </c>
      <c r="I142" s="259" t="e">
        <v>#REF!</v>
      </c>
      <c r="J142" s="206" t="e">
        <v>#REF!</v>
      </c>
      <c r="K142" s="259" t="e">
        <v>#REF!</v>
      </c>
      <c r="L142" s="206" t="e">
        <v>#REF!</v>
      </c>
      <c r="M142" s="259" t="e">
        <v>#REF!</v>
      </c>
      <c r="N142" s="206" t="e">
        <v>#REF!</v>
      </c>
      <c r="O142" s="259" t="e">
        <v>#REF!</v>
      </c>
      <c r="P142" s="206" t="e">
        <v>#REF!</v>
      </c>
      <c r="Q142" s="259" t="e">
        <v>#REF!</v>
      </c>
      <c r="R142" s="206" t="e">
        <v>#REF!</v>
      </c>
      <c r="S142" s="259" t="e">
        <v>#REF!</v>
      </c>
      <c r="T142" s="206" t="e">
        <v>#REF!</v>
      </c>
      <c r="U142" s="259" t="e">
        <v>#REF!</v>
      </c>
      <c r="V142" s="206" t="e">
        <v>#REF!</v>
      </c>
      <c r="W142" s="259" t="e">
        <v>#REF!</v>
      </c>
      <c r="X142" s="206" t="e">
        <v>#REF!</v>
      </c>
      <c r="Y142" s="260" t="e">
        <v>#REF!</v>
      </c>
    </row>
    <row r="143" spans="2:25" ht="15" hidden="1" customHeight="1" outlineLevel="1">
      <c r="B143" s="68" t="s">
        <v>90</v>
      </c>
      <c r="C143" s="259" t="e">
        <v>#REF!</v>
      </c>
      <c r="D143" s="206" t="e">
        <v>#REF!</v>
      </c>
      <c r="E143" s="259" t="e">
        <v>#REF!</v>
      </c>
      <c r="F143" s="206" t="e">
        <v>#REF!</v>
      </c>
      <c r="G143" s="259" t="e">
        <v>#REF!</v>
      </c>
      <c r="H143" s="206" t="e">
        <v>#REF!</v>
      </c>
      <c r="I143" s="259" t="e">
        <v>#REF!</v>
      </c>
      <c r="J143" s="206" t="e">
        <v>#REF!</v>
      </c>
      <c r="K143" s="259" t="e">
        <v>#REF!</v>
      </c>
      <c r="L143" s="206" t="e">
        <v>#REF!</v>
      </c>
      <c r="M143" s="259" t="e">
        <v>#REF!</v>
      </c>
      <c r="N143" s="206" t="e">
        <v>#REF!</v>
      </c>
      <c r="O143" s="259" t="e">
        <v>#REF!</v>
      </c>
      <c r="P143" s="206" t="e">
        <v>#REF!</v>
      </c>
      <c r="Q143" s="259" t="e">
        <v>#REF!</v>
      </c>
      <c r="R143" s="206" t="e">
        <v>#REF!</v>
      </c>
      <c r="S143" s="259" t="e">
        <v>#REF!</v>
      </c>
      <c r="T143" s="206" t="e">
        <v>#REF!</v>
      </c>
      <c r="U143" s="259" t="e">
        <v>#REF!</v>
      </c>
      <c r="V143" s="206" t="e">
        <v>#REF!</v>
      </c>
      <c r="W143" s="259" t="e">
        <v>#REF!</v>
      </c>
      <c r="X143" s="206" t="e">
        <v>#REF!</v>
      </c>
      <c r="Y143" s="260" t="e">
        <v>#REF!</v>
      </c>
    </row>
    <row r="144" spans="2:25" ht="15" hidden="1" customHeight="1" outlineLevel="1">
      <c r="B144" s="68" t="s">
        <v>91</v>
      </c>
      <c r="C144" s="259" t="e">
        <v>#REF!</v>
      </c>
      <c r="D144" s="206" t="e">
        <v>#REF!</v>
      </c>
      <c r="E144" s="259" t="e">
        <v>#REF!</v>
      </c>
      <c r="F144" s="206" t="e">
        <v>#REF!</v>
      </c>
      <c r="G144" s="259" t="e">
        <v>#REF!</v>
      </c>
      <c r="H144" s="206" t="e">
        <v>#REF!</v>
      </c>
      <c r="I144" s="259" t="e">
        <v>#REF!</v>
      </c>
      <c r="J144" s="206" t="e">
        <v>#REF!</v>
      </c>
      <c r="K144" s="259" t="e">
        <v>#REF!</v>
      </c>
      <c r="L144" s="206" t="e">
        <v>#REF!</v>
      </c>
      <c r="M144" s="259" t="e">
        <v>#REF!</v>
      </c>
      <c r="N144" s="206" t="e">
        <v>#REF!</v>
      </c>
      <c r="O144" s="259" t="e">
        <v>#REF!</v>
      </c>
      <c r="P144" s="206" t="e">
        <v>#REF!</v>
      </c>
      <c r="Q144" s="259" t="e">
        <v>#REF!</v>
      </c>
      <c r="R144" s="206" t="e">
        <v>#REF!</v>
      </c>
      <c r="S144" s="259" t="e">
        <v>#REF!</v>
      </c>
      <c r="T144" s="206" t="e">
        <v>#REF!</v>
      </c>
      <c r="U144" s="259" t="e">
        <v>#REF!</v>
      </c>
      <c r="V144" s="206" t="e">
        <v>#REF!</v>
      </c>
      <c r="W144" s="259" t="e">
        <v>#REF!</v>
      </c>
      <c r="X144" s="206" t="e">
        <v>#REF!</v>
      </c>
      <c r="Y144" s="260" t="e">
        <v>#REF!</v>
      </c>
    </row>
    <row r="145" spans="2:25" ht="15" hidden="1" customHeight="1" outlineLevel="1">
      <c r="B145" s="68" t="s">
        <v>92</v>
      </c>
      <c r="C145" s="259" t="e">
        <v>#REF!</v>
      </c>
      <c r="D145" s="206" t="e">
        <v>#REF!</v>
      </c>
      <c r="E145" s="259" t="e">
        <v>#REF!</v>
      </c>
      <c r="F145" s="206" t="e">
        <v>#REF!</v>
      </c>
      <c r="G145" s="259" t="e">
        <v>#REF!</v>
      </c>
      <c r="H145" s="206" t="e">
        <v>#REF!</v>
      </c>
      <c r="I145" s="259" t="e">
        <v>#REF!</v>
      </c>
      <c r="J145" s="206" t="e">
        <v>#REF!</v>
      </c>
      <c r="K145" s="259" t="e">
        <v>#REF!</v>
      </c>
      <c r="L145" s="206" t="e">
        <v>#REF!</v>
      </c>
      <c r="M145" s="259" t="e">
        <v>#REF!</v>
      </c>
      <c r="N145" s="206" t="e">
        <v>#REF!</v>
      </c>
      <c r="O145" s="259" t="e">
        <v>#REF!</v>
      </c>
      <c r="P145" s="206" t="e">
        <v>#REF!</v>
      </c>
      <c r="Q145" s="259" t="e">
        <v>#REF!</v>
      </c>
      <c r="R145" s="206" t="e">
        <v>#REF!</v>
      </c>
      <c r="S145" s="259" t="e">
        <v>#REF!</v>
      </c>
      <c r="T145" s="206" t="e">
        <v>#REF!</v>
      </c>
      <c r="U145" s="259" t="e">
        <v>#REF!</v>
      </c>
      <c r="V145" s="206" t="e">
        <v>#REF!</v>
      </c>
      <c r="W145" s="259" t="e">
        <v>#REF!</v>
      </c>
      <c r="X145" s="206" t="e">
        <v>#REF!</v>
      </c>
      <c r="Y145" s="260" t="e">
        <v>#REF!</v>
      </c>
    </row>
    <row r="146" spans="2:25" ht="15" hidden="1" customHeight="1" outlineLevel="1">
      <c r="B146" s="68" t="s">
        <v>93</v>
      </c>
      <c r="C146" s="259" t="e">
        <v>#REF!</v>
      </c>
      <c r="D146" s="206" t="e">
        <v>#REF!</v>
      </c>
      <c r="E146" s="259" t="e">
        <v>#REF!</v>
      </c>
      <c r="F146" s="206" t="e">
        <v>#REF!</v>
      </c>
      <c r="G146" s="259" t="e">
        <v>#REF!</v>
      </c>
      <c r="H146" s="206" t="e">
        <v>#REF!</v>
      </c>
      <c r="I146" s="259" t="e">
        <v>#REF!</v>
      </c>
      <c r="J146" s="206" t="e">
        <v>#REF!</v>
      </c>
      <c r="K146" s="259" t="e">
        <v>#REF!</v>
      </c>
      <c r="L146" s="206" t="e">
        <v>#REF!</v>
      </c>
      <c r="M146" s="259" t="e">
        <v>#REF!</v>
      </c>
      <c r="N146" s="206" t="e">
        <v>#REF!</v>
      </c>
      <c r="O146" s="259" t="e">
        <v>#REF!</v>
      </c>
      <c r="P146" s="206" t="e">
        <v>#REF!</v>
      </c>
      <c r="Q146" s="259" t="e">
        <v>#REF!</v>
      </c>
      <c r="R146" s="206" t="e">
        <v>#REF!</v>
      </c>
      <c r="S146" s="259" t="e">
        <v>#REF!</v>
      </c>
      <c r="T146" s="206" t="e">
        <v>#REF!</v>
      </c>
      <c r="U146" s="259" t="e">
        <v>#REF!</v>
      </c>
      <c r="V146" s="206" t="e">
        <v>#REF!</v>
      </c>
      <c r="W146" s="259" t="e">
        <v>#REF!</v>
      </c>
      <c r="X146" s="206" t="e">
        <v>#REF!</v>
      </c>
      <c r="Y146" s="260" t="e">
        <v>#REF!</v>
      </c>
    </row>
    <row r="147" spans="2:25" ht="15" hidden="1" customHeight="1" outlineLevel="1">
      <c r="B147" s="68" t="s">
        <v>94</v>
      </c>
      <c r="C147" s="259" t="e">
        <v>#REF!</v>
      </c>
      <c r="D147" s="206" t="e">
        <v>#REF!</v>
      </c>
      <c r="E147" s="259" t="e">
        <v>#REF!</v>
      </c>
      <c r="F147" s="206" t="e">
        <v>#REF!</v>
      </c>
      <c r="G147" s="259" t="e">
        <v>#REF!</v>
      </c>
      <c r="H147" s="206" t="e">
        <v>#REF!</v>
      </c>
      <c r="I147" s="259" t="e">
        <v>#REF!</v>
      </c>
      <c r="J147" s="206" t="e">
        <v>#REF!</v>
      </c>
      <c r="K147" s="259" t="e">
        <v>#REF!</v>
      </c>
      <c r="L147" s="206" t="e">
        <v>#REF!</v>
      </c>
      <c r="M147" s="259" t="e">
        <v>#REF!</v>
      </c>
      <c r="N147" s="206" t="e">
        <v>#REF!</v>
      </c>
      <c r="O147" s="259" t="e">
        <v>#REF!</v>
      </c>
      <c r="P147" s="206" t="e">
        <v>#REF!</v>
      </c>
      <c r="Q147" s="259" t="e">
        <v>#REF!</v>
      </c>
      <c r="R147" s="206" t="e">
        <v>#REF!</v>
      </c>
      <c r="S147" s="259" t="e">
        <v>#REF!</v>
      </c>
      <c r="T147" s="206" t="e">
        <v>#REF!</v>
      </c>
      <c r="U147" s="259" t="e">
        <v>#REF!</v>
      </c>
      <c r="V147" s="206" t="e">
        <v>#REF!</v>
      </c>
      <c r="W147" s="259" t="e">
        <v>#REF!</v>
      </c>
      <c r="X147" s="206" t="e">
        <v>#REF!</v>
      </c>
      <c r="Y147" s="260" t="e">
        <v>#REF!</v>
      </c>
    </row>
    <row r="148" spans="2:25" ht="15" hidden="1" customHeight="1" outlineLevel="1">
      <c r="B148" s="68" t="s">
        <v>95</v>
      </c>
      <c r="C148" s="259" t="e">
        <v>#REF!</v>
      </c>
      <c r="D148" s="206" t="e">
        <v>#REF!</v>
      </c>
      <c r="E148" s="259" t="e">
        <v>#REF!</v>
      </c>
      <c r="F148" s="206" t="e">
        <v>#REF!</v>
      </c>
      <c r="G148" s="259" t="e">
        <v>#REF!</v>
      </c>
      <c r="H148" s="206" t="e">
        <v>#REF!</v>
      </c>
      <c r="I148" s="259" t="e">
        <v>#REF!</v>
      </c>
      <c r="J148" s="206" t="e">
        <v>#REF!</v>
      </c>
      <c r="K148" s="259" t="e">
        <v>#REF!</v>
      </c>
      <c r="L148" s="206" t="e">
        <v>#REF!</v>
      </c>
      <c r="M148" s="259" t="e">
        <v>#REF!</v>
      </c>
      <c r="N148" s="206" t="e">
        <v>#REF!</v>
      </c>
      <c r="O148" s="259" t="e">
        <v>#REF!</v>
      </c>
      <c r="P148" s="206" t="e">
        <v>#REF!</v>
      </c>
      <c r="Q148" s="259" t="e">
        <v>#REF!</v>
      </c>
      <c r="R148" s="206" t="e">
        <v>#REF!</v>
      </c>
      <c r="S148" s="259" t="e">
        <v>#REF!</v>
      </c>
      <c r="T148" s="206" t="e">
        <v>#REF!</v>
      </c>
      <c r="U148" s="259" t="e">
        <v>#REF!</v>
      </c>
      <c r="V148" s="206" t="e">
        <v>#REF!</v>
      </c>
      <c r="W148" s="259" t="e">
        <v>#REF!</v>
      </c>
      <c r="X148" s="206" t="e">
        <v>#REF!</v>
      </c>
      <c r="Y148" s="260" t="e">
        <v>#REF!</v>
      </c>
    </row>
    <row r="149" spans="2:25" ht="15" hidden="1" customHeight="1" outlineLevel="1">
      <c r="B149" s="68" t="s">
        <v>96</v>
      </c>
      <c r="C149" s="259" t="e">
        <v>#REF!</v>
      </c>
      <c r="D149" s="206" t="e">
        <v>#REF!</v>
      </c>
      <c r="E149" s="259" t="e">
        <v>#REF!</v>
      </c>
      <c r="F149" s="206" t="e">
        <v>#REF!</v>
      </c>
      <c r="G149" s="259" t="e">
        <v>#REF!</v>
      </c>
      <c r="H149" s="206" t="e">
        <v>#REF!</v>
      </c>
      <c r="I149" s="259" t="e">
        <v>#REF!</v>
      </c>
      <c r="J149" s="206" t="e">
        <v>#REF!</v>
      </c>
      <c r="K149" s="259" t="e">
        <v>#REF!</v>
      </c>
      <c r="L149" s="206" t="e">
        <v>#REF!</v>
      </c>
      <c r="M149" s="259" t="e">
        <v>#REF!</v>
      </c>
      <c r="N149" s="206" t="e">
        <v>#REF!</v>
      </c>
      <c r="O149" s="259" t="e">
        <v>#REF!</v>
      </c>
      <c r="P149" s="206" t="e">
        <v>#REF!</v>
      </c>
      <c r="Q149" s="259" t="e">
        <v>#REF!</v>
      </c>
      <c r="R149" s="206" t="e">
        <v>#REF!</v>
      </c>
      <c r="S149" s="259" t="e">
        <v>#REF!</v>
      </c>
      <c r="T149" s="206" t="e">
        <v>#REF!</v>
      </c>
      <c r="U149" s="259" t="e">
        <v>#REF!</v>
      </c>
      <c r="V149" s="206" t="e">
        <v>#REF!</v>
      </c>
      <c r="W149" s="259" t="e">
        <v>#REF!</v>
      </c>
      <c r="X149" s="206" t="e">
        <v>#REF!</v>
      </c>
      <c r="Y149" s="260" t="e">
        <v>#REF!</v>
      </c>
    </row>
    <row r="150" spans="2:25" ht="15" hidden="1" customHeight="1" outlineLevel="1">
      <c r="B150" s="68" t="s">
        <v>97</v>
      </c>
      <c r="C150" s="259" t="e">
        <v>#REF!</v>
      </c>
      <c r="D150" s="206" t="e">
        <v>#REF!</v>
      </c>
      <c r="E150" s="259" t="e">
        <v>#REF!</v>
      </c>
      <c r="F150" s="206" t="e">
        <v>#REF!</v>
      </c>
      <c r="G150" s="259" t="e">
        <v>#REF!</v>
      </c>
      <c r="H150" s="206" t="e">
        <v>#REF!</v>
      </c>
      <c r="I150" s="259" t="e">
        <v>#REF!</v>
      </c>
      <c r="J150" s="206" t="e">
        <v>#REF!</v>
      </c>
      <c r="K150" s="259" t="e">
        <v>#REF!</v>
      </c>
      <c r="L150" s="206" t="e">
        <v>#REF!</v>
      </c>
      <c r="M150" s="259" t="e">
        <v>#REF!</v>
      </c>
      <c r="N150" s="206" t="e">
        <v>#REF!</v>
      </c>
      <c r="O150" s="259" t="e">
        <v>#REF!</v>
      </c>
      <c r="P150" s="206" t="e">
        <v>#REF!</v>
      </c>
      <c r="Q150" s="259" t="e">
        <v>#REF!</v>
      </c>
      <c r="R150" s="206" t="e">
        <v>#REF!</v>
      </c>
      <c r="S150" s="259" t="e">
        <v>#REF!</v>
      </c>
      <c r="T150" s="206" t="e">
        <v>#REF!</v>
      </c>
      <c r="U150" s="259" t="e">
        <v>#REF!</v>
      </c>
      <c r="V150" s="206" t="e">
        <v>#REF!</v>
      </c>
      <c r="W150" s="259" t="e">
        <v>#REF!</v>
      </c>
      <c r="X150" s="206" t="e">
        <v>#REF!</v>
      </c>
      <c r="Y150" s="260" t="e">
        <v>#REF!</v>
      </c>
    </row>
    <row r="151" spans="2:25" hidden="1" collapsed="1">
      <c r="B151" s="216">
        <v>2007</v>
      </c>
      <c r="C151" s="218" t="e">
        <v>#REF!</v>
      </c>
      <c r="D151" s="218" t="e">
        <v>#REF!</v>
      </c>
      <c r="E151" s="218" t="e">
        <v>#REF!</v>
      </c>
      <c r="F151" s="218" t="e">
        <v>#REF!</v>
      </c>
      <c r="G151" s="218" t="e">
        <v>#REF!</v>
      </c>
      <c r="H151" s="218" t="e">
        <v>#REF!</v>
      </c>
      <c r="I151" s="218" t="e">
        <v>#REF!</v>
      </c>
      <c r="J151" s="218" t="e">
        <v>#REF!</v>
      </c>
      <c r="K151" s="218" t="e">
        <v>#REF!</v>
      </c>
      <c r="L151" s="218" t="e">
        <v>#REF!</v>
      </c>
      <c r="M151" s="218" t="e">
        <v>#REF!</v>
      </c>
      <c r="N151" s="218" t="e">
        <v>#REF!</v>
      </c>
      <c r="O151" s="218" t="e">
        <v>#REF!</v>
      </c>
      <c r="P151" s="218" t="e">
        <v>#REF!</v>
      </c>
      <c r="Q151" s="218" t="e">
        <v>#REF!</v>
      </c>
      <c r="R151" s="218" t="e">
        <v>#REF!</v>
      </c>
      <c r="S151" s="218" t="e">
        <v>#REF!</v>
      </c>
      <c r="T151" s="218" t="e">
        <v>#REF!</v>
      </c>
      <c r="U151" s="218" t="e">
        <v>#REF!</v>
      </c>
      <c r="V151" s="218" t="e">
        <v>#REF!</v>
      </c>
      <c r="W151" s="218" t="e">
        <v>#REF!</v>
      </c>
      <c r="X151" s="218" t="e">
        <v>#REF!</v>
      </c>
      <c r="Y151" s="218" t="e">
        <v>#REF!</v>
      </c>
    </row>
    <row r="152" spans="2:25" ht="15" hidden="1" customHeight="1" outlineLevel="1">
      <c r="B152" s="68" t="s">
        <v>86</v>
      </c>
      <c r="C152" s="259" t="e">
        <v>#REF!</v>
      </c>
      <c r="D152" s="206" t="e">
        <v>#REF!</v>
      </c>
      <c r="E152" s="259" t="e">
        <v>#REF!</v>
      </c>
      <c r="F152" s="206" t="e">
        <v>#REF!</v>
      </c>
      <c r="G152" s="259" t="e">
        <v>#REF!</v>
      </c>
      <c r="H152" s="206" t="e">
        <v>#REF!</v>
      </c>
      <c r="I152" s="259" t="e">
        <v>#REF!</v>
      </c>
      <c r="J152" s="206" t="e">
        <v>#REF!</v>
      </c>
      <c r="K152" s="259" t="e">
        <v>#REF!</v>
      </c>
      <c r="L152" s="206" t="e">
        <v>#REF!</v>
      </c>
      <c r="M152" s="259" t="e">
        <v>#REF!</v>
      </c>
      <c r="N152" s="206" t="e">
        <v>#REF!</v>
      </c>
      <c r="O152" s="259" t="e">
        <v>#REF!</v>
      </c>
      <c r="P152" s="206" t="e">
        <v>#REF!</v>
      </c>
      <c r="Q152" s="259" t="e">
        <v>#REF!</v>
      </c>
      <c r="R152" s="206" t="e">
        <v>#REF!</v>
      </c>
      <c r="S152" s="259" t="e">
        <v>#REF!</v>
      </c>
      <c r="T152" s="206" t="e">
        <v>#REF!</v>
      </c>
      <c r="U152" s="259" t="e">
        <v>#REF!</v>
      </c>
      <c r="V152" s="206" t="e">
        <v>#REF!</v>
      </c>
      <c r="W152" s="259" t="e">
        <v>#REF!</v>
      </c>
      <c r="X152" s="206" t="e">
        <v>#REF!</v>
      </c>
      <c r="Y152" s="260" t="e">
        <v>#REF!</v>
      </c>
    </row>
    <row r="153" spans="2:25" ht="15" hidden="1" customHeight="1" outlineLevel="1">
      <c r="B153" s="68" t="s">
        <v>87</v>
      </c>
      <c r="C153" s="259" t="e">
        <v>#REF!</v>
      </c>
      <c r="D153" s="206" t="e">
        <v>#REF!</v>
      </c>
      <c r="E153" s="259" t="e">
        <v>#REF!</v>
      </c>
      <c r="F153" s="206" t="e">
        <v>#REF!</v>
      </c>
      <c r="G153" s="259" t="e">
        <v>#REF!</v>
      </c>
      <c r="H153" s="206" t="e">
        <v>#REF!</v>
      </c>
      <c r="I153" s="259" t="e">
        <v>#REF!</v>
      </c>
      <c r="J153" s="206" t="e">
        <v>#REF!</v>
      </c>
      <c r="K153" s="259" t="e">
        <v>#REF!</v>
      </c>
      <c r="L153" s="206" t="e">
        <v>#REF!</v>
      </c>
      <c r="M153" s="259" t="e">
        <v>#REF!</v>
      </c>
      <c r="N153" s="206" t="e">
        <v>#REF!</v>
      </c>
      <c r="O153" s="259" t="e">
        <v>#REF!</v>
      </c>
      <c r="P153" s="206" t="e">
        <v>#REF!</v>
      </c>
      <c r="Q153" s="259" t="e">
        <v>#REF!</v>
      </c>
      <c r="R153" s="206" t="e">
        <v>#REF!</v>
      </c>
      <c r="S153" s="259" t="e">
        <v>#REF!</v>
      </c>
      <c r="T153" s="206" t="e">
        <v>#REF!</v>
      </c>
      <c r="U153" s="259" t="e">
        <v>#REF!</v>
      </c>
      <c r="V153" s="206" t="e">
        <v>#REF!</v>
      </c>
      <c r="W153" s="259" t="e">
        <v>#REF!</v>
      </c>
      <c r="X153" s="206" t="e">
        <v>#REF!</v>
      </c>
      <c r="Y153" s="260" t="e">
        <v>#REF!</v>
      </c>
    </row>
    <row r="154" spans="2:25" ht="15" hidden="1" customHeight="1" outlineLevel="1">
      <c r="B154" s="68" t="s">
        <v>88</v>
      </c>
      <c r="C154" s="259" t="e">
        <v>#REF!</v>
      </c>
      <c r="D154" s="206" t="e">
        <v>#REF!</v>
      </c>
      <c r="E154" s="259" t="e">
        <v>#REF!</v>
      </c>
      <c r="F154" s="206" t="e">
        <v>#REF!</v>
      </c>
      <c r="G154" s="259" t="e">
        <v>#REF!</v>
      </c>
      <c r="H154" s="206" t="e">
        <v>#REF!</v>
      </c>
      <c r="I154" s="259" t="e">
        <v>#REF!</v>
      </c>
      <c r="J154" s="206" t="e">
        <v>#REF!</v>
      </c>
      <c r="K154" s="259" t="e">
        <v>#REF!</v>
      </c>
      <c r="L154" s="206" t="e">
        <v>#REF!</v>
      </c>
      <c r="M154" s="259" t="e">
        <v>#REF!</v>
      </c>
      <c r="N154" s="206" t="e">
        <v>#REF!</v>
      </c>
      <c r="O154" s="259" t="e">
        <v>#REF!</v>
      </c>
      <c r="P154" s="206" t="e">
        <v>#REF!</v>
      </c>
      <c r="Q154" s="259" t="e">
        <v>#REF!</v>
      </c>
      <c r="R154" s="206" t="e">
        <v>#REF!</v>
      </c>
      <c r="S154" s="259" t="e">
        <v>#REF!</v>
      </c>
      <c r="T154" s="206" t="e">
        <v>#REF!</v>
      </c>
      <c r="U154" s="259" t="e">
        <v>#REF!</v>
      </c>
      <c r="V154" s="206" t="e">
        <v>#REF!</v>
      </c>
      <c r="W154" s="259" t="e">
        <v>#REF!</v>
      </c>
      <c r="X154" s="206" t="e">
        <v>#REF!</v>
      </c>
      <c r="Y154" s="260" t="e">
        <v>#REF!</v>
      </c>
    </row>
    <row r="155" spans="2:25" ht="15" hidden="1" customHeight="1" outlineLevel="1">
      <c r="B155" s="68" t="s">
        <v>89</v>
      </c>
      <c r="C155" s="259" t="e">
        <v>#REF!</v>
      </c>
      <c r="D155" s="206" t="e">
        <v>#REF!</v>
      </c>
      <c r="E155" s="259" t="e">
        <v>#REF!</v>
      </c>
      <c r="F155" s="206" t="e">
        <v>#REF!</v>
      </c>
      <c r="G155" s="259" t="e">
        <v>#REF!</v>
      </c>
      <c r="H155" s="206" t="e">
        <v>#REF!</v>
      </c>
      <c r="I155" s="259" t="e">
        <v>#REF!</v>
      </c>
      <c r="J155" s="206" t="e">
        <v>#REF!</v>
      </c>
      <c r="K155" s="259" t="e">
        <v>#REF!</v>
      </c>
      <c r="L155" s="206" t="e">
        <v>#REF!</v>
      </c>
      <c r="M155" s="259" t="e">
        <v>#REF!</v>
      </c>
      <c r="N155" s="206" t="e">
        <v>#REF!</v>
      </c>
      <c r="O155" s="259" t="e">
        <v>#REF!</v>
      </c>
      <c r="P155" s="206" t="e">
        <v>#REF!</v>
      </c>
      <c r="Q155" s="259" t="e">
        <v>#REF!</v>
      </c>
      <c r="R155" s="206" t="e">
        <v>#REF!</v>
      </c>
      <c r="S155" s="259" t="e">
        <v>#REF!</v>
      </c>
      <c r="T155" s="206" t="e">
        <v>#REF!</v>
      </c>
      <c r="U155" s="259" t="e">
        <v>#REF!</v>
      </c>
      <c r="V155" s="206" t="e">
        <v>#REF!</v>
      </c>
      <c r="W155" s="259" t="e">
        <v>#REF!</v>
      </c>
      <c r="X155" s="206" t="e">
        <v>#REF!</v>
      </c>
      <c r="Y155" s="260" t="e">
        <v>#REF!</v>
      </c>
    </row>
    <row r="156" spans="2:25" ht="15" hidden="1" customHeight="1" outlineLevel="1">
      <c r="B156" s="68" t="s">
        <v>90</v>
      </c>
      <c r="C156" s="259" t="e">
        <v>#REF!</v>
      </c>
      <c r="D156" s="206" t="e">
        <v>#REF!</v>
      </c>
      <c r="E156" s="259" t="e">
        <v>#REF!</v>
      </c>
      <c r="F156" s="206" t="e">
        <v>#REF!</v>
      </c>
      <c r="G156" s="259" t="e">
        <v>#REF!</v>
      </c>
      <c r="H156" s="206" t="e">
        <v>#REF!</v>
      </c>
      <c r="I156" s="259" t="e">
        <v>#REF!</v>
      </c>
      <c r="J156" s="206" t="e">
        <v>#REF!</v>
      </c>
      <c r="K156" s="259" t="e">
        <v>#REF!</v>
      </c>
      <c r="L156" s="206" t="e">
        <v>#REF!</v>
      </c>
      <c r="M156" s="259" t="e">
        <v>#REF!</v>
      </c>
      <c r="N156" s="206" t="e">
        <v>#REF!</v>
      </c>
      <c r="O156" s="259" t="e">
        <v>#REF!</v>
      </c>
      <c r="P156" s="206" t="e">
        <v>#REF!</v>
      </c>
      <c r="Q156" s="259" t="e">
        <v>#REF!</v>
      </c>
      <c r="R156" s="206" t="e">
        <v>#REF!</v>
      </c>
      <c r="S156" s="259" t="e">
        <v>#REF!</v>
      </c>
      <c r="T156" s="206" t="e">
        <v>#REF!</v>
      </c>
      <c r="U156" s="259" t="e">
        <v>#REF!</v>
      </c>
      <c r="V156" s="206" t="e">
        <v>#REF!</v>
      </c>
      <c r="W156" s="259" t="e">
        <v>#REF!</v>
      </c>
      <c r="X156" s="206" t="e">
        <v>#REF!</v>
      </c>
      <c r="Y156" s="260" t="e">
        <v>#REF!</v>
      </c>
    </row>
    <row r="157" spans="2:25" ht="15" hidden="1" customHeight="1" outlineLevel="1">
      <c r="B157" s="68" t="s">
        <v>91</v>
      </c>
      <c r="C157" s="259" t="e">
        <v>#REF!</v>
      </c>
      <c r="D157" s="206" t="e">
        <v>#REF!</v>
      </c>
      <c r="E157" s="259" t="e">
        <v>#REF!</v>
      </c>
      <c r="F157" s="206" t="e">
        <v>#REF!</v>
      </c>
      <c r="G157" s="259" t="e">
        <v>#REF!</v>
      </c>
      <c r="H157" s="206" t="e">
        <v>#REF!</v>
      </c>
      <c r="I157" s="259" t="e">
        <v>#REF!</v>
      </c>
      <c r="J157" s="206" t="e">
        <v>#REF!</v>
      </c>
      <c r="K157" s="259" t="e">
        <v>#REF!</v>
      </c>
      <c r="L157" s="206" t="e">
        <v>#REF!</v>
      </c>
      <c r="M157" s="259" t="e">
        <v>#REF!</v>
      </c>
      <c r="N157" s="206" t="e">
        <v>#REF!</v>
      </c>
      <c r="O157" s="259" t="e">
        <v>#REF!</v>
      </c>
      <c r="P157" s="206" t="e">
        <v>#REF!</v>
      </c>
      <c r="Q157" s="259" t="e">
        <v>#REF!</v>
      </c>
      <c r="R157" s="206" t="e">
        <v>#REF!</v>
      </c>
      <c r="S157" s="259" t="e">
        <v>#REF!</v>
      </c>
      <c r="T157" s="206" t="e">
        <v>#REF!</v>
      </c>
      <c r="U157" s="259" t="e">
        <v>#REF!</v>
      </c>
      <c r="V157" s="206" t="e">
        <v>#REF!</v>
      </c>
      <c r="W157" s="259" t="e">
        <v>#REF!</v>
      </c>
      <c r="X157" s="206" t="e">
        <v>#REF!</v>
      </c>
      <c r="Y157" s="260" t="e">
        <v>#REF!</v>
      </c>
    </row>
    <row r="158" spans="2:25" ht="15" hidden="1" customHeight="1" outlineLevel="1">
      <c r="B158" s="68" t="s">
        <v>92</v>
      </c>
      <c r="C158" s="259" t="e">
        <v>#REF!</v>
      </c>
      <c r="D158" s="206" t="e">
        <v>#REF!</v>
      </c>
      <c r="E158" s="259" t="e">
        <v>#REF!</v>
      </c>
      <c r="F158" s="206" t="e">
        <v>#REF!</v>
      </c>
      <c r="G158" s="259" t="e">
        <v>#REF!</v>
      </c>
      <c r="H158" s="206" t="e">
        <v>#REF!</v>
      </c>
      <c r="I158" s="259" t="e">
        <v>#REF!</v>
      </c>
      <c r="J158" s="206" t="e">
        <v>#REF!</v>
      </c>
      <c r="K158" s="259" t="e">
        <v>#REF!</v>
      </c>
      <c r="L158" s="206" t="e">
        <v>#REF!</v>
      </c>
      <c r="M158" s="259" t="e">
        <v>#REF!</v>
      </c>
      <c r="N158" s="206" t="e">
        <v>#REF!</v>
      </c>
      <c r="O158" s="259" t="e">
        <v>#REF!</v>
      </c>
      <c r="P158" s="206" t="e">
        <v>#REF!</v>
      </c>
      <c r="Q158" s="259" t="e">
        <v>#REF!</v>
      </c>
      <c r="R158" s="206" t="e">
        <v>#REF!</v>
      </c>
      <c r="S158" s="259" t="e">
        <v>#REF!</v>
      </c>
      <c r="T158" s="206" t="e">
        <v>#REF!</v>
      </c>
      <c r="U158" s="259" t="e">
        <v>#REF!</v>
      </c>
      <c r="V158" s="206" t="e">
        <v>#REF!</v>
      </c>
      <c r="W158" s="259" t="e">
        <v>#REF!</v>
      </c>
      <c r="X158" s="206" t="e">
        <v>#REF!</v>
      </c>
      <c r="Y158" s="260" t="e">
        <v>#REF!</v>
      </c>
    </row>
    <row r="159" spans="2:25" ht="15" hidden="1" customHeight="1" outlineLevel="1">
      <c r="B159" s="68" t="s">
        <v>93</v>
      </c>
      <c r="C159" s="259" t="e">
        <v>#REF!</v>
      </c>
      <c r="D159" s="206" t="e">
        <v>#REF!</v>
      </c>
      <c r="E159" s="259" t="e">
        <v>#REF!</v>
      </c>
      <c r="F159" s="206" t="e">
        <v>#REF!</v>
      </c>
      <c r="G159" s="259" t="e">
        <v>#REF!</v>
      </c>
      <c r="H159" s="206" t="e">
        <v>#REF!</v>
      </c>
      <c r="I159" s="259" t="e">
        <v>#REF!</v>
      </c>
      <c r="J159" s="206" t="e">
        <v>#REF!</v>
      </c>
      <c r="K159" s="259" t="e">
        <v>#REF!</v>
      </c>
      <c r="L159" s="206" t="e">
        <v>#REF!</v>
      </c>
      <c r="M159" s="259" t="e">
        <v>#REF!</v>
      </c>
      <c r="N159" s="206" t="e">
        <v>#REF!</v>
      </c>
      <c r="O159" s="259" t="e">
        <v>#REF!</v>
      </c>
      <c r="P159" s="206" t="e">
        <v>#REF!</v>
      </c>
      <c r="Q159" s="259" t="e">
        <v>#REF!</v>
      </c>
      <c r="R159" s="206" t="e">
        <v>#REF!</v>
      </c>
      <c r="S159" s="259" t="e">
        <v>#REF!</v>
      </c>
      <c r="T159" s="206" t="e">
        <v>#REF!</v>
      </c>
      <c r="U159" s="259" t="e">
        <v>#REF!</v>
      </c>
      <c r="V159" s="206" t="e">
        <v>#REF!</v>
      </c>
      <c r="W159" s="259" t="e">
        <v>#REF!</v>
      </c>
      <c r="X159" s="206" t="e">
        <v>#REF!</v>
      </c>
      <c r="Y159" s="260" t="e">
        <v>#REF!</v>
      </c>
    </row>
    <row r="160" spans="2:25" ht="15" hidden="1" customHeight="1" outlineLevel="1">
      <c r="B160" s="68" t="s">
        <v>94</v>
      </c>
      <c r="C160" s="259" t="e">
        <v>#REF!</v>
      </c>
      <c r="D160" s="206" t="e">
        <v>#REF!</v>
      </c>
      <c r="E160" s="259" t="e">
        <v>#REF!</v>
      </c>
      <c r="F160" s="206" t="e">
        <v>#REF!</v>
      </c>
      <c r="G160" s="259" t="e">
        <v>#REF!</v>
      </c>
      <c r="H160" s="206" t="e">
        <v>#REF!</v>
      </c>
      <c r="I160" s="259" t="e">
        <v>#REF!</v>
      </c>
      <c r="J160" s="206" t="e">
        <v>#REF!</v>
      </c>
      <c r="K160" s="259" t="e">
        <v>#REF!</v>
      </c>
      <c r="L160" s="206" t="e">
        <v>#REF!</v>
      </c>
      <c r="M160" s="259" t="e">
        <v>#REF!</v>
      </c>
      <c r="N160" s="206" t="e">
        <v>#REF!</v>
      </c>
      <c r="O160" s="259" t="e">
        <v>#REF!</v>
      </c>
      <c r="P160" s="206" t="e">
        <v>#REF!</v>
      </c>
      <c r="Q160" s="259" t="e">
        <v>#REF!</v>
      </c>
      <c r="R160" s="206" t="e">
        <v>#REF!</v>
      </c>
      <c r="S160" s="259" t="e">
        <v>#REF!</v>
      </c>
      <c r="T160" s="206" t="e">
        <v>#REF!</v>
      </c>
      <c r="U160" s="259" t="e">
        <v>#REF!</v>
      </c>
      <c r="V160" s="206" t="e">
        <v>#REF!</v>
      </c>
      <c r="W160" s="259" t="e">
        <v>#REF!</v>
      </c>
      <c r="X160" s="206" t="e">
        <v>#REF!</v>
      </c>
      <c r="Y160" s="260" t="e">
        <v>#REF!</v>
      </c>
    </row>
    <row r="161" spans="1:25" ht="15" hidden="1" customHeight="1" outlineLevel="1">
      <c r="B161" s="68" t="s">
        <v>95</v>
      </c>
      <c r="C161" s="259" t="e">
        <v>#REF!</v>
      </c>
      <c r="D161" s="206" t="e">
        <v>#REF!</v>
      </c>
      <c r="E161" s="259" t="e">
        <v>#REF!</v>
      </c>
      <c r="F161" s="206" t="e">
        <v>#REF!</v>
      </c>
      <c r="G161" s="259" t="e">
        <v>#REF!</v>
      </c>
      <c r="H161" s="206" t="e">
        <v>#REF!</v>
      </c>
      <c r="I161" s="259" t="e">
        <v>#REF!</v>
      </c>
      <c r="J161" s="206" t="e">
        <v>#REF!</v>
      </c>
      <c r="K161" s="259" t="e">
        <v>#REF!</v>
      </c>
      <c r="L161" s="206" t="e">
        <v>#REF!</v>
      </c>
      <c r="M161" s="259" t="e">
        <v>#REF!</v>
      </c>
      <c r="N161" s="206" t="e">
        <v>#REF!</v>
      </c>
      <c r="O161" s="259" t="e">
        <v>#REF!</v>
      </c>
      <c r="P161" s="206" t="e">
        <v>#REF!</v>
      </c>
      <c r="Q161" s="259" t="e">
        <v>#REF!</v>
      </c>
      <c r="R161" s="206" t="e">
        <v>#REF!</v>
      </c>
      <c r="S161" s="259" t="e">
        <v>#REF!</v>
      </c>
      <c r="T161" s="206" t="e">
        <v>#REF!</v>
      </c>
      <c r="U161" s="259" t="e">
        <v>#REF!</v>
      </c>
      <c r="V161" s="206" t="e">
        <v>#REF!</v>
      </c>
      <c r="W161" s="259" t="e">
        <v>#REF!</v>
      </c>
      <c r="X161" s="206" t="e">
        <v>#REF!</v>
      </c>
      <c r="Y161" s="260" t="e">
        <v>#REF!</v>
      </c>
    </row>
    <row r="162" spans="1:25" ht="15" hidden="1" customHeight="1" outlineLevel="1">
      <c r="B162" s="68" t="s">
        <v>96</v>
      </c>
      <c r="C162" s="259" t="e">
        <v>#REF!</v>
      </c>
      <c r="D162" s="206" t="e">
        <v>#REF!</v>
      </c>
      <c r="E162" s="259" t="e">
        <v>#REF!</v>
      </c>
      <c r="F162" s="206" t="e">
        <v>#REF!</v>
      </c>
      <c r="G162" s="259" t="e">
        <v>#REF!</v>
      </c>
      <c r="H162" s="206" t="e">
        <v>#REF!</v>
      </c>
      <c r="I162" s="259" t="e">
        <v>#REF!</v>
      </c>
      <c r="J162" s="206" t="e">
        <v>#REF!</v>
      </c>
      <c r="K162" s="259" t="e">
        <v>#REF!</v>
      </c>
      <c r="L162" s="206" t="e">
        <v>#REF!</v>
      </c>
      <c r="M162" s="259" t="e">
        <v>#REF!</v>
      </c>
      <c r="N162" s="206" t="e">
        <v>#REF!</v>
      </c>
      <c r="O162" s="259" t="e">
        <v>#REF!</v>
      </c>
      <c r="P162" s="206" t="e">
        <v>#REF!</v>
      </c>
      <c r="Q162" s="259" t="e">
        <v>#REF!</v>
      </c>
      <c r="R162" s="206" t="e">
        <v>#REF!</v>
      </c>
      <c r="S162" s="259" t="e">
        <v>#REF!</v>
      </c>
      <c r="T162" s="206" t="e">
        <v>#REF!</v>
      </c>
      <c r="U162" s="259" t="e">
        <v>#REF!</v>
      </c>
      <c r="V162" s="206" t="e">
        <v>#REF!</v>
      </c>
      <c r="W162" s="259" t="e">
        <v>#REF!</v>
      </c>
      <c r="X162" s="206" t="e">
        <v>#REF!</v>
      </c>
      <c r="Y162" s="260" t="e">
        <v>#REF!</v>
      </c>
    </row>
    <row r="163" spans="1:25" ht="15" hidden="1" customHeight="1" outlineLevel="1">
      <c r="B163" s="68" t="s">
        <v>97</v>
      </c>
      <c r="C163" s="259" t="e">
        <v>#REF!</v>
      </c>
      <c r="D163" s="206" t="e">
        <v>#REF!</v>
      </c>
      <c r="E163" s="259" t="e">
        <v>#REF!</v>
      </c>
      <c r="F163" s="206" t="e">
        <v>#REF!</v>
      </c>
      <c r="G163" s="259" t="e">
        <v>#REF!</v>
      </c>
      <c r="H163" s="206" t="e">
        <v>#REF!</v>
      </c>
      <c r="I163" s="259" t="e">
        <v>#REF!</v>
      </c>
      <c r="J163" s="206" t="e">
        <v>#REF!</v>
      </c>
      <c r="K163" s="259" t="e">
        <v>#REF!</v>
      </c>
      <c r="L163" s="206" t="e">
        <v>#REF!</v>
      </c>
      <c r="M163" s="259" t="e">
        <v>#REF!</v>
      </c>
      <c r="N163" s="206" t="e">
        <v>#REF!</v>
      </c>
      <c r="O163" s="259" t="e">
        <v>#REF!</v>
      </c>
      <c r="P163" s="206" t="e">
        <v>#REF!</v>
      </c>
      <c r="Q163" s="259" t="e">
        <v>#REF!</v>
      </c>
      <c r="R163" s="206" t="e">
        <v>#REF!</v>
      </c>
      <c r="S163" s="259" t="e">
        <v>#REF!</v>
      </c>
      <c r="T163" s="206" t="e">
        <v>#REF!</v>
      </c>
      <c r="U163" s="259" t="e">
        <v>#REF!</v>
      </c>
      <c r="V163" s="206" t="e">
        <v>#REF!</v>
      </c>
      <c r="W163" s="259" t="e">
        <v>#REF!</v>
      </c>
      <c r="X163" s="206" t="e">
        <v>#REF!</v>
      </c>
      <c r="Y163" s="260" t="e">
        <v>#REF!</v>
      </c>
    </row>
    <row r="164" spans="1:25" hidden="1" collapsed="1">
      <c r="B164" s="216">
        <v>2006</v>
      </c>
      <c r="C164" s="218" t="e">
        <v>#REF!</v>
      </c>
      <c r="D164" s="218" t="e">
        <v>#REF!</v>
      </c>
      <c r="E164" s="218" t="e">
        <v>#REF!</v>
      </c>
      <c r="F164" s="218" t="e">
        <v>#REF!</v>
      </c>
      <c r="G164" s="218" t="e">
        <v>#REF!</v>
      </c>
      <c r="H164" s="218" t="e">
        <v>#REF!</v>
      </c>
      <c r="I164" s="218" t="e">
        <v>#REF!</v>
      </c>
      <c r="J164" s="218" t="e">
        <v>#REF!</v>
      </c>
      <c r="K164" s="218" t="e">
        <v>#REF!</v>
      </c>
      <c r="L164" s="218" t="e">
        <v>#REF!</v>
      </c>
      <c r="M164" s="218" t="e">
        <v>#REF!</v>
      </c>
      <c r="N164" s="218" t="e">
        <v>#REF!</v>
      </c>
      <c r="O164" s="218" t="e">
        <v>#REF!</v>
      </c>
      <c r="P164" s="218" t="e">
        <v>#REF!</v>
      </c>
      <c r="Q164" s="218" t="e">
        <v>#REF!</v>
      </c>
      <c r="R164" s="218" t="e">
        <v>#REF!</v>
      </c>
      <c r="S164" s="218" t="e">
        <v>#REF!</v>
      </c>
      <c r="T164" s="218" t="e">
        <v>#REF!</v>
      </c>
      <c r="U164" s="218" t="e">
        <v>#REF!</v>
      </c>
      <c r="V164" s="218" t="e">
        <v>#REF!</v>
      </c>
      <c r="W164" s="218" t="e">
        <v>#REF!</v>
      </c>
      <c r="X164" s="218" t="e">
        <v>#REF!</v>
      </c>
      <c r="Y164" s="218" t="e">
        <v>#REF!</v>
      </c>
    </row>
    <row r="165" spans="1:25" ht="15" customHeight="1"/>
    <row r="166" spans="1:25" ht="15" customHeight="1"/>
    <row r="167" spans="1:25" ht="15" customHeight="1"/>
    <row r="168" spans="1:25" ht="15" customHeight="1"/>
    <row r="169" spans="1:25" ht="15" customHeight="1">
      <c r="H169" s="65"/>
      <c r="J169" s="65"/>
    </row>
    <row r="170" spans="1:25" ht="15" customHeight="1">
      <c r="H170" s="65"/>
      <c r="J170" s="65"/>
    </row>
    <row r="171" spans="1:25" ht="15" customHeight="1">
      <c r="H171" s="65"/>
      <c r="J171" s="65"/>
    </row>
    <row r="172" spans="1:25" ht="15" customHeight="1">
      <c r="H172" s="65"/>
      <c r="J172" s="65"/>
    </row>
    <row r="173" spans="1:25" ht="15" customHeight="1">
      <c r="H173" s="65"/>
      <c r="J173" s="65"/>
    </row>
    <row r="174" spans="1:25" ht="15" customHeight="1">
      <c r="H174" s="65"/>
      <c r="J174" s="65"/>
    </row>
    <row r="175" spans="1:25" customFormat="1">
      <c r="A175" s="2"/>
      <c r="B175" s="2"/>
      <c r="H175" s="65"/>
      <c r="J175" s="65"/>
    </row>
    <row r="176" spans="1:25" customFormat="1">
      <c r="A176" s="2"/>
      <c r="B176" s="2"/>
      <c r="H176" s="65"/>
      <c r="J176" s="65"/>
    </row>
    <row r="177" spans="1:10" customFormat="1">
      <c r="A177" s="2"/>
      <c r="B177" s="2"/>
      <c r="H177" s="65"/>
      <c r="J177" s="65"/>
    </row>
    <row r="178" spans="1:10" customFormat="1">
      <c r="A178" s="2"/>
      <c r="B178" s="2"/>
      <c r="H178" s="65"/>
      <c r="J178" s="65"/>
    </row>
    <row r="179" spans="1:10" customFormat="1">
      <c r="A179" s="2"/>
      <c r="B179" s="2"/>
      <c r="H179" s="65"/>
      <c r="J179" s="65"/>
    </row>
    <row r="180" spans="1:10" customFormat="1">
      <c r="A180" s="2"/>
      <c r="B180" s="2"/>
      <c r="H180" s="65"/>
      <c r="J180" s="65"/>
    </row>
    <row r="181" spans="1:10" customFormat="1">
      <c r="A181" s="2"/>
      <c r="B181" s="2"/>
      <c r="H181" s="65"/>
      <c r="J181" s="65"/>
    </row>
    <row r="182" spans="1:10" customFormat="1">
      <c r="A182" s="2"/>
      <c r="B182" s="2"/>
      <c r="H182" s="65"/>
      <c r="J182" s="65"/>
    </row>
    <row r="183" spans="1:10" customFormat="1">
      <c r="A183" s="2"/>
      <c r="B183" s="2"/>
      <c r="H183" s="65"/>
      <c r="J183" s="65"/>
    </row>
    <row r="184" spans="1:10" customFormat="1">
      <c r="A184" s="2"/>
      <c r="B184" s="2"/>
      <c r="H184" s="65"/>
      <c r="J184" s="65"/>
    </row>
    <row r="185" spans="1:10" customFormat="1">
      <c r="A185" s="2"/>
      <c r="B185" s="2"/>
      <c r="H185" s="65"/>
      <c r="J185" s="65"/>
    </row>
    <row r="186" spans="1:10" customFormat="1">
      <c r="A186" s="2"/>
      <c r="B186" s="2"/>
      <c r="H186" s="65"/>
      <c r="J186" s="65"/>
    </row>
    <row r="187" spans="1:10" customFormat="1">
      <c r="A187" s="2"/>
      <c r="B187" s="2"/>
      <c r="H187" s="65"/>
      <c r="J187" s="65"/>
    </row>
    <row r="188" spans="1:10" customFormat="1">
      <c r="A188" s="2"/>
      <c r="B188" s="2"/>
      <c r="H188" s="65"/>
      <c r="J188" s="65"/>
    </row>
    <row r="189" spans="1:10" customFormat="1">
      <c r="A189" s="2"/>
      <c r="B189" s="2"/>
      <c r="H189" s="65"/>
      <c r="J189" s="65"/>
    </row>
    <row r="190" spans="1:10" customFormat="1">
      <c r="A190" s="2"/>
      <c r="B190" s="2"/>
      <c r="H190" s="65"/>
      <c r="J190" s="65"/>
    </row>
    <row r="191" spans="1:10" customFormat="1">
      <c r="A191" s="2"/>
      <c r="B191" s="2"/>
      <c r="H191" s="65"/>
      <c r="J191" s="65"/>
    </row>
    <row r="192" spans="1:10" customFormat="1">
      <c r="A192" s="2"/>
      <c r="B192" s="2"/>
      <c r="J192" s="65"/>
    </row>
  </sheetData>
  <mergeCells count="3">
    <mergeCell ref="B5:Y5"/>
    <mergeCell ref="B96:Y96"/>
    <mergeCell ref="B98:Y98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6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1" customWidth="1"/>
    <col min="2" max="2" width="13" style="261" customWidth="1"/>
    <col min="3" max="6" width="10.7109375" style="261" customWidth="1"/>
    <col min="7" max="20" width="9.140625" style="261" customWidth="1"/>
    <col min="21" max="21" width="11.140625" style="261" customWidth="1"/>
    <col min="22" max="240" width="11.42578125" style="261"/>
    <col min="241" max="241" width="12" style="261" customWidth="1"/>
    <col min="242" max="242" width="11.42578125" style="261"/>
    <col min="243" max="243" width="9.7109375" style="261" customWidth="1"/>
    <col min="244" max="244" width="15.85546875" style="261" customWidth="1"/>
    <col min="245" max="256" width="11.42578125" style="261" customWidth="1"/>
    <col min="257" max="262" width="10.140625" style="261" customWidth="1"/>
    <col min="263" max="276" width="9.140625" style="261" customWidth="1"/>
    <col min="277" max="277" width="11.140625" style="261" customWidth="1"/>
    <col min="278" max="496" width="11.42578125" style="261"/>
    <col min="497" max="497" width="12" style="261" customWidth="1"/>
    <col min="498" max="498" width="11.42578125" style="261"/>
    <col min="499" max="499" width="9.7109375" style="261" customWidth="1"/>
    <col min="500" max="500" width="15.85546875" style="261" customWidth="1"/>
    <col min="501" max="512" width="11.42578125" style="261" customWidth="1"/>
    <col min="513" max="518" width="10.140625" style="261" customWidth="1"/>
    <col min="519" max="532" width="9.140625" style="261" customWidth="1"/>
    <col min="533" max="533" width="11.140625" style="261" customWidth="1"/>
    <col min="534" max="752" width="11.42578125" style="261"/>
    <col min="753" max="753" width="12" style="261" customWidth="1"/>
    <col min="754" max="754" width="11.42578125" style="261"/>
    <col min="755" max="755" width="9.7109375" style="261" customWidth="1"/>
    <col min="756" max="756" width="15.85546875" style="261" customWidth="1"/>
    <col min="757" max="768" width="11.42578125" style="261" customWidth="1"/>
    <col min="769" max="774" width="10.140625" style="261" customWidth="1"/>
    <col min="775" max="788" width="9.140625" style="261" customWidth="1"/>
    <col min="789" max="789" width="11.140625" style="261" customWidth="1"/>
    <col min="790" max="1008" width="11.42578125" style="261"/>
    <col min="1009" max="1009" width="12" style="261" customWidth="1"/>
    <col min="1010" max="1010" width="11.42578125" style="261"/>
    <col min="1011" max="1011" width="9.7109375" style="261" customWidth="1"/>
    <col min="1012" max="1012" width="15.85546875" style="261" customWidth="1"/>
    <col min="1013" max="1024" width="11.42578125" style="261" customWidth="1"/>
    <col min="1025" max="1030" width="10.140625" style="261" customWidth="1"/>
    <col min="1031" max="1044" width="9.140625" style="261" customWidth="1"/>
    <col min="1045" max="1045" width="11.140625" style="261" customWidth="1"/>
    <col min="1046" max="1264" width="11.42578125" style="261"/>
    <col min="1265" max="1265" width="12" style="261" customWidth="1"/>
    <col min="1266" max="1266" width="11.42578125" style="261"/>
    <col min="1267" max="1267" width="9.7109375" style="261" customWidth="1"/>
    <col min="1268" max="1268" width="15.85546875" style="261" customWidth="1"/>
    <col min="1269" max="1280" width="11.42578125" style="261" customWidth="1"/>
    <col min="1281" max="1286" width="10.140625" style="261" customWidth="1"/>
    <col min="1287" max="1300" width="9.140625" style="261" customWidth="1"/>
    <col min="1301" max="1301" width="11.140625" style="261" customWidth="1"/>
    <col min="1302" max="1520" width="11.42578125" style="261"/>
    <col min="1521" max="1521" width="12" style="261" customWidth="1"/>
    <col min="1522" max="1522" width="11.42578125" style="261"/>
    <col min="1523" max="1523" width="9.7109375" style="261" customWidth="1"/>
    <col min="1524" max="1524" width="15.85546875" style="261" customWidth="1"/>
    <col min="1525" max="1536" width="11.42578125" style="261" customWidth="1"/>
    <col min="1537" max="1542" width="10.140625" style="261" customWidth="1"/>
    <col min="1543" max="1556" width="9.140625" style="261" customWidth="1"/>
    <col min="1557" max="1557" width="11.140625" style="261" customWidth="1"/>
    <col min="1558" max="1776" width="11.42578125" style="261"/>
    <col min="1777" max="1777" width="12" style="261" customWidth="1"/>
    <col min="1778" max="1778" width="11.42578125" style="261"/>
    <col min="1779" max="1779" width="9.7109375" style="261" customWidth="1"/>
    <col min="1780" max="1780" width="15.85546875" style="261" customWidth="1"/>
    <col min="1781" max="1792" width="11.42578125" style="261" customWidth="1"/>
    <col min="1793" max="1798" width="10.140625" style="261" customWidth="1"/>
    <col min="1799" max="1812" width="9.140625" style="261" customWidth="1"/>
    <col min="1813" max="1813" width="11.140625" style="261" customWidth="1"/>
    <col min="1814" max="2032" width="11.42578125" style="261"/>
    <col min="2033" max="2033" width="12" style="261" customWidth="1"/>
    <col min="2034" max="2034" width="11.42578125" style="261"/>
    <col min="2035" max="2035" width="9.7109375" style="261" customWidth="1"/>
    <col min="2036" max="2036" width="15.85546875" style="261" customWidth="1"/>
    <col min="2037" max="2048" width="11.42578125" style="261" customWidth="1"/>
    <col min="2049" max="2054" width="10.140625" style="261" customWidth="1"/>
    <col min="2055" max="2068" width="9.140625" style="261" customWidth="1"/>
    <col min="2069" max="2069" width="11.140625" style="261" customWidth="1"/>
    <col min="2070" max="2288" width="11.42578125" style="261"/>
    <col min="2289" max="2289" width="12" style="261" customWidth="1"/>
    <col min="2290" max="2290" width="11.42578125" style="261"/>
    <col min="2291" max="2291" width="9.7109375" style="261" customWidth="1"/>
    <col min="2292" max="2292" width="15.85546875" style="261" customWidth="1"/>
    <col min="2293" max="2304" width="11.42578125" style="261" customWidth="1"/>
    <col min="2305" max="2310" width="10.140625" style="261" customWidth="1"/>
    <col min="2311" max="2324" width="9.140625" style="261" customWidth="1"/>
    <col min="2325" max="2325" width="11.140625" style="261" customWidth="1"/>
    <col min="2326" max="2544" width="11.42578125" style="261"/>
    <col min="2545" max="2545" width="12" style="261" customWidth="1"/>
    <col min="2546" max="2546" width="11.42578125" style="261"/>
    <col min="2547" max="2547" width="9.7109375" style="261" customWidth="1"/>
    <col min="2548" max="2548" width="15.85546875" style="261" customWidth="1"/>
    <col min="2549" max="2560" width="11.42578125" style="261" customWidth="1"/>
    <col min="2561" max="2566" width="10.140625" style="261" customWidth="1"/>
    <col min="2567" max="2580" width="9.140625" style="261" customWidth="1"/>
    <col min="2581" max="2581" width="11.140625" style="261" customWidth="1"/>
    <col min="2582" max="2800" width="11.42578125" style="261"/>
    <col min="2801" max="2801" width="12" style="261" customWidth="1"/>
    <col min="2802" max="2802" width="11.42578125" style="261"/>
    <col min="2803" max="2803" width="9.7109375" style="261" customWidth="1"/>
    <col min="2804" max="2804" width="15.85546875" style="261" customWidth="1"/>
    <col min="2805" max="2816" width="11.42578125" style="261" customWidth="1"/>
    <col min="2817" max="2822" width="10.140625" style="261" customWidth="1"/>
    <col min="2823" max="2836" width="9.140625" style="261" customWidth="1"/>
    <col min="2837" max="2837" width="11.140625" style="261" customWidth="1"/>
    <col min="2838" max="3056" width="11.42578125" style="261"/>
    <col min="3057" max="3057" width="12" style="261" customWidth="1"/>
    <col min="3058" max="3058" width="11.42578125" style="261"/>
    <col min="3059" max="3059" width="9.7109375" style="261" customWidth="1"/>
    <col min="3060" max="3060" width="15.85546875" style="261" customWidth="1"/>
    <col min="3061" max="3072" width="11.42578125" style="261" customWidth="1"/>
    <col min="3073" max="3078" width="10.140625" style="261" customWidth="1"/>
    <col min="3079" max="3092" width="9.140625" style="261" customWidth="1"/>
    <col min="3093" max="3093" width="11.140625" style="261" customWidth="1"/>
    <col min="3094" max="3312" width="11.42578125" style="261"/>
    <col min="3313" max="3313" width="12" style="261" customWidth="1"/>
    <col min="3314" max="3314" width="11.42578125" style="261"/>
    <col min="3315" max="3315" width="9.7109375" style="261" customWidth="1"/>
    <col min="3316" max="3316" width="15.85546875" style="261" customWidth="1"/>
    <col min="3317" max="3328" width="11.42578125" style="261" customWidth="1"/>
    <col min="3329" max="3334" width="10.140625" style="261" customWidth="1"/>
    <col min="3335" max="3348" width="9.140625" style="261" customWidth="1"/>
    <col min="3349" max="3349" width="11.140625" style="261" customWidth="1"/>
    <col min="3350" max="3568" width="11.42578125" style="261"/>
    <col min="3569" max="3569" width="12" style="261" customWidth="1"/>
    <col min="3570" max="3570" width="11.42578125" style="261"/>
    <col min="3571" max="3571" width="9.7109375" style="261" customWidth="1"/>
    <col min="3572" max="3572" width="15.85546875" style="261" customWidth="1"/>
    <col min="3573" max="3584" width="11.42578125" style="261" customWidth="1"/>
    <col min="3585" max="3590" width="10.140625" style="261" customWidth="1"/>
    <col min="3591" max="3604" width="9.140625" style="261" customWidth="1"/>
    <col min="3605" max="3605" width="11.140625" style="261" customWidth="1"/>
    <col min="3606" max="3824" width="11.42578125" style="261"/>
    <col min="3825" max="3825" width="12" style="261" customWidth="1"/>
    <col min="3826" max="3826" width="11.42578125" style="261"/>
    <col min="3827" max="3827" width="9.7109375" style="261" customWidth="1"/>
    <col min="3828" max="3828" width="15.85546875" style="261" customWidth="1"/>
    <col min="3829" max="3840" width="11.42578125" style="261" customWidth="1"/>
    <col min="3841" max="3846" width="10.140625" style="261" customWidth="1"/>
    <col min="3847" max="3860" width="9.140625" style="261" customWidth="1"/>
    <col min="3861" max="3861" width="11.140625" style="261" customWidth="1"/>
    <col min="3862" max="4080" width="11.42578125" style="261"/>
    <col min="4081" max="4081" width="12" style="261" customWidth="1"/>
    <col min="4082" max="4082" width="11.42578125" style="261"/>
    <col min="4083" max="4083" width="9.7109375" style="261" customWidth="1"/>
    <col min="4084" max="4084" width="15.85546875" style="261" customWidth="1"/>
    <col min="4085" max="4096" width="11.42578125" style="261" customWidth="1"/>
    <col min="4097" max="4102" width="10.140625" style="261" customWidth="1"/>
    <col min="4103" max="4116" width="9.140625" style="261" customWidth="1"/>
    <col min="4117" max="4117" width="11.140625" style="261" customWidth="1"/>
    <col min="4118" max="4336" width="11.42578125" style="261"/>
    <col min="4337" max="4337" width="12" style="261" customWidth="1"/>
    <col min="4338" max="4338" width="11.42578125" style="261"/>
    <col min="4339" max="4339" width="9.7109375" style="261" customWidth="1"/>
    <col min="4340" max="4340" width="15.85546875" style="261" customWidth="1"/>
    <col min="4341" max="4352" width="11.42578125" style="261" customWidth="1"/>
    <col min="4353" max="4358" width="10.140625" style="261" customWidth="1"/>
    <col min="4359" max="4372" width="9.140625" style="261" customWidth="1"/>
    <col min="4373" max="4373" width="11.140625" style="261" customWidth="1"/>
    <col min="4374" max="4592" width="11.42578125" style="261"/>
    <col min="4593" max="4593" width="12" style="261" customWidth="1"/>
    <col min="4594" max="4594" width="11.42578125" style="261"/>
    <col min="4595" max="4595" width="9.7109375" style="261" customWidth="1"/>
    <col min="4596" max="4596" width="15.85546875" style="261" customWidth="1"/>
    <col min="4597" max="4608" width="11.42578125" style="261" customWidth="1"/>
    <col min="4609" max="4614" width="10.140625" style="261" customWidth="1"/>
    <col min="4615" max="4628" width="9.140625" style="261" customWidth="1"/>
    <col min="4629" max="4629" width="11.140625" style="261" customWidth="1"/>
    <col min="4630" max="4848" width="11.42578125" style="261"/>
    <col min="4849" max="4849" width="12" style="261" customWidth="1"/>
    <col min="4850" max="4850" width="11.42578125" style="261"/>
    <col min="4851" max="4851" width="9.7109375" style="261" customWidth="1"/>
    <col min="4852" max="4852" width="15.85546875" style="261" customWidth="1"/>
    <col min="4853" max="4864" width="11.42578125" style="261" customWidth="1"/>
    <col min="4865" max="4870" width="10.140625" style="261" customWidth="1"/>
    <col min="4871" max="4884" width="9.140625" style="261" customWidth="1"/>
    <col min="4885" max="4885" width="11.140625" style="261" customWidth="1"/>
    <col min="4886" max="5104" width="11.42578125" style="261"/>
    <col min="5105" max="5105" width="12" style="261" customWidth="1"/>
    <col min="5106" max="5106" width="11.42578125" style="261"/>
    <col min="5107" max="5107" width="9.7109375" style="261" customWidth="1"/>
    <col min="5108" max="5108" width="15.85546875" style="261" customWidth="1"/>
    <col min="5109" max="5120" width="11.42578125" style="261" customWidth="1"/>
    <col min="5121" max="5126" width="10.140625" style="261" customWidth="1"/>
    <col min="5127" max="5140" width="9.140625" style="261" customWidth="1"/>
    <col min="5141" max="5141" width="11.140625" style="261" customWidth="1"/>
    <col min="5142" max="5360" width="11.42578125" style="261"/>
    <col min="5361" max="5361" width="12" style="261" customWidth="1"/>
    <col min="5362" max="5362" width="11.42578125" style="261"/>
    <col min="5363" max="5363" width="9.7109375" style="261" customWidth="1"/>
    <col min="5364" max="5364" width="15.85546875" style="261" customWidth="1"/>
    <col min="5365" max="5376" width="11.42578125" style="261" customWidth="1"/>
    <col min="5377" max="5382" width="10.140625" style="261" customWidth="1"/>
    <col min="5383" max="5396" width="9.140625" style="261" customWidth="1"/>
    <col min="5397" max="5397" width="11.140625" style="261" customWidth="1"/>
    <col min="5398" max="5616" width="11.42578125" style="261"/>
    <col min="5617" max="5617" width="12" style="261" customWidth="1"/>
    <col min="5618" max="5618" width="11.42578125" style="261"/>
    <col min="5619" max="5619" width="9.7109375" style="261" customWidth="1"/>
    <col min="5620" max="5620" width="15.85546875" style="261" customWidth="1"/>
    <col min="5621" max="5632" width="11.42578125" style="261" customWidth="1"/>
    <col min="5633" max="5638" width="10.140625" style="261" customWidth="1"/>
    <col min="5639" max="5652" width="9.140625" style="261" customWidth="1"/>
    <col min="5653" max="5653" width="11.140625" style="261" customWidth="1"/>
    <col min="5654" max="5872" width="11.42578125" style="261"/>
    <col min="5873" max="5873" width="12" style="261" customWidth="1"/>
    <col min="5874" max="5874" width="11.42578125" style="261"/>
    <col min="5875" max="5875" width="9.7109375" style="261" customWidth="1"/>
    <col min="5876" max="5876" width="15.85546875" style="261" customWidth="1"/>
    <col min="5877" max="5888" width="11.42578125" style="261" customWidth="1"/>
    <col min="5889" max="5894" width="10.140625" style="261" customWidth="1"/>
    <col min="5895" max="5908" width="9.140625" style="261" customWidth="1"/>
    <col min="5909" max="5909" width="11.140625" style="261" customWidth="1"/>
    <col min="5910" max="6128" width="11.42578125" style="261"/>
    <col min="6129" max="6129" width="12" style="261" customWidth="1"/>
    <col min="6130" max="6130" width="11.42578125" style="261"/>
    <col min="6131" max="6131" width="9.7109375" style="261" customWidth="1"/>
    <col min="6132" max="6132" width="15.85546875" style="261" customWidth="1"/>
    <col min="6133" max="6144" width="11.42578125" style="261" customWidth="1"/>
    <col min="6145" max="6150" width="10.140625" style="261" customWidth="1"/>
    <col min="6151" max="6164" width="9.140625" style="261" customWidth="1"/>
    <col min="6165" max="6165" width="11.140625" style="261" customWidth="1"/>
    <col min="6166" max="6384" width="11.42578125" style="261"/>
    <col min="6385" max="6385" width="12" style="261" customWidth="1"/>
    <col min="6386" max="6386" width="11.42578125" style="261"/>
    <col min="6387" max="6387" width="9.7109375" style="261" customWidth="1"/>
    <col min="6388" max="6388" width="15.85546875" style="261" customWidth="1"/>
    <col min="6389" max="6400" width="11.42578125" style="261" customWidth="1"/>
    <col min="6401" max="6406" width="10.140625" style="261" customWidth="1"/>
    <col min="6407" max="6420" width="9.140625" style="261" customWidth="1"/>
    <col min="6421" max="6421" width="11.140625" style="261" customWidth="1"/>
    <col min="6422" max="6640" width="11.42578125" style="261"/>
    <col min="6641" max="6641" width="12" style="261" customWidth="1"/>
    <col min="6642" max="6642" width="11.42578125" style="261"/>
    <col min="6643" max="6643" width="9.7109375" style="261" customWidth="1"/>
    <col min="6644" max="6644" width="15.85546875" style="261" customWidth="1"/>
    <col min="6645" max="6656" width="11.42578125" style="261" customWidth="1"/>
    <col min="6657" max="6662" width="10.140625" style="261" customWidth="1"/>
    <col min="6663" max="6676" width="9.140625" style="261" customWidth="1"/>
    <col min="6677" max="6677" width="11.140625" style="261" customWidth="1"/>
    <col min="6678" max="6896" width="11.42578125" style="261"/>
    <col min="6897" max="6897" width="12" style="261" customWidth="1"/>
    <col min="6898" max="6898" width="11.42578125" style="261"/>
    <col min="6899" max="6899" width="9.7109375" style="261" customWidth="1"/>
    <col min="6900" max="6900" width="15.85546875" style="261" customWidth="1"/>
    <col min="6901" max="6912" width="11.42578125" style="261" customWidth="1"/>
    <col min="6913" max="6918" width="10.140625" style="261" customWidth="1"/>
    <col min="6919" max="6932" width="9.140625" style="261" customWidth="1"/>
    <col min="6933" max="6933" width="11.140625" style="261" customWidth="1"/>
    <col min="6934" max="7152" width="11.42578125" style="261"/>
    <col min="7153" max="7153" width="12" style="261" customWidth="1"/>
    <col min="7154" max="7154" width="11.42578125" style="261"/>
    <col min="7155" max="7155" width="9.7109375" style="261" customWidth="1"/>
    <col min="7156" max="7156" width="15.85546875" style="261" customWidth="1"/>
    <col min="7157" max="7168" width="11.42578125" style="261" customWidth="1"/>
    <col min="7169" max="7174" width="10.140625" style="261" customWidth="1"/>
    <col min="7175" max="7188" width="9.140625" style="261" customWidth="1"/>
    <col min="7189" max="7189" width="11.140625" style="261" customWidth="1"/>
    <col min="7190" max="7408" width="11.42578125" style="261"/>
    <col min="7409" max="7409" width="12" style="261" customWidth="1"/>
    <col min="7410" max="7410" width="11.42578125" style="261"/>
    <col min="7411" max="7411" width="9.7109375" style="261" customWidth="1"/>
    <col min="7412" max="7412" width="15.85546875" style="261" customWidth="1"/>
    <col min="7413" max="7424" width="11.42578125" style="261" customWidth="1"/>
    <col min="7425" max="7430" width="10.140625" style="261" customWidth="1"/>
    <col min="7431" max="7444" width="9.140625" style="261" customWidth="1"/>
    <col min="7445" max="7445" width="11.140625" style="261" customWidth="1"/>
    <col min="7446" max="7664" width="11.42578125" style="261"/>
    <col min="7665" max="7665" width="12" style="261" customWidth="1"/>
    <col min="7666" max="7666" width="11.42578125" style="261"/>
    <col min="7667" max="7667" width="9.7109375" style="261" customWidth="1"/>
    <col min="7668" max="7668" width="15.85546875" style="261" customWidth="1"/>
    <col min="7669" max="7680" width="11.42578125" style="261" customWidth="1"/>
    <col min="7681" max="7686" width="10.140625" style="261" customWidth="1"/>
    <col min="7687" max="7700" width="9.140625" style="261" customWidth="1"/>
    <col min="7701" max="7701" width="11.140625" style="261" customWidth="1"/>
    <col min="7702" max="7920" width="11.42578125" style="261"/>
    <col min="7921" max="7921" width="12" style="261" customWidth="1"/>
    <col min="7922" max="7922" width="11.42578125" style="261"/>
    <col min="7923" max="7923" width="9.7109375" style="261" customWidth="1"/>
    <col min="7924" max="7924" width="15.85546875" style="261" customWidth="1"/>
    <col min="7925" max="7936" width="11.42578125" style="261" customWidth="1"/>
    <col min="7937" max="7942" width="10.140625" style="261" customWidth="1"/>
    <col min="7943" max="7956" width="9.140625" style="261" customWidth="1"/>
    <col min="7957" max="7957" width="11.140625" style="261" customWidth="1"/>
    <col min="7958" max="8176" width="11.42578125" style="261"/>
    <col min="8177" max="8177" width="12" style="261" customWidth="1"/>
    <col min="8178" max="8178" width="11.42578125" style="261"/>
    <col min="8179" max="8179" width="9.7109375" style="261" customWidth="1"/>
    <col min="8180" max="8180" width="15.85546875" style="261" customWidth="1"/>
    <col min="8181" max="8192" width="11.42578125" style="261" customWidth="1"/>
    <col min="8193" max="8198" width="10.140625" style="261" customWidth="1"/>
    <col min="8199" max="8212" width="9.140625" style="261" customWidth="1"/>
    <col min="8213" max="8213" width="11.140625" style="261" customWidth="1"/>
    <col min="8214" max="8432" width="11.42578125" style="261"/>
    <col min="8433" max="8433" width="12" style="261" customWidth="1"/>
    <col min="8434" max="8434" width="11.42578125" style="261"/>
    <col min="8435" max="8435" width="9.7109375" style="261" customWidth="1"/>
    <col min="8436" max="8436" width="15.85546875" style="261" customWidth="1"/>
    <col min="8437" max="8448" width="11.42578125" style="261" customWidth="1"/>
    <col min="8449" max="8454" width="10.140625" style="261" customWidth="1"/>
    <col min="8455" max="8468" width="9.140625" style="261" customWidth="1"/>
    <col min="8469" max="8469" width="11.140625" style="261" customWidth="1"/>
    <col min="8470" max="8688" width="11.42578125" style="261"/>
    <col min="8689" max="8689" width="12" style="261" customWidth="1"/>
    <col min="8690" max="8690" width="11.42578125" style="261"/>
    <col min="8691" max="8691" width="9.7109375" style="261" customWidth="1"/>
    <col min="8692" max="8692" width="15.85546875" style="261" customWidth="1"/>
    <col min="8693" max="8704" width="11.42578125" style="261" customWidth="1"/>
    <col min="8705" max="8710" width="10.140625" style="261" customWidth="1"/>
    <col min="8711" max="8724" width="9.140625" style="261" customWidth="1"/>
    <col min="8725" max="8725" width="11.140625" style="261" customWidth="1"/>
    <col min="8726" max="8944" width="11.42578125" style="261"/>
    <col min="8945" max="8945" width="12" style="261" customWidth="1"/>
    <col min="8946" max="8946" width="11.42578125" style="261"/>
    <col min="8947" max="8947" width="9.7109375" style="261" customWidth="1"/>
    <col min="8948" max="8948" width="15.85546875" style="261" customWidth="1"/>
    <col min="8949" max="8960" width="11.42578125" style="261" customWidth="1"/>
    <col min="8961" max="8966" width="10.140625" style="261" customWidth="1"/>
    <col min="8967" max="8980" width="9.140625" style="261" customWidth="1"/>
    <col min="8981" max="8981" width="11.140625" style="261" customWidth="1"/>
    <col min="8982" max="9200" width="11.42578125" style="261"/>
    <col min="9201" max="9201" width="12" style="261" customWidth="1"/>
    <col min="9202" max="9202" width="11.42578125" style="261"/>
    <col min="9203" max="9203" width="9.7109375" style="261" customWidth="1"/>
    <col min="9204" max="9204" width="15.85546875" style="261" customWidth="1"/>
    <col min="9205" max="9216" width="11.42578125" style="261" customWidth="1"/>
    <col min="9217" max="9222" width="10.140625" style="261" customWidth="1"/>
    <col min="9223" max="9236" width="9.140625" style="261" customWidth="1"/>
    <col min="9237" max="9237" width="11.140625" style="261" customWidth="1"/>
    <col min="9238" max="9456" width="11.42578125" style="261"/>
    <col min="9457" max="9457" width="12" style="261" customWidth="1"/>
    <col min="9458" max="9458" width="11.42578125" style="261"/>
    <col min="9459" max="9459" width="9.7109375" style="261" customWidth="1"/>
    <col min="9460" max="9460" width="15.85546875" style="261" customWidth="1"/>
    <col min="9461" max="9472" width="11.42578125" style="261" customWidth="1"/>
    <col min="9473" max="9478" width="10.140625" style="261" customWidth="1"/>
    <col min="9479" max="9492" width="9.140625" style="261" customWidth="1"/>
    <col min="9493" max="9493" width="11.140625" style="261" customWidth="1"/>
    <col min="9494" max="9712" width="11.42578125" style="261"/>
    <col min="9713" max="9713" width="12" style="261" customWidth="1"/>
    <col min="9714" max="9714" width="11.42578125" style="261"/>
    <col min="9715" max="9715" width="9.7109375" style="261" customWidth="1"/>
    <col min="9716" max="9716" width="15.85546875" style="261" customWidth="1"/>
    <col min="9717" max="9728" width="11.42578125" style="261" customWidth="1"/>
    <col min="9729" max="9734" width="10.140625" style="261" customWidth="1"/>
    <col min="9735" max="9748" width="9.140625" style="261" customWidth="1"/>
    <col min="9749" max="9749" width="11.140625" style="261" customWidth="1"/>
    <col min="9750" max="9968" width="11.42578125" style="261"/>
    <col min="9969" max="9969" width="12" style="261" customWidth="1"/>
    <col min="9970" max="9970" width="11.42578125" style="261"/>
    <col min="9971" max="9971" width="9.7109375" style="261" customWidth="1"/>
    <col min="9972" max="9972" width="15.85546875" style="261" customWidth="1"/>
    <col min="9973" max="9984" width="11.42578125" style="261" customWidth="1"/>
    <col min="9985" max="9990" width="10.140625" style="261" customWidth="1"/>
    <col min="9991" max="10004" width="9.140625" style="261" customWidth="1"/>
    <col min="10005" max="10005" width="11.140625" style="261" customWidth="1"/>
    <col min="10006" max="10224" width="11.42578125" style="261"/>
    <col min="10225" max="10225" width="12" style="261" customWidth="1"/>
    <col min="10226" max="10226" width="11.42578125" style="261"/>
    <col min="10227" max="10227" width="9.7109375" style="261" customWidth="1"/>
    <col min="10228" max="10228" width="15.85546875" style="261" customWidth="1"/>
    <col min="10229" max="10240" width="11.42578125" style="261" customWidth="1"/>
    <col min="10241" max="10246" width="10.140625" style="261" customWidth="1"/>
    <col min="10247" max="10260" width="9.140625" style="261" customWidth="1"/>
    <col min="10261" max="10261" width="11.140625" style="261" customWidth="1"/>
    <col min="10262" max="10480" width="11.42578125" style="261"/>
    <col min="10481" max="10481" width="12" style="261" customWidth="1"/>
    <col min="10482" max="10482" width="11.42578125" style="261"/>
    <col min="10483" max="10483" width="9.7109375" style="261" customWidth="1"/>
    <col min="10484" max="10484" width="15.85546875" style="261" customWidth="1"/>
    <col min="10485" max="10496" width="11.42578125" style="261" customWidth="1"/>
    <col min="10497" max="10502" width="10.140625" style="261" customWidth="1"/>
    <col min="10503" max="10516" width="9.140625" style="261" customWidth="1"/>
    <col min="10517" max="10517" width="11.140625" style="261" customWidth="1"/>
    <col min="10518" max="10736" width="11.42578125" style="261"/>
    <col min="10737" max="10737" width="12" style="261" customWidth="1"/>
    <col min="10738" max="10738" width="11.42578125" style="261"/>
    <col min="10739" max="10739" width="9.7109375" style="261" customWidth="1"/>
    <col min="10740" max="10740" width="15.85546875" style="261" customWidth="1"/>
    <col min="10741" max="10752" width="11.42578125" style="261" customWidth="1"/>
    <col min="10753" max="10758" width="10.140625" style="261" customWidth="1"/>
    <col min="10759" max="10772" width="9.140625" style="261" customWidth="1"/>
    <col min="10773" max="10773" width="11.140625" style="261" customWidth="1"/>
    <col min="10774" max="10992" width="11.42578125" style="261"/>
    <col min="10993" max="10993" width="12" style="261" customWidth="1"/>
    <col min="10994" max="10994" width="11.42578125" style="261"/>
    <col min="10995" max="10995" width="9.7109375" style="261" customWidth="1"/>
    <col min="10996" max="10996" width="15.85546875" style="261" customWidth="1"/>
    <col min="10997" max="11008" width="11.42578125" style="261" customWidth="1"/>
    <col min="11009" max="11014" width="10.140625" style="261" customWidth="1"/>
    <col min="11015" max="11028" width="9.140625" style="261" customWidth="1"/>
    <col min="11029" max="11029" width="11.140625" style="261" customWidth="1"/>
    <col min="11030" max="11248" width="11.42578125" style="261"/>
    <col min="11249" max="11249" width="12" style="261" customWidth="1"/>
    <col min="11250" max="11250" width="11.42578125" style="261"/>
    <col min="11251" max="11251" width="9.7109375" style="261" customWidth="1"/>
    <col min="11252" max="11252" width="15.85546875" style="261" customWidth="1"/>
    <col min="11253" max="11264" width="11.42578125" style="261" customWidth="1"/>
    <col min="11265" max="11270" width="10.140625" style="261" customWidth="1"/>
    <col min="11271" max="11284" width="9.140625" style="261" customWidth="1"/>
    <col min="11285" max="11285" width="11.140625" style="261" customWidth="1"/>
    <col min="11286" max="11504" width="11.42578125" style="261"/>
    <col min="11505" max="11505" width="12" style="261" customWidth="1"/>
    <col min="11506" max="11506" width="11.42578125" style="261"/>
    <col min="11507" max="11507" width="9.7109375" style="261" customWidth="1"/>
    <col min="11508" max="11508" width="15.85546875" style="261" customWidth="1"/>
    <col min="11509" max="11520" width="11.42578125" style="261" customWidth="1"/>
    <col min="11521" max="11526" width="10.140625" style="261" customWidth="1"/>
    <col min="11527" max="11540" width="9.140625" style="261" customWidth="1"/>
    <col min="11541" max="11541" width="11.140625" style="261" customWidth="1"/>
    <col min="11542" max="11760" width="11.42578125" style="261"/>
    <col min="11761" max="11761" width="12" style="261" customWidth="1"/>
    <col min="11762" max="11762" width="11.42578125" style="261"/>
    <col min="11763" max="11763" width="9.7109375" style="261" customWidth="1"/>
    <col min="11764" max="11764" width="15.85546875" style="261" customWidth="1"/>
    <col min="11765" max="11776" width="11.42578125" style="261" customWidth="1"/>
    <col min="11777" max="11782" width="10.140625" style="261" customWidth="1"/>
    <col min="11783" max="11796" width="9.140625" style="261" customWidth="1"/>
    <col min="11797" max="11797" width="11.140625" style="261" customWidth="1"/>
    <col min="11798" max="12016" width="11.42578125" style="261"/>
    <col min="12017" max="12017" width="12" style="261" customWidth="1"/>
    <col min="12018" max="12018" width="11.42578125" style="261"/>
    <col min="12019" max="12019" width="9.7109375" style="261" customWidth="1"/>
    <col min="12020" max="12020" width="15.85546875" style="261" customWidth="1"/>
    <col min="12021" max="12032" width="11.42578125" style="261" customWidth="1"/>
    <col min="12033" max="12038" width="10.140625" style="261" customWidth="1"/>
    <col min="12039" max="12052" width="9.140625" style="261" customWidth="1"/>
    <col min="12053" max="12053" width="11.140625" style="261" customWidth="1"/>
    <col min="12054" max="12272" width="11.42578125" style="261"/>
    <col min="12273" max="12273" width="12" style="261" customWidth="1"/>
    <col min="12274" max="12274" width="11.42578125" style="261"/>
    <col min="12275" max="12275" width="9.7109375" style="261" customWidth="1"/>
    <col min="12276" max="12276" width="15.85546875" style="261" customWidth="1"/>
    <col min="12277" max="12288" width="11.42578125" style="261" customWidth="1"/>
    <col min="12289" max="12294" width="10.140625" style="261" customWidth="1"/>
    <col min="12295" max="12308" width="9.140625" style="261" customWidth="1"/>
    <col min="12309" max="12309" width="11.140625" style="261" customWidth="1"/>
    <col min="12310" max="12528" width="11.42578125" style="261"/>
    <col min="12529" max="12529" width="12" style="261" customWidth="1"/>
    <col min="12530" max="12530" width="11.42578125" style="261"/>
    <col min="12531" max="12531" width="9.7109375" style="261" customWidth="1"/>
    <col min="12532" max="12532" width="15.85546875" style="261" customWidth="1"/>
    <col min="12533" max="12544" width="11.42578125" style="261" customWidth="1"/>
    <col min="12545" max="12550" width="10.140625" style="261" customWidth="1"/>
    <col min="12551" max="12564" width="9.140625" style="261" customWidth="1"/>
    <col min="12565" max="12565" width="11.140625" style="261" customWidth="1"/>
    <col min="12566" max="12784" width="11.42578125" style="261"/>
    <col min="12785" max="12785" width="12" style="261" customWidth="1"/>
    <col min="12786" max="12786" width="11.42578125" style="261"/>
    <col min="12787" max="12787" width="9.7109375" style="261" customWidth="1"/>
    <col min="12788" max="12788" width="15.85546875" style="261" customWidth="1"/>
    <col min="12789" max="12800" width="11.42578125" style="261" customWidth="1"/>
    <col min="12801" max="12806" width="10.140625" style="261" customWidth="1"/>
    <col min="12807" max="12820" width="9.140625" style="261" customWidth="1"/>
    <col min="12821" max="12821" width="11.140625" style="261" customWidth="1"/>
    <col min="12822" max="13040" width="11.42578125" style="261"/>
    <col min="13041" max="13041" width="12" style="261" customWidth="1"/>
    <col min="13042" max="13042" width="11.42578125" style="261"/>
    <col min="13043" max="13043" width="9.7109375" style="261" customWidth="1"/>
    <col min="13044" max="13044" width="15.85546875" style="261" customWidth="1"/>
    <col min="13045" max="13056" width="11.42578125" style="261" customWidth="1"/>
    <col min="13057" max="13062" width="10.140625" style="261" customWidth="1"/>
    <col min="13063" max="13076" width="9.140625" style="261" customWidth="1"/>
    <col min="13077" max="13077" width="11.140625" style="261" customWidth="1"/>
    <col min="13078" max="13296" width="11.42578125" style="261"/>
    <col min="13297" max="13297" width="12" style="261" customWidth="1"/>
    <col min="13298" max="13298" width="11.42578125" style="261"/>
    <col min="13299" max="13299" width="9.7109375" style="261" customWidth="1"/>
    <col min="13300" max="13300" width="15.85546875" style="261" customWidth="1"/>
    <col min="13301" max="13312" width="11.42578125" style="261" customWidth="1"/>
    <col min="13313" max="13318" width="10.140625" style="261" customWidth="1"/>
    <col min="13319" max="13332" width="9.140625" style="261" customWidth="1"/>
    <col min="13333" max="13333" width="11.140625" style="261" customWidth="1"/>
    <col min="13334" max="13552" width="11.42578125" style="261"/>
    <col min="13553" max="13553" width="12" style="261" customWidth="1"/>
    <col min="13554" max="13554" width="11.42578125" style="261"/>
    <col min="13555" max="13555" width="9.7109375" style="261" customWidth="1"/>
    <col min="13556" max="13556" width="15.85546875" style="261" customWidth="1"/>
    <col min="13557" max="13568" width="11.42578125" style="261" customWidth="1"/>
    <col min="13569" max="13574" width="10.140625" style="261" customWidth="1"/>
    <col min="13575" max="13588" width="9.140625" style="261" customWidth="1"/>
    <col min="13589" max="13589" width="11.140625" style="261" customWidth="1"/>
    <col min="13590" max="13808" width="11.42578125" style="261"/>
    <col min="13809" max="13809" width="12" style="261" customWidth="1"/>
    <col min="13810" max="13810" width="11.42578125" style="261"/>
    <col min="13811" max="13811" width="9.7109375" style="261" customWidth="1"/>
    <col min="13812" max="13812" width="15.85546875" style="261" customWidth="1"/>
    <col min="13813" max="13824" width="11.42578125" style="261" customWidth="1"/>
    <col min="13825" max="13830" width="10.140625" style="261" customWidth="1"/>
    <col min="13831" max="13844" width="9.140625" style="261" customWidth="1"/>
    <col min="13845" max="13845" width="11.140625" style="261" customWidth="1"/>
    <col min="13846" max="14064" width="11.42578125" style="261"/>
    <col min="14065" max="14065" width="12" style="261" customWidth="1"/>
    <col min="14066" max="14066" width="11.42578125" style="261"/>
    <col min="14067" max="14067" width="9.7109375" style="261" customWidth="1"/>
    <col min="14068" max="14068" width="15.85546875" style="261" customWidth="1"/>
    <col min="14069" max="14080" width="11.42578125" style="261" customWidth="1"/>
    <col min="14081" max="14086" width="10.140625" style="261" customWidth="1"/>
    <col min="14087" max="14100" width="9.140625" style="261" customWidth="1"/>
    <col min="14101" max="14101" width="11.140625" style="261" customWidth="1"/>
    <col min="14102" max="14320" width="11.42578125" style="261"/>
    <col min="14321" max="14321" width="12" style="261" customWidth="1"/>
    <col min="14322" max="14322" width="11.42578125" style="261"/>
    <col min="14323" max="14323" width="9.7109375" style="261" customWidth="1"/>
    <col min="14324" max="14324" width="15.85546875" style="261" customWidth="1"/>
    <col min="14325" max="14336" width="11.42578125" style="261" customWidth="1"/>
    <col min="14337" max="14342" width="10.140625" style="261" customWidth="1"/>
    <col min="14343" max="14356" width="9.140625" style="261" customWidth="1"/>
    <col min="14357" max="14357" width="11.140625" style="261" customWidth="1"/>
    <col min="14358" max="14576" width="11.42578125" style="261"/>
    <col min="14577" max="14577" width="12" style="261" customWidth="1"/>
    <col min="14578" max="14578" width="11.42578125" style="261"/>
    <col min="14579" max="14579" width="9.7109375" style="261" customWidth="1"/>
    <col min="14580" max="14580" width="15.85546875" style="261" customWidth="1"/>
    <col min="14581" max="14592" width="11.42578125" style="261" customWidth="1"/>
    <col min="14593" max="14598" width="10.140625" style="261" customWidth="1"/>
    <col min="14599" max="14612" width="9.140625" style="261" customWidth="1"/>
    <col min="14613" max="14613" width="11.140625" style="261" customWidth="1"/>
    <col min="14614" max="14832" width="11.42578125" style="261"/>
    <col min="14833" max="14833" width="12" style="261" customWidth="1"/>
    <col min="14834" max="14834" width="11.42578125" style="261"/>
    <col min="14835" max="14835" width="9.7109375" style="261" customWidth="1"/>
    <col min="14836" max="14836" width="15.85546875" style="261" customWidth="1"/>
    <col min="14837" max="14848" width="11.42578125" style="261" customWidth="1"/>
    <col min="14849" max="14854" width="10.140625" style="261" customWidth="1"/>
    <col min="14855" max="14868" width="9.140625" style="261" customWidth="1"/>
    <col min="14869" max="14869" width="11.140625" style="261" customWidth="1"/>
    <col min="14870" max="15088" width="11.42578125" style="261"/>
    <col min="15089" max="15089" width="12" style="261" customWidth="1"/>
    <col min="15090" max="15090" width="11.42578125" style="261"/>
    <col min="15091" max="15091" width="9.7109375" style="261" customWidth="1"/>
    <col min="15092" max="15092" width="15.85546875" style="261" customWidth="1"/>
    <col min="15093" max="15104" width="11.42578125" style="261" customWidth="1"/>
    <col min="15105" max="15110" width="10.140625" style="261" customWidth="1"/>
    <col min="15111" max="15124" width="9.140625" style="261" customWidth="1"/>
    <col min="15125" max="15125" width="11.140625" style="261" customWidth="1"/>
    <col min="15126" max="15344" width="11.42578125" style="261"/>
    <col min="15345" max="15345" width="12" style="261" customWidth="1"/>
    <col min="15346" max="15346" width="11.42578125" style="261"/>
    <col min="15347" max="15347" width="9.7109375" style="261" customWidth="1"/>
    <col min="15348" max="15348" width="15.85546875" style="261" customWidth="1"/>
    <col min="15349" max="15360" width="11.42578125" style="261" customWidth="1"/>
    <col min="15361" max="15366" width="10.140625" style="261" customWidth="1"/>
    <col min="15367" max="15380" width="9.140625" style="261" customWidth="1"/>
    <col min="15381" max="15381" width="11.140625" style="261" customWidth="1"/>
    <col min="15382" max="15600" width="11.42578125" style="261"/>
    <col min="15601" max="15601" width="12" style="261" customWidth="1"/>
    <col min="15602" max="15602" width="11.42578125" style="261"/>
    <col min="15603" max="15603" width="9.7109375" style="261" customWidth="1"/>
    <col min="15604" max="15604" width="15.85546875" style="261" customWidth="1"/>
    <col min="15605" max="15616" width="11.42578125" style="261" customWidth="1"/>
    <col min="15617" max="15622" width="10.140625" style="261" customWidth="1"/>
    <col min="15623" max="15636" width="9.140625" style="261" customWidth="1"/>
    <col min="15637" max="15637" width="11.140625" style="261" customWidth="1"/>
    <col min="15638" max="15856" width="11.42578125" style="261"/>
    <col min="15857" max="15857" width="12" style="261" customWidth="1"/>
    <col min="15858" max="15858" width="11.42578125" style="261"/>
    <col min="15859" max="15859" width="9.7109375" style="261" customWidth="1"/>
    <col min="15860" max="15860" width="15.85546875" style="261" customWidth="1"/>
    <col min="15861" max="15872" width="11.42578125" style="261" customWidth="1"/>
    <col min="15873" max="15878" width="10.140625" style="261" customWidth="1"/>
    <col min="15879" max="15892" width="9.140625" style="261" customWidth="1"/>
    <col min="15893" max="15893" width="11.140625" style="261" customWidth="1"/>
    <col min="15894" max="16112" width="11.42578125" style="261"/>
    <col min="16113" max="16113" width="12" style="261" customWidth="1"/>
    <col min="16114" max="16114" width="11.42578125" style="261"/>
    <col min="16115" max="16115" width="9.7109375" style="261" customWidth="1"/>
    <col min="16116" max="16116" width="15.85546875" style="261" customWidth="1"/>
    <col min="16117" max="16128" width="11.42578125" style="261" customWidth="1"/>
    <col min="16129" max="16134" width="10.140625" style="261" customWidth="1"/>
    <col min="16135" max="16148" width="9.140625" style="261" customWidth="1"/>
    <col min="16149" max="16149" width="11.140625" style="261" customWidth="1"/>
    <col min="16150" max="16384" width="11.42578125" style="261"/>
  </cols>
  <sheetData>
    <row r="1" spans="2:8" ht="15" customHeight="1">
      <c r="C1" s="262"/>
    </row>
    <row r="2" spans="2:8" ht="15" customHeight="1">
      <c r="C2" s="262"/>
    </row>
    <row r="3" spans="2:8" ht="15" customHeight="1"/>
    <row r="4" spans="2:8" ht="15" customHeight="1"/>
    <row r="5" spans="2:8" ht="36" customHeight="1" thickBot="1">
      <c r="B5" s="255" t="s">
        <v>248</v>
      </c>
      <c r="C5" s="255"/>
      <c r="D5" s="255"/>
      <c r="E5" s="255"/>
      <c r="F5" s="255"/>
    </row>
    <row r="6" spans="2:8" ht="45" customHeight="1" thickBot="1">
      <c r="B6" s="48"/>
      <c r="C6" s="263" t="s">
        <v>51</v>
      </c>
      <c r="D6" s="263" t="s">
        <v>249</v>
      </c>
      <c r="E6" s="263" t="s">
        <v>250</v>
      </c>
      <c r="F6" s="264" t="s">
        <v>251</v>
      </c>
      <c r="H6" s="85" t="s">
        <v>98</v>
      </c>
    </row>
    <row r="7" spans="2:8" ht="15" customHeight="1">
      <c r="B7" s="265" t="s">
        <v>254</v>
      </c>
      <c r="C7" s="55">
        <v>56241</v>
      </c>
      <c r="D7" s="56">
        <f t="shared" ref="D7:D15" si="0">IFERROR((C7-C8)/C8,"-")</f>
        <v>-6.6849178695868594E-2</v>
      </c>
      <c r="E7" s="56">
        <f t="shared" ref="E7:E15" si="1">C7/C20-1</f>
        <v>-5.6991951710261612E-2</v>
      </c>
      <c r="F7" s="266">
        <f>((SUM(C7:C16,C18:C19)/SUM(C20:C29,C31:C32))-1)</f>
        <v>-4.6271411277353791E-2</v>
      </c>
    </row>
    <row r="8" spans="2:8" ht="15" customHeight="1">
      <c r="B8" s="265" t="s">
        <v>255</v>
      </c>
      <c r="C8" s="55">
        <v>60270</v>
      </c>
      <c r="D8" s="56">
        <f t="shared" si="0"/>
        <v>-0.10890649949730913</v>
      </c>
      <c r="E8" s="56">
        <f t="shared" si="1"/>
        <v>5.5738508968609768E-2</v>
      </c>
      <c r="F8" s="266">
        <f>((SUM(C8:C16,C18:C20)/SUM(C21:C29,C31:C33))-1)</f>
        <v>-3.5142646711413095E-2</v>
      </c>
    </row>
    <row r="9" spans="2:8" ht="15" customHeight="1">
      <c r="B9" s="265" t="s">
        <v>256</v>
      </c>
      <c r="C9" s="55">
        <v>67636</v>
      </c>
      <c r="D9" s="56">
        <f t="shared" si="0"/>
        <v>0.31016581434991475</v>
      </c>
      <c r="E9" s="56">
        <f t="shared" si="1"/>
        <v>-0.10106326422115897</v>
      </c>
      <c r="F9" s="266">
        <f>((SUM(C9:C16,C18:C21)/SUM(C22:C29,C31:C34))-1)</f>
        <v>-3.8001728743209284E-2</v>
      </c>
    </row>
    <row r="10" spans="2:8" ht="15" customHeight="1">
      <c r="B10" s="265" t="s">
        <v>257</v>
      </c>
      <c r="C10" s="55">
        <v>51624</v>
      </c>
      <c r="D10" s="56">
        <f t="shared" si="0"/>
        <v>-8.673731137332602E-2</v>
      </c>
      <c r="E10" s="56">
        <f t="shared" si="1"/>
        <v>-0.25581663543318434</v>
      </c>
      <c r="F10" s="266">
        <f>((SUM(C10:C16,C18:C22)/SUM(C23:C29,C31:C35))-1)</f>
        <v>-2.3167415753898579E-2</v>
      </c>
    </row>
    <row r="11" spans="2:8" ht="15" customHeight="1">
      <c r="B11" s="265" t="s">
        <v>258</v>
      </c>
      <c r="C11" s="55">
        <v>56527</v>
      </c>
      <c r="D11" s="56">
        <f t="shared" si="0"/>
        <v>0.11490897615431649</v>
      </c>
      <c r="E11" s="56">
        <f t="shared" si="1"/>
        <v>-4.0874574957275867E-3</v>
      </c>
      <c r="F11" s="266">
        <f>((SUM(C11:C16,C18:C23)/SUM(C24:C29,C31:C36))-1)</f>
        <v>1.2001548040090793E-2</v>
      </c>
    </row>
    <row r="12" spans="2:8" ht="15" customHeight="1">
      <c r="B12" s="265" t="s">
        <v>259</v>
      </c>
      <c r="C12" s="55">
        <v>50701</v>
      </c>
      <c r="D12" s="56">
        <f t="shared" si="0"/>
        <v>-9.8921214921712547E-2</v>
      </c>
      <c r="E12" s="56">
        <f t="shared" si="1"/>
        <v>-1.3599221789883265E-2</v>
      </c>
      <c r="F12" s="266">
        <f>((SUM(C12:C16,C18:C24)/SUM(C25:C29,C31:C37))-1)</f>
        <v>1.1300271541754281E-3</v>
      </c>
    </row>
    <row r="13" spans="2:8" ht="15" customHeight="1">
      <c r="B13" s="265" t="s">
        <v>260</v>
      </c>
      <c r="C13" s="55">
        <v>56267</v>
      </c>
      <c r="D13" s="56">
        <f t="shared" si="0"/>
        <v>-9.4250024146035227E-2</v>
      </c>
      <c r="E13" s="56">
        <f t="shared" si="1"/>
        <v>-9.4585244186982109E-2</v>
      </c>
      <c r="F13" s="266">
        <f>((SUM(C13:C16,C18:C25)/SUM(C26:C29,C31:C38))-1)</f>
        <v>-5.1253889804137032E-3</v>
      </c>
    </row>
    <row r="14" spans="2:8" ht="15" customHeight="1">
      <c r="B14" s="265" t="s">
        <v>261</v>
      </c>
      <c r="C14" s="55">
        <v>62122</v>
      </c>
      <c r="D14" s="56">
        <f t="shared" si="0"/>
        <v>0.11893225742538591</v>
      </c>
      <c r="E14" s="56">
        <f t="shared" si="1"/>
        <v>-6.7349267355272691E-2</v>
      </c>
      <c r="F14" s="266">
        <f>((SUM(C14:C16,C18:C26)/SUM(C27:C29,C31:C39))-1)</f>
        <v>6.2982507641515806E-3</v>
      </c>
    </row>
    <row r="15" spans="2:8" ht="15" customHeight="1">
      <c r="B15" s="265" t="s">
        <v>262</v>
      </c>
      <c r="C15" s="55">
        <v>55519</v>
      </c>
      <c r="D15" s="56">
        <f t="shared" si="0"/>
        <v>-2.4562081627633219E-2</v>
      </c>
      <c r="E15" s="56">
        <f t="shared" si="1"/>
        <v>-2.0517977488444306E-2</v>
      </c>
      <c r="F15" s="266">
        <f>((SUM(C15:C16,C18:C27)/SUM(C28:C29,C31:C40))-1)</f>
        <v>2.3026329661246958E-2</v>
      </c>
    </row>
    <row r="16" spans="2:8" ht="15" customHeight="1">
      <c r="B16" s="265" t="s">
        <v>263</v>
      </c>
      <c r="C16" s="55">
        <v>56917</v>
      </c>
      <c r="D16" s="56">
        <f>C16/C18-1</f>
        <v>-3.6937394247038902E-2</v>
      </c>
      <c r="E16" s="56">
        <f>C16/C29-1</f>
        <v>2.1445748537382014E-2</v>
      </c>
      <c r="F16" s="266">
        <f>((SUM(C16,C18:C28)/SUM(C29,C31:C41))-1)</f>
        <v>2.7250179676160169E-2</v>
      </c>
    </row>
    <row r="17" spans="2:6" ht="30" customHeight="1">
      <c r="B17" s="209" t="str">
        <f>actualizaciones!$A$2</f>
        <v xml:space="preserve">acum. octubre 2012 </v>
      </c>
      <c r="C17" s="52">
        <v>573824</v>
      </c>
      <c r="D17" s="53"/>
      <c r="E17" s="53">
        <v>-6.0312386392294193E-2</v>
      </c>
      <c r="F17" s="267" t="s">
        <v>64</v>
      </c>
    </row>
    <row r="18" spans="2:6" ht="15" customHeight="1" outlineLevel="1">
      <c r="B18" s="265" t="s">
        <v>252</v>
      </c>
      <c r="C18" s="55">
        <v>59100</v>
      </c>
      <c r="D18" s="56">
        <f t="shared" ref="D18:D28" si="2">IFERROR((C18-C19)/C19,"-")</f>
        <v>1.9000655195006724E-2</v>
      </c>
      <c r="E18" s="56">
        <f>C18/C31-1</f>
        <v>2.3784364335579511E-2</v>
      </c>
      <c r="F18" s="266">
        <f>((SUM(C18:C29)/SUM(C31:C42))-1)</f>
        <v>2.2629164980439764E-2</v>
      </c>
    </row>
    <row r="19" spans="2:6" ht="15" customHeight="1" outlineLevel="1">
      <c r="B19" s="265" t="s">
        <v>253</v>
      </c>
      <c r="C19" s="55">
        <v>57998</v>
      </c>
      <c r="D19" s="56">
        <f t="shared" si="2"/>
        <v>-2.7531857813547955E-2</v>
      </c>
      <c r="E19" s="56">
        <f t="shared" ref="E19:E28" si="3">C19/C32-1</f>
        <v>3.4533195390817228E-2</v>
      </c>
      <c r="F19" s="266">
        <f>((SUM(C19:C29,C31)/SUM(C32:C42,C44))-1)</f>
        <v>1.3134587328198721E-2</v>
      </c>
    </row>
    <row r="20" spans="2:6" ht="15" customHeight="1" outlineLevel="1">
      <c r="B20" s="265" t="s">
        <v>254</v>
      </c>
      <c r="C20" s="55">
        <v>59640</v>
      </c>
      <c r="D20" s="56">
        <f t="shared" si="2"/>
        <v>4.4702914798206275E-2</v>
      </c>
      <c r="E20" s="56">
        <f t="shared" si="3"/>
        <v>8.8182166511576954E-2</v>
      </c>
      <c r="F20" s="266">
        <f>((SUM(C20:C29,C31:C32)/SUM(C33:C42,C44:C45))-1)</f>
        <v>3.4142314585763334E-3</v>
      </c>
    </row>
    <row r="21" spans="2:6" ht="15" customHeight="1" outlineLevel="1">
      <c r="B21" s="265" t="s">
        <v>255</v>
      </c>
      <c r="C21" s="55">
        <v>57088</v>
      </c>
      <c r="D21" s="56">
        <f t="shared" si="2"/>
        <v>-0.24125465178096758</v>
      </c>
      <c r="E21" s="56">
        <f t="shared" si="3"/>
        <v>2.0905237933439347E-2</v>
      </c>
      <c r="F21" s="266">
        <f>((SUM(C21:C29,C31:C33)/SUM(C34:C42,C44:C46))-1)</f>
        <v>-8.4342545653968148E-3</v>
      </c>
    </row>
    <row r="22" spans="2:6" ht="15" customHeight="1" outlineLevel="1">
      <c r="B22" s="265" t="s">
        <v>256</v>
      </c>
      <c r="C22" s="55">
        <v>75240</v>
      </c>
      <c r="D22" s="56">
        <f t="shared" si="2"/>
        <v>8.4618711258469079E-2</v>
      </c>
      <c r="E22" s="56">
        <f t="shared" si="3"/>
        <v>4.3348032282219728E-2</v>
      </c>
      <c r="F22" s="266">
        <f>((SUM(C22:C29,C31:C34)/SUM(C35:C42,C44:C47))-1)</f>
        <v>-1.1631650194800947E-2</v>
      </c>
    </row>
    <row r="23" spans="2:6" ht="15" customHeight="1" outlineLevel="1">
      <c r="B23" s="265" t="s">
        <v>257</v>
      </c>
      <c r="C23" s="55">
        <v>69370</v>
      </c>
      <c r="D23" s="56">
        <f t="shared" si="2"/>
        <v>0.22218502792508676</v>
      </c>
      <c r="E23" s="56">
        <f t="shared" si="3"/>
        <v>0.1180234338485342</v>
      </c>
      <c r="F23" s="266">
        <f>((SUM(C23:C29,C31:C35)/SUM(C36:C42,C44:C48))-1)</f>
        <v>-3.5933728403980125E-2</v>
      </c>
    </row>
    <row r="24" spans="2:6" ht="15" customHeight="1" outlineLevel="1">
      <c r="B24" s="265" t="s">
        <v>258</v>
      </c>
      <c r="C24" s="55">
        <v>56759</v>
      </c>
      <c r="D24" s="56">
        <f t="shared" si="2"/>
        <v>0.10426070038910505</v>
      </c>
      <c r="E24" s="56">
        <f t="shared" si="3"/>
        <v>-0.12245087277168787</v>
      </c>
      <c r="F24" s="266">
        <f>((SUM(C24:C29,C31:C36)/SUM(C37:C42,C44:C49))-1)</f>
        <v>-5.965169530245551E-2</v>
      </c>
    </row>
    <row r="25" spans="2:6" ht="15" customHeight="1" outlineLevel="1">
      <c r="B25" s="265" t="s">
        <v>259</v>
      </c>
      <c r="C25" s="55">
        <v>51400</v>
      </c>
      <c r="D25" s="56">
        <f t="shared" si="2"/>
        <v>-0.17290208383618955</v>
      </c>
      <c r="E25" s="56">
        <f t="shared" si="3"/>
        <v>-9.1936965585471042E-2</v>
      </c>
      <c r="F25" s="266">
        <f>((SUM(C25:C29,C31:C37)/SUM(C38:C42,C44:C50))-1)</f>
        <v>-4.5792908943325661E-2</v>
      </c>
    </row>
    <row r="26" spans="2:6" ht="15" customHeight="1" outlineLevel="1">
      <c r="B26" s="265" t="s">
        <v>260</v>
      </c>
      <c r="C26" s="55">
        <v>62145</v>
      </c>
      <c r="D26" s="56">
        <f t="shared" si="2"/>
        <v>-6.7003963487869328E-2</v>
      </c>
      <c r="E26" s="56">
        <f t="shared" si="3"/>
        <v>3.9214046822742432E-2</v>
      </c>
      <c r="F26" s="266">
        <f>((SUM(C26:C29,C31:C38)/SUM(C39:C42,C44:C51))-1)</f>
        <v>-3.823501168336485E-2</v>
      </c>
    </row>
    <row r="27" spans="2:6" ht="15" customHeight="1" outlineLevel="1">
      <c r="B27" s="265" t="s">
        <v>261</v>
      </c>
      <c r="C27" s="55">
        <v>66608</v>
      </c>
      <c r="D27" s="56">
        <f t="shared" si="2"/>
        <v>0.17511732119544124</v>
      </c>
      <c r="E27" s="56">
        <f t="shared" si="3"/>
        <v>0.12437542201215401</v>
      </c>
      <c r="F27" s="266">
        <f>((SUM(C27:C29,C31:C39)/SUM(C40:C42,C44:C52))-1)</f>
        <v>-5.4751158594641747E-2</v>
      </c>
    </row>
    <row r="28" spans="2:6" ht="15" customHeight="1" outlineLevel="1">
      <c r="B28" s="265" t="s">
        <v>262</v>
      </c>
      <c r="C28" s="55">
        <v>56682</v>
      </c>
      <c r="D28" s="56">
        <f t="shared" si="2"/>
        <v>1.7228383762248303E-2</v>
      </c>
      <c r="E28" s="56">
        <f t="shared" si="3"/>
        <v>3.2665925777478177E-2</v>
      </c>
      <c r="F28" s="266">
        <f>((SUM(C28:C29,C31:C40)/SUM(C41:C42,C44:C53))-1)</f>
        <v>-7.1703249024927196E-2</v>
      </c>
    </row>
    <row r="29" spans="2:6" ht="15" customHeight="1" outlineLevel="1">
      <c r="B29" s="265" t="s">
        <v>263</v>
      </c>
      <c r="C29" s="55">
        <v>55722</v>
      </c>
      <c r="D29" s="56">
        <f>C29/C31-1</f>
        <v>-3.4732447554870371E-2</v>
      </c>
      <c r="E29" s="56">
        <f>C29/C42-1</f>
        <v>-3.5283933518005517E-2</v>
      </c>
      <c r="F29" s="266">
        <f>((SUM(C29,C31:C41)/SUM(C42,C44:C54))-1)</f>
        <v>-7.9124609710582439E-2</v>
      </c>
    </row>
    <row r="30" spans="2:6" ht="12.75">
      <c r="B30" s="268">
        <v>2011</v>
      </c>
      <c r="C30" s="170">
        <v>727752</v>
      </c>
      <c r="D30" s="171"/>
      <c r="E30" s="171">
        <f t="shared" ref="E30" si="4">C30/C43-1</f>
        <v>2.2629164980439764E-2</v>
      </c>
      <c r="F30" s="269">
        <f>C30/C43-1</f>
        <v>2.2629164980439764E-2</v>
      </c>
    </row>
    <row r="31" spans="2:6" ht="15" hidden="1" customHeight="1" outlineLevel="1">
      <c r="B31" s="265" t="s">
        <v>252</v>
      </c>
      <c r="C31" s="55">
        <v>57727</v>
      </c>
      <c r="D31" s="56">
        <f t="shared" ref="D31:D41" si="5">IFERROR((C31-C32)/C32,"-")</f>
        <v>2.9699261531875423E-2</v>
      </c>
      <c r="E31" s="56">
        <f>C31/C44-1</f>
        <v>-8.4294348122650353E-2</v>
      </c>
      <c r="F31" s="266">
        <f>((SUM(C31:C42)/SUM(C44:C55))-1)</f>
        <v>-7.6419928049711094E-2</v>
      </c>
    </row>
    <row r="32" spans="2:6" ht="15" hidden="1" customHeight="1" outlineLevel="1">
      <c r="B32" s="265" t="s">
        <v>253</v>
      </c>
      <c r="C32" s="55">
        <v>56062</v>
      </c>
      <c r="D32" s="56">
        <f t="shared" si="5"/>
        <v>2.2898534858685933E-2</v>
      </c>
      <c r="E32" s="56">
        <f t="shared" ref="E32:E82" si="6">C32/C45-1</f>
        <v>-8.2124496545400993E-2</v>
      </c>
      <c r="F32" s="266">
        <f>((SUM(C32:C42,C44)/SUM(C45:C55,C57))-1)</f>
        <v>-7.7360416020548772E-2</v>
      </c>
    </row>
    <row r="33" spans="2:6" ht="15" hidden="1" customHeight="1" outlineLevel="1">
      <c r="B33" s="265" t="s">
        <v>254</v>
      </c>
      <c r="C33" s="55">
        <v>54807</v>
      </c>
      <c r="D33" s="56">
        <f t="shared" si="5"/>
        <v>-1.9885906400329046E-2</v>
      </c>
      <c r="E33" s="56">
        <f t="shared" si="6"/>
        <v>-6.4088114754098369E-2</v>
      </c>
      <c r="F33" s="266">
        <f>((SUM(C33:C42,C44:C45)/SUM(C46:C55,C57:C58))-1)</f>
        <v>-7.9825645862275474E-2</v>
      </c>
    </row>
    <row r="34" spans="2:6" ht="15" hidden="1" customHeight="1" outlineLevel="1">
      <c r="B34" s="265" t="s">
        <v>255</v>
      </c>
      <c r="C34" s="55">
        <v>55919</v>
      </c>
      <c r="D34" s="56">
        <f t="shared" si="5"/>
        <v>-0.22457497850625399</v>
      </c>
      <c r="E34" s="56">
        <f t="shared" si="6"/>
        <v>-2.0408520776399652E-2</v>
      </c>
      <c r="F34" s="266">
        <f>((SUM(C34:C42,C44:C46)/SUM(C47:C55,C57:C59))-1)</f>
        <v>-8.4501783107969186E-2</v>
      </c>
    </row>
    <row r="35" spans="2:6" ht="15" hidden="1" customHeight="1" outlineLevel="1">
      <c r="B35" s="265" t="s">
        <v>256</v>
      </c>
      <c r="C35" s="55">
        <v>72114</v>
      </c>
      <c r="D35" s="56">
        <f t="shared" si="5"/>
        <v>0.1622479733105549</v>
      </c>
      <c r="E35" s="56">
        <f t="shared" si="6"/>
        <v>-0.17295716497505587</v>
      </c>
      <c r="F35" s="266">
        <f>((SUM(C35:C42,C44:C47)/SUM(C48:C55,C57:C60))-1)</f>
        <v>-9.8019702465227843E-2</v>
      </c>
    </row>
    <row r="36" spans="2:6" ht="15" hidden="1" customHeight="1" outlineLevel="1">
      <c r="B36" s="265" t="s">
        <v>257</v>
      </c>
      <c r="C36" s="55">
        <v>62047</v>
      </c>
      <c r="D36" s="56">
        <f t="shared" si="5"/>
        <v>-4.069326984028819E-2</v>
      </c>
      <c r="E36" s="56">
        <f t="shared" si="6"/>
        <v>-0.14973826294296599</v>
      </c>
      <c r="F36" s="266">
        <f>((SUM(C36:C42,C44:C48)/SUM(C49:C55,C57:C61))-1)</f>
        <v>-0.10164445326953442</v>
      </c>
    </row>
    <row r="37" spans="2:6" ht="15" hidden="1" customHeight="1" outlineLevel="1">
      <c r="B37" s="265" t="s">
        <v>258</v>
      </c>
      <c r="C37" s="55">
        <v>64679</v>
      </c>
      <c r="D37" s="56">
        <f t="shared" si="5"/>
        <v>0.14265776270228253</v>
      </c>
      <c r="E37" s="56">
        <f t="shared" si="6"/>
        <v>4.2469860099284329E-2</v>
      </c>
      <c r="F37" s="266">
        <f>((SUM(C37:C42,C44:C49)/SUM(C50:C55,C57:C62))-1)</f>
        <v>-0.10519622827179831</v>
      </c>
    </row>
    <row r="38" spans="2:6" ht="15" hidden="1" customHeight="1" outlineLevel="1">
      <c r="B38" s="265" t="s">
        <v>259</v>
      </c>
      <c r="C38" s="55">
        <v>56604</v>
      </c>
      <c r="D38" s="56">
        <f t="shared" si="5"/>
        <v>-5.3444816053511708E-2</v>
      </c>
      <c r="E38" s="56">
        <f t="shared" si="6"/>
        <v>8.6423492934657453E-3</v>
      </c>
      <c r="F38" s="266">
        <f>((SUM(C38:C42,C44:C50)/SUM(C51:C55,C57:C63))-1)</f>
        <v>-0.11989738163638053</v>
      </c>
    </row>
    <row r="39" spans="2:6" ht="15" hidden="1" customHeight="1" outlineLevel="1">
      <c r="B39" s="265" t="s">
        <v>260</v>
      </c>
      <c r="C39" s="55">
        <v>59800</v>
      </c>
      <c r="D39" s="56">
        <f t="shared" si="5"/>
        <v>9.4530722484807567E-3</v>
      </c>
      <c r="E39" s="56">
        <f t="shared" si="6"/>
        <v>-0.15080942913944906</v>
      </c>
      <c r="F39" s="266">
        <f>((SUM(C39:C42,C44:C51)/SUM(C52:C55,C57:C64))-1)</f>
        <v>-0.13894337438502846</v>
      </c>
    </row>
    <row r="40" spans="2:6" ht="15" hidden="1" customHeight="1" outlineLevel="1">
      <c r="B40" s="265" t="s">
        <v>261</v>
      </c>
      <c r="C40" s="55">
        <v>59240</v>
      </c>
      <c r="D40" s="56">
        <f t="shared" si="5"/>
        <v>7.9269070305525699E-2</v>
      </c>
      <c r="E40" s="56">
        <f t="shared" si="6"/>
        <v>-9.1257727530718369E-2</v>
      </c>
      <c r="F40" s="266">
        <f>((SUM(C40:C42,C44:C52)/SUM(C53:C55,C57:C65))-1)</f>
        <v>-0.13317206740338294</v>
      </c>
    </row>
    <row r="41" spans="2:6" ht="15" hidden="1" customHeight="1" outlineLevel="1">
      <c r="B41" s="265" t="s">
        <v>262</v>
      </c>
      <c r="C41" s="55">
        <v>54889</v>
      </c>
      <c r="D41" s="56">
        <f t="shared" si="5"/>
        <v>-4.9705678670360111E-2</v>
      </c>
      <c r="E41" s="56">
        <f t="shared" si="6"/>
        <v>-7.1534896309076723E-2</v>
      </c>
      <c r="F41" s="266">
        <f>((SUM(C41:C42,C44:C53)/SUM(C54:C55,C57:C66))-1)</f>
        <v>-0.14904033534130967</v>
      </c>
    </row>
    <row r="42" spans="2:6" ht="15" hidden="1" customHeight="1" outlineLevel="1">
      <c r="B42" s="265" t="s">
        <v>263</v>
      </c>
      <c r="C42" s="55">
        <v>57760</v>
      </c>
      <c r="D42" s="56">
        <f>C42/C44-1</f>
        <v>-8.3770879269047138E-2</v>
      </c>
      <c r="E42" s="56">
        <f t="shared" si="6"/>
        <v>8.664009703691633E-4</v>
      </c>
      <c r="F42" s="266">
        <f>((SUM(C42,C44:C54)/SUM(C55,C57:C67))-1)</f>
        <v>-0.15328382136574359</v>
      </c>
    </row>
    <row r="43" spans="2:6" ht="15" customHeight="1" collapsed="1">
      <c r="B43" s="270">
        <v>2010</v>
      </c>
      <c r="C43" s="223">
        <v>711648</v>
      </c>
      <c r="D43" s="224"/>
      <c r="E43" s="224">
        <f t="shared" si="6"/>
        <v>-7.6419928049711094E-2</v>
      </c>
      <c r="F43" s="271">
        <f>C43/C56-1</f>
        <v>-7.6419928049711094E-2</v>
      </c>
    </row>
    <row r="44" spans="2:6" ht="15" hidden="1" customHeight="1" outlineLevel="1">
      <c r="B44" s="265" t="s">
        <v>252</v>
      </c>
      <c r="C44" s="55">
        <v>63041</v>
      </c>
      <c r="D44" s="56">
        <f t="shared" ref="D44:D54" si="7">IFERROR((C44-C45)/C45,"-")</f>
        <v>3.213923180195815E-2</v>
      </c>
      <c r="E44" s="56">
        <f t="shared" si="6"/>
        <v>-9.4056275687638302E-2</v>
      </c>
      <c r="F44" s="266">
        <f>((SUM(C44:C55)/SUM(C57:C68))-1)</f>
        <v>-0.16088823451900369</v>
      </c>
    </row>
    <row r="45" spans="2:6" ht="15" hidden="1" customHeight="1" outlineLevel="1">
      <c r="B45" s="265" t="s">
        <v>253</v>
      </c>
      <c r="C45" s="55">
        <v>61078</v>
      </c>
      <c r="D45" s="56">
        <f t="shared" si="7"/>
        <v>4.2998633879781423E-2</v>
      </c>
      <c r="E45" s="56">
        <f t="shared" si="6"/>
        <v>-0.10979289035285889</v>
      </c>
      <c r="F45" s="266">
        <f>((SUM(C45:C55,C57)/SUM(C58:C68,C70))-1)</f>
        <v>-0.16220010112978578</v>
      </c>
    </row>
    <row r="46" spans="2:6" ht="15" hidden="1" customHeight="1" outlineLevel="1">
      <c r="B46" s="265" t="s">
        <v>254</v>
      </c>
      <c r="C46" s="55">
        <v>58560</v>
      </c>
      <c r="D46" s="56">
        <f t="shared" si="7"/>
        <v>2.5856632331301241E-2</v>
      </c>
      <c r="E46" s="56">
        <f t="shared" si="6"/>
        <v>-0.12160439197804007</v>
      </c>
      <c r="F46" s="266">
        <f>((SUM(C46:C55,C57:C58)/SUM(C59:C68,C70:C71))-1)</f>
        <v>-0.16090594480829201</v>
      </c>
    </row>
    <row r="47" spans="2:6" ht="15" hidden="1" customHeight="1" outlineLevel="1">
      <c r="B47" s="265" t="s">
        <v>255</v>
      </c>
      <c r="C47" s="55">
        <v>57084</v>
      </c>
      <c r="D47" s="56">
        <f t="shared" si="7"/>
        <v>-0.34532943402718047</v>
      </c>
      <c r="E47" s="56">
        <f t="shared" si="6"/>
        <v>-0.18748576634024139</v>
      </c>
      <c r="F47" s="266">
        <f>((SUM(C47:C55,C57:C59)/SUM(C60:C68,C70:C72))-1)</f>
        <v>-0.16342911778331937</v>
      </c>
    </row>
    <row r="48" spans="2:6" ht="15" hidden="1" customHeight="1" outlineLevel="1">
      <c r="B48" s="265" t="s">
        <v>256</v>
      </c>
      <c r="C48" s="55">
        <v>87195</v>
      </c>
      <c r="D48" s="56">
        <f t="shared" si="7"/>
        <v>0.19487762764820346</v>
      </c>
      <c r="E48" s="56">
        <f t="shared" si="6"/>
        <v>-0.18687170113956397</v>
      </c>
      <c r="F48" s="266">
        <f>((SUM(C48:C55,C57:C60)/SUM(C61:C68,C70:C73))-1)</f>
        <v>-0.15964203745009031</v>
      </c>
    </row>
    <row r="49" spans="2:6" ht="15" hidden="1" customHeight="1" outlineLevel="1">
      <c r="B49" s="265" t="s">
        <v>257</v>
      </c>
      <c r="C49" s="55">
        <v>72974</v>
      </c>
      <c r="D49" s="56">
        <f t="shared" si="7"/>
        <v>0.17616530204371092</v>
      </c>
      <c r="E49" s="56">
        <f t="shared" si="6"/>
        <v>-0.17509947549285587</v>
      </c>
      <c r="F49" s="266">
        <f>((SUM(C49:C55,C57:C61)/SUM(C62:C68,C70:C74))-1)</f>
        <v>-0.14517197410038585</v>
      </c>
    </row>
    <row r="50" spans="2:6" ht="15" hidden="1" customHeight="1" outlineLevel="1">
      <c r="B50" s="265" t="s">
        <v>258</v>
      </c>
      <c r="C50" s="55">
        <v>62044</v>
      </c>
      <c r="D50" s="56">
        <f t="shared" si="7"/>
        <v>0.10557921559543114</v>
      </c>
      <c r="E50" s="56">
        <f t="shared" si="6"/>
        <v>-0.1513029204568771</v>
      </c>
      <c r="F50" s="266">
        <f>((SUM(C50:C55,C57:C62)/SUM(C63:C68,C70:C75))-1)</f>
        <v>-0.13936751923442781</v>
      </c>
    </row>
    <row r="51" spans="2:6" ht="15" hidden="1" customHeight="1" outlineLevel="1">
      <c r="B51" s="265" t="s">
        <v>259</v>
      </c>
      <c r="C51" s="55">
        <v>56119</v>
      </c>
      <c r="D51" s="56">
        <f t="shared" si="7"/>
        <v>-0.20308151093439364</v>
      </c>
      <c r="E51" s="56">
        <f t="shared" si="6"/>
        <v>-0.2458340052679675</v>
      </c>
      <c r="F51" s="266">
        <f>((SUM(C51:C55,C57:C63)/SUM(C64:C68,C70:C76))-1)</f>
        <v>-0.13627180397496996</v>
      </c>
    </row>
    <row r="52" spans="2:6" ht="15" hidden="1" customHeight="1" outlineLevel="1">
      <c r="B52" s="265" t="s">
        <v>260</v>
      </c>
      <c r="C52" s="55">
        <v>70420</v>
      </c>
      <c r="D52" s="56">
        <f t="shared" si="7"/>
        <v>8.0243599380263542E-2</v>
      </c>
      <c r="E52" s="56">
        <f t="shared" si="6"/>
        <v>-8.3955563649608433E-2</v>
      </c>
      <c r="F52" s="266">
        <f>((SUM(C52:C55,C57:C64)/SUM(C65:C68,C70:C77))-1)</f>
        <v>-0.10637900477304196</v>
      </c>
    </row>
    <row r="53" spans="2:6" ht="15" hidden="1" customHeight="1" outlineLevel="1">
      <c r="B53" s="265" t="s">
        <v>261</v>
      </c>
      <c r="C53" s="55">
        <v>65189</v>
      </c>
      <c r="D53" s="56">
        <f t="shared" si="7"/>
        <v>0.10269291924625326</v>
      </c>
      <c r="E53" s="56">
        <f t="shared" si="6"/>
        <v>-0.26371727393887368</v>
      </c>
      <c r="F53" s="266">
        <f>((SUM(C53:C55,C57:C65)/SUM(C66:C68,C70:C78))-1)</f>
        <v>-0.10308767129730456</v>
      </c>
    </row>
    <row r="54" spans="2:6" ht="15" hidden="1" customHeight="1" outlineLevel="1">
      <c r="B54" s="265" t="s">
        <v>262</v>
      </c>
      <c r="C54" s="55">
        <v>59118</v>
      </c>
      <c r="D54" s="56">
        <f t="shared" si="7"/>
        <v>2.4397851325593484E-2</v>
      </c>
      <c r="E54" s="56">
        <f t="shared" si="6"/>
        <v>-0.13854807215923992</v>
      </c>
      <c r="F54" s="266">
        <f>((SUM(C54:C55,C57:C66)/SUM(C67:C68,C70:C79))-1)</f>
        <v>-7.0950563830851743E-2</v>
      </c>
    </row>
    <row r="55" spans="2:6" ht="15" hidden="1" customHeight="1" outlineLevel="1">
      <c r="B55" s="265" t="s">
        <v>263</v>
      </c>
      <c r="C55" s="55">
        <v>57710</v>
      </c>
      <c r="D55" s="56">
        <f>C55/C57-1</f>
        <v>-0.17066651337912797</v>
      </c>
      <c r="E55" s="56">
        <f t="shared" si="6"/>
        <v>-0.12425263285683941</v>
      </c>
      <c r="F55" s="266">
        <f>((SUM(C55,C57:C67)/SUM(C68,C70:C80))-1)</f>
        <v>-6.0732066778955707E-2</v>
      </c>
    </row>
    <row r="56" spans="2:6" ht="15" customHeight="1" collapsed="1">
      <c r="B56" s="270">
        <v>2009</v>
      </c>
      <c r="C56" s="223">
        <v>770532</v>
      </c>
      <c r="D56" s="224"/>
      <c r="E56" s="224">
        <f t="shared" si="6"/>
        <v>-0.16088823451900369</v>
      </c>
      <c r="F56" s="271">
        <f>C56/C69-1</f>
        <v>-0.16088823451900369</v>
      </c>
    </row>
    <row r="57" spans="2:6" ht="15" hidden="1" customHeight="1" outlineLevel="1">
      <c r="B57" s="265" t="s">
        <v>252</v>
      </c>
      <c r="C57" s="55">
        <v>69586</v>
      </c>
      <c r="D57" s="56">
        <f t="shared" ref="D57:D67" si="8">IFERROR((C57-C58)/C58,"-")</f>
        <v>1.4210549328824824E-2</v>
      </c>
      <c r="E57" s="56">
        <f t="shared" si="6"/>
        <v>-0.11733218326652795</v>
      </c>
      <c r="F57" s="266">
        <f>((SUM(C57:C68)/SUM(C70:C81))-1)</f>
        <v>-5.2693096088199387E-2</v>
      </c>
    </row>
    <row r="58" spans="2:6" ht="15" hidden="1" customHeight="1" outlineLevel="1">
      <c r="B58" s="265" t="s">
        <v>253</v>
      </c>
      <c r="C58" s="55">
        <v>68611</v>
      </c>
      <c r="D58" s="56">
        <f t="shared" si="8"/>
        <v>2.9159854200728995E-2</v>
      </c>
      <c r="E58" s="56">
        <f t="shared" si="6"/>
        <v>-9.9096614932114857E-2</v>
      </c>
      <c r="F58" s="266">
        <f>((SUM(C58:C68,C70)/SUM(C71:C81,C83))-1)</f>
        <v>-4.055837720976907E-2</v>
      </c>
    </row>
    <row r="59" spans="2:6" ht="15" hidden="1" customHeight="1" outlineLevel="1">
      <c r="B59" s="265" t="s">
        <v>254</v>
      </c>
      <c r="C59" s="55">
        <v>66667</v>
      </c>
      <c r="D59" s="56">
        <f t="shared" si="8"/>
        <v>-5.1084604873605104E-2</v>
      </c>
      <c r="E59" s="56">
        <f t="shared" si="6"/>
        <v>-0.15801106367930484</v>
      </c>
      <c r="F59" s="266">
        <f>((SUM(C59:C68,C70:C71)/SUM(C72:C81,C83:C84))-1)</f>
        <v>-3.0104004704950005E-2</v>
      </c>
    </row>
    <row r="60" spans="2:6" ht="15" hidden="1" customHeight="1" outlineLevel="1">
      <c r="B60" s="265" t="s">
        <v>255</v>
      </c>
      <c r="C60" s="55">
        <v>70256</v>
      </c>
      <c r="D60" s="56">
        <f t="shared" si="8"/>
        <v>-0.34483466064867485</v>
      </c>
      <c r="E60" s="56">
        <f t="shared" si="6"/>
        <v>-0.13965221650746995</v>
      </c>
      <c r="F60" s="266">
        <f>((SUM(C60:C68,C70:C72)/SUM(C73:C81,C83:C85))-1)</f>
        <v>-1.6992423951641134E-2</v>
      </c>
    </row>
    <row r="61" spans="2:6" ht="15" hidden="1" customHeight="1" outlineLevel="1">
      <c r="B61" s="265" t="s">
        <v>256</v>
      </c>
      <c r="C61" s="55">
        <v>107234</v>
      </c>
      <c r="D61" s="56">
        <f t="shared" si="8"/>
        <v>0.21217670464821847</v>
      </c>
      <c r="E61" s="56">
        <f t="shared" si="6"/>
        <v>-6.2992057181304184E-2</v>
      </c>
      <c r="F61" s="266">
        <f>((SUM(C61:C68,C70:C73)/SUM(C74:C81,C83:C86))-1)</f>
        <v>-1.4901041511511726E-2</v>
      </c>
    </row>
    <row r="62" spans="2:6" ht="15" hidden="1" customHeight="1" outlineLevel="1">
      <c r="B62" s="265" t="s">
        <v>257</v>
      </c>
      <c r="C62" s="55">
        <v>88464</v>
      </c>
      <c r="D62" s="56">
        <f t="shared" si="8"/>
        <v>0.21009506873674852</v>
      </c>
      <c r="E62" s="56">
        <f t="shared" si="6"/>
        <v>-0.11488203629960181</v>
      </c>
      <c r="F62" s="266">
        <f>((SUM(C62:C68,C70:C74)/SUM(C75:C81,C83:C87))-1)</f>
        <v>-5.9497415056971592E-3</v>
      </c>
    </row>
    <row r="63" spans="2:6" ht="15" hidden="1" customHeight="1" outlineLevel="1">
      <c r="B63" s="265" t="s">
        <v>258</v>
      </c>
      <c r="C63" s="55">
        <v>73105</v>
      </c>
      <c r="D63" s="56">
        <f t="shared" si="8"/>
        <v>-1.7564371337956245E-2</v>
      </c>
      <c r="E63" s="56">
        <f t="shared" si="6"/>
        <v>-0.11287876029948907</v>
      </c>
      <c r="F63" s="266">
        <f>((SUM(C63:C68,C70:C75)/SUM(C76:C81,C83:C88))-1)</f>
        <v>2.5276633008923799E-3</v>
      </c>
    </row>
    <row r="64" spans="2:6" ht="15" hidden="1" customHeight="1" outlineLevel="1">
      <c r="B64" s="265" t="s">
        <v>259</v>
      </c>
      <c r="C64" s="55">
        <v>74412</v>
      </c>
      <c r="D64" s="56">
        <f t="shared" si="8"/>
        <v>-3.2026432864167335E-2</v>
      </c>
      <c r="E64" s="56">
        <f t="shared" si="6"/>
        <v>0.20277369195209083</v>
      </c>
      <c r="F64" s="266">
        <f>((SUM(C64:C68,C70:C76)/SUM(C77:C81,C83:C89))-1)</f>
        <v>1.4460786077189258E-2</v>
      </c>
    </row>
    <row r="65" spans="2:6" ht="15" hidden="1" customHeight="1" outlineLevel="1">
      <c r="B65" s="265" t="s">
        <v>260</v>
      </c>
      <c r="C65" s="55">
        <v>76874</v>
      </c>
      <c r="D65" s="56">
        <f t="shared" si="8"/>
        <v>-0.13174004382299126</v>
      </c>
      <c r="E65" s="56">
        <f t="shared" si="6"/>
        <v>-4.4972296071756901E-2</v>
      </c>
      <c r="F65" s="266">
        <f>((SUM(C65:C68,C70:C77)/SUM(C78:C81,C83:C90))-1)</f>
        <v>-6.2322674602414141E-3</v>
      </c>
    </row>
    <row r="66" spans="2:6" ht="15" hidden="1" customHeight="1" outlineLevel="1">
      <c r="B66" s="265" t="s">
        <v>261</v>
      </c>
      <c r="C66" s="55">
        <v>88538</v>
      </c>
      <c r="D66" s="56">
        <f t="shared" si="8"/>
        <v>0.29015242036545913</v>
      </c>
      <c r="E66" s="56">
        <f t="shared" si="6"/>
        <v>0.10897066559783553</v>
      </c>
      <c r="F66" s="266">
        <f>((SUM(C66:C68,C70:C78)/SUM(C79:C81,C83:C91))-1)</f>
        <v>-7.2513563304726913E-3</v>
      </c>
    </row>
    <row r="67" spans="2:6" ht="15" hidden="1" customHeight="1" outlineLevel="1">
      <c r="B67" s="265" t="s">
        <v>262</v>
      </c>
      <c r="C67" s="55">
        <v>68626</v>
      </c>
      <c r="D67" s="56">
        <f t="shared" si="8"/>
        <v>4.139731099578136E-2</v>
      </c>
      <c r="E67" s="56">
        <f t="shared" si="6"/>
        <v>6.2020732225855912E-3</v>
      </c>
      <c r="F67" s="266">
        <f>((SUM(C67:C68,C70:C79)/SUM(C80:C81,C83:C92))-1)</f>
        <v>-1.4712967536942512E-2</v>
      </c>
    </row>
    <row r="68" spans="2:6" ht="15" hidden="1" customHeight="1" outlineLevel="1">
      <c r="B68" s="265" t="s">
        <v>263</v>
      </c>
      <c r="C68" s="55">
        <v>65898</v>
      </c>
      <c r="D68" s="56">
        <f>C68/C70-1</f>
        <v>-0.16411284184890151</v>
      </c>
      <c r="E68" s="56">
        <f t="shared" si="6"/>
        <v>-6.3481053695019218E-3</v>
      </c>
      <c r="F68" s="266">
        <f>((SUM(C68,C70:C80)/SUM(C81,C83:C93))-1)</f>
        <v>-1.7734803157269385E-2</v>
      </c>
    </row>
    <row r="69" spans="2:6" ht="15" customHeight="1" collapsed="1">
      <c r="B69" s="270">
        <v>2008</v>
      </c>
      <c r="C69" s="223">
        <v>918271</v>
      </c>
      <c r="D69" s="224"/>
      <c r="E69" s="224">
        <f t="shared" si="6"/>
        <v>-5.2693096088199387E-2</v>
      </c>
      <c r="F69" s="271">
        <f>C69/C82-1</f>
        <v>-5.2693096088199387E-2</v>
      </c>
    </row>
    <row r="70" spans="2:6" ht="15" hidden="1" customHeight="1" outlineLevel="1">
      <c r="B70" s="265" t="s">
        <v>252</v>
      </c>
      <c r="C70" s="55">
        <v>78836</v>
      </c>
      <c r="D70" s="56">
        <f t="shared" ref="D70:D80" si="9">IFERROR((C70-C71)/C71,"-")</f>
        <v>3.5163738543554188E-2</v>
      </c>
      <c r="E70" s="56">
        <f t="shared" si="6"/>
        <v>3.436241258511874E-2</v>
      </c>
      <c r="F70" s="266">
        <f>((SUM(C70:C81)/SUM(C83:C94))-1)</f>
        <v>-1.7351839799851221E-2</v>
      </c>
    </row>
    <row r="71" spans="2:6" ht="15" hidden="1" customHeight="1" outlineLevel="1">
      <c r="B71" s="265" t="s">
        <v>253</v>
      </c>
      <c r="C71" s="55">
        <v>76158</v>
      </c>
      <c r="D71" s="56">
        <f t="shared" si="9"/>
        <v>-3.8141908105786958E-2</v>
      </c>
      <c r="E71" s="56">
        <f t="shared" si="6"/>
        <v>3.5895482800364586E-2</v>
      </c>
      <c r="F71" s="266" t="s">
        <v>64</v>
      </c>
    </row>
    <row r="72" spans="2:6" ht="15" hidden="1" customHeight="1" outlineLevel="1">
      <c r="B72" s="265" t="s">
        <v>254</v>
      </c>
      <c r="C72" s="55">
        <v>79178</v>
      </c>
      <c r="D72" s="56">
        <f t="shared" si="9"/>
        <v>-3.0394317903502326E-2</v>
      </c>
      <c r="E72" s="56">
        <f t="shared" si="6"/>
        <v>1.6699137211244608E-3</v>
      </c>
      <c r="F72" s="266" t="s">
        <v>64</v>
      </c>
    </row>
    <row r="73" spans="2:6" ht="15" hidden="1" customHeight="1" outlineLevel="1">
      <c r="B73" s="265" t="s">
        <v>255</v>
      </c>
      <c r="C73" s="55">
        <v>81660</v>
      </c>
      <c r="D73" s="56">
        <f t="shared" si="9"/>
        <v>-0.28645701353512226</v>
      </c>
      <c r="E73" s="56">
        <f t="shared" si="6"/>
        <v>-0.10450707314398511</v>
      </c>
      <c r="F73" s="266" t="s">
        <v>64</v>
      </c>
    </row>
    <row r="74" spans="2:6" ht="15" hidden="1" customHeight="1" outlineLevel="1">
      <c r="B74" s="265" t="s">
        <v>256</v>
      </c>
      <c r="C74" s="55">
        <v>114443</v>
      </c>
      <c r="D74" s="56">
        <f t="shared" si="9"/>
        <v>0.14504832609609189</v>
      </c>
      <c r="E74" s="56">
        <f t="shared" si="6"/>
        <v>1.3406653738189389E-2</v>
      </c>
      <c r="F74" s="266" t="s">
        <v>64</v>
      </c>
    </row>
    <row r="75" spans="2:6" ht="15" hidden="1" customHeight="1" outlineLevel="1">
      <c r="B75" s="265" t="s">
        <v>257</v>
      </c>
      <c r="C75" s="55">
        <v>99946</v>
      </c>
      <c r="D75" s="56">
        <f t="shared" si="9"/>
        <v>0.21283386120111156</v>
      </c>
      <c r="E75" s="56">
        <f t="shared" si="6"/>
        <v>-3.1343283582089598E-2</v>
      </c>
      <c r="F75" s="266" t="s">
        <v>64</v>
      </c>
    </row>
    <row r="76" spans="2:6" ht="15" hidden="1" customHeight="1" outlineLevel="1">
      <c r="B76" s="265" t="s">
        <v>258</v>
      </c>
      <c r="C76" s="55">
        <v>82407</v>
      </c>
      <c r="D76" s="56">
        <f t="shared" si="9"/>
        <v>0.33200252153813825</v>
      </c>
      <c r="E76" s="56">
        <f t="shared" si="6"/>
        <v>2.8737282316958934E-2</v>
      </c>
      <c r="F76" s="266" t="s">
        <v>64</v>
      </c>
    </row>
    <row r="77" spans="2:6" ht="15" hidden="1" customHeight="1" outlineLevel="1">
      <c r="B77" s="265" t="s">
        <v>259</v>
      </c>
      <c r="C77" s="55">
        <v>61867</v>
      </c>
      <c r="D77" s="56">
        <f t="shared" si="9"/>
        <v>-0.23140855219022535</v>
      </c>
      <c r="E77" s="56">
        <f t="shared" si="6"/>
        <v>-0.10985295387183103</v>
      </c>
      <c r="F77" s="266" t="s">
        <v>64</v>
      </c>
    </row>
    <row r="78" spans="2:6" ht="15" hidden="1" customHeight="1" outlineLevel="1">
      <c r="B78" s="265" t="s">
        <v>260</v>
      </c>
      <c r="C78" s="55">
        <v>80494</v>
      </c>
      <c r="D78" s="56">
        <f t="shared" si="9"/>
        <v>8.2166386933540426E-3</v>
      </c>
      <c r="E78" s="56">
        <f t="shared" si="6"/>
        <v>-5.4646669876801335E-2</v>
      </c>
      <c r="F78" s="266" t="s">
        <v>64</v>
      </c>
    </row>
    <row r="79" spans="2:6" ht="15" hidden="1" customHeight="1" outlineLevel="1">
      <c r="B79" s="265" t="s">
        <v>261</v>
      </c>
      <c r="C79" s="55">
        <v>79838</v>
      </c>
      <c r="D79" s="56">
        <f t="shared" si="9"/>
        <v>0.17059366890019501</v>
      </c>
      <c r="E79" s="56">
        <f t="shared" si="6"/>
        <v>1.7446380099147341E-2</v>
      </c>
      <c r="F79" s="266" t="s">
        <v>64</v>
      </c>
    </row>
    <row r="80" spans="2:6" ht="15" hidden="1" customHeight="1" outlineLevel="1">
      <c r="B80" s="265" t="s">
        <v>262</v>
      </c>
      <c r="C80" s="55">
        <v>68203</v>
      </c>
      <c r="D80" s="56">
        <f t="shared" si="9"/>
        <v>2.8408148494398287E-2</v>
      </c>
      <c r="E80" s="56">
        <f t="shared" si="6"/>
        <v>-3.6667184564753708E-2</v>
      </c>
      <c r="F80" s="266" t="s">
        <v>64</v>
      </c>
    </row>
    <row r="81" spans="2:6" ht="15" hidden="1" customHeight="1" outlineLevel="1">
      <c r="B81" s="265" t="s">
        <v>263</v>
      </c>
      <c r="C81" s="55">
        <v>66319</v>
      </c>
      <c r="D81" s="56">
        <f>C81/C83-1</f>
        <v>-0.12986604038469107</v>
      </c>
      <c r="E81" s="56">
        <f t="shared" si="6"/>
        <v>-6.6302005635665573E-4</v>
      </c>
      <c r="F81" s="266" t="s">
        <v>64</v>
      </c>
    </row>
    <row r="82" spans="2:6" ht="15" customHeight="1" collapsed="1">
      <c r="B82" s="270">
        <v>2007</v>
      </c>
      <c r="C82" s="223">
        <v>969349</v>
      </c>
      <c r="D82" s="224"/>
      <c r="E82" s="224">
        <f t="shared" si="6"/>
        <v>-1.7351839799851221E-2</v>
      </c>
      <c r="F82" s="271">
        <f>C82/C95-1</f>
        <v>-1.7351839799851221E-2</v>
      </c>
    </row>
    <row r="83" spans="2:6" ht="15" hidden="1" customHeight="1" outlineLevel="1">
      <c r="B83" s="265" t="s">
        <v>252</v>
      </c>
      <c r="C83" s="55">
        <v>76217</v>
      </c>
      <c r="D83" s="56">
        <f t="shared" ref="D83:D93" si="10">IFERROR((C83-C84)/C84,"-")</f>
        <v>3.6697996436295378E-2</v>
      </c>
      <c r="E83" s="56" t="s">
        <v>64</v>
      </c>
      <c r="F83" s="266" t="s">
        <v>64</v>
      </c>
    </row>
    <row r="84" spans="2:6" ht="15" hidden="1" customHeight="1" outlineLevel="1">
      <c r="B84" s="265" t="s">
        <v>253</v>
      </c>
      <c r="C84" s="55">
        <v>73519</v>
      </c>
      <c r="D84" s="56">
        <f t="shared" si="10"/>
        <v>-6.9921311641322773E-2</v>
      </c>
      <c r="E84" s="56" t="s">
        <v>64</v>
      </c>
      <c r="F84" s="266" t="s">
        <v>64</v>
      </c>
    </row>
    <row r="85" spans="2:6" ht="15" hidden="1" customHeight="1" outlineLevel="1">
      <c r="B85" s="265" t="s">
        <v>254</v>
      </c>
      <c r="C85" s="55">
        <v>79046</v>
      </c>
      <c r="D85" s="56">
        <f t="shared" si="10"/>
        <v>-0.13317249698431846</v>
      </c>
      <c r="E85" s="56" t="s">
        <v>64</v>
      </c>
      <c r="F85" s="266" t="s">
        <v>64</v>
      </c>
    </row>
    <row r="86" spans="2:6" ht="15" hidden="1" customHeight="1" outlineLevel="1">
      <c r="B86" s="265" t="s">
        <v>255</v>
      </c>
      <c r="C86" s="55">
        <v>91190</v>
      </c>
      <c r="D86" s="56">
        <f t="shared" si="10"/>
        <v>-0.1925014832328277</v>
      </c>
      <c r="E86" s="56" t="s">
        <v>64</v>
      </c>
      <c r="F86" s="266" t="s">
        <v>64</v>
      </c>
    </row>
    <row r="87" spans="2:6" ht="15" hidden="1" customHeight="1" outlineLevel="1">
      <c r="B87" s="265" t="s">
        <v>256</v>
      </c>
      <c r="C87" s="55">
        <v>112929</v>
      </c>
      <c r="D87" s="56">
        <f t="shared" si="10"/>
        <v>9.4485365380887767E-2</v>
      </c>
      <c r="E87" s="56" t="s">
        <v>64</v>
      </c>
      <c r="F87" s="266" t="s">
        <v>64</v>
      </c>
    </row>
    <row r="88" spans="2:6" ht="15" hidden="1" customHeight="1" outlineLevel="1">
      <c r="B88" s="265" t="s">
        <v>257</v>
      </c>
      <c r="C88" s="55">
        <v>103180</v>
      </c>
      <c r="D88" s="56">
        <f t="shared" si="10"/>
        <v>0.28805942200861367</v>
      </c>
      <c r="E88" s="56" t="s">
        <v>64</v>
      </c>
      <c r="F88" s="266" t="s">
        <v>64</v>
      </c>
    </row>
    <row r="89" spans="2:6" ht="15" hidden="1" customHeight="1" outlineLevel="1">
      <c r="B89" s="265" t="s">
        <v>258</v>
      </c>
      <c r="C89" s="55">
        <v>80105</v>
      </c>
      <c r="D89" s="56">
        <f t="shared" si="10"/>
        <v>0.15255676095651924</v>
      </c>
      <c r="E89" s="56" t="s">
        <v>64</v>
      </c>
      <c r="F89" s="266" t="s">
        <v>64</v>
      </c>
    </row>
    <row r="90" spans="2:6" ht="15" hidden="1" customHeight="1" outlineLevel="1">
      <c r="B90" s="265" t="s">
        <v>259</v>
      </c>
      <c r="C90" s="55">
        <v>69502</v>
      </c>
      <c r="D90" s="56">
        <f t="shared" si="10"/>
        <v>-0.18374105957931577</v>
      </c>
      <c r="E90" s="56" t="s">
        <v>64</v>
      </c>
      <c r="F90" s="266" t="s">
        <v>64</v>
      </c>
    </row>
    <row r="91" spans="2:6" ht="15" hidden="1" customHeight="1" outlineLevel="1">
      <c r="B91" s="265" t="s">
        <v>260</v>
      </c>
      <c r="C91" s="55">
        <v>85147</v>
      </c>
      <c r="D91" s="56">
        <f t="shared" si="10"/>
        <v>8.5103671513591356E-2</v>
      </c>
      <c r="E91" s="56" t="s">
        <v>64</v>
      </c>
      <c r="F91" s="266" t="s">
        <v>64</v>
      </c>
    </row>
    <row r="92" spans="2:6" ht="15" hidden="1" customHeight="1" outlineLevel="1">
      <c r="B92" s="265" t="s">
        <v>261</v>
      </c>
      <c r="C92" s="55">
        <v>78469</v>
      </c>
      <c r="D92" s="56">
        <f t="shared" si="10"/>
        <v>0.10833486348677242</v>
      </c>
      <c r="E92" s="56" t="s">
        <v>64</v>
      </c>
      <c r="F92" s="266" t="s">
        <v>64</v>
      </c>
    </row>
    <row r="93" spans="2:6" ht="15" hidden="1" customHeight="1" outlineLevel="1">
      <c r="B93" s="265" t="s">
        <v>262</v>
      </c>
      <c r="C93" s="55">
        <v>70799</v>
      </c>
      <c r="D93" s="56">
        <f t="shared" si="10"/>
        <v>6.6844476590871421E-2</v>
      </c>
      <c r="E93" s="56" t="s">
        <v>64</v>
      </c>
      <c r="F93" s="266" t="s">
        <v>64</v>
      </c>
    </row>
    <row r="94" spans="2:6" ht="15" hidden="1" customHeight="1" outlineLevel="1">
      <c r="B94" s="265" t="s">
        <v>263</v>
      </c>
      <c r="C94" s="55">
        <v>66363</v>
      </c>
      <c r="D94" s="56" t="s">
        <v>64</v>
      </c>
      <c r="E94" s="56" t="s">
        <v>64</v>
      </c>
      <c r="F94" s="266" t="s">
        <v>64</v>
      </c>
    </row>
    <row r="95" spans="2:6" ht="15" customHeight="1" collapsed="1">
      <c r="B95" s="270">
        <v>2006</v>
      </c>
      <c r="C95" s="223">
        <v>986466</v>
      </c>
      <c r="D95" s="224"/>
      <c r="E95" s="224" t="s">
        <v>64</v>
      </c>
      <c r="F95" s="271" t="s">
        <v>64</v>
      </c>
    </row>
    <row r="96" spans="2:6" ht="15" customHeight="1">
      <c r="B96" s="220" t="s">
        <v>245</v>
      </c>
      <c r="C96" s="220"/>
      <c r="D96" s="220"/>
      <c r="E96" s="220"/>
      <c r="F96" s="220"/>
    </row>
  </sheetData>
  <mergeCells count="2">
    <mergeCell ref="B5:F5"/>
    <mergeCell ref="B96:F9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5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264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ht="30" customHeight="1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83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83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83</v>
      </c>
      <c r="T7" s="128" t="s">
        <v>141</v>
      </c>
    </row>
    <row r="8" spans="2:20">
      <c r="B8" s="68" t="s">
        <v>88</v>
      </c>
      <c r="C8" s="129">
        <v>286369</v>
      </c>
      <c r="D8" s="130">
        <f t="shared" ref="D8:D17" si="0">C8/C21-1</f>
        <v>0.10119475645349207</v>
      </c>
      <c r="E8" s="129">
        <v>99939</v>
      </c>
      <c r="F8" s="130">
        <f t="shared" ref="F8:F17" si="1">E8/E21-1</f>
        <v>-2.4242838452676163E-2</v>
      </c>
      <c r="G8" s="129">
        <v>386308</v>
      </c>
      <c r="H8" s="130">
        <f t="shared" ref="H8:H17" si="2">G8/G21-1</f>
        <v>6.575074143044346E-2</v>
      </c>
      <c r="I8" s="131">
        <v>306342</v>
      </c>
      <c r="J8" s="130">
        <f t="shared" ref="J8:J17" si="3">I8/I21-1</f>
        <v>0.11599186891170188</v>
      </c>
      <c r="K8" s="131">
        <v>110779</v>
      </c>
      <c r="L8" s="130">
        <f t="shared" ref="L8:L17" si="4">K8/K21-1</f>
        <v>-5.5439500004263231E-2</v>
      </c>
      <c r="M8" s="131">
        <v>417121</v>
      </c>
      <c r="N8" s="130">
        <f t="shared" ref="N8:N17" si="5">M8/M21-1</f>
        <v>6.4673556535122856E-2</v>
      </c>
      <c r="O8" s="129">
        <v>1985498</v>
      </c>
      <c r="P8" s="130">
        <f t="shared" ref="P8:P17" si="6">O8/O21-1</f>
        <v>1.506520861131988E-2</v>
      </c>
      <c r="Q8" s="129">
        <v>1210636</v>
      </c>
      <c r="R8" s="130">
        <f t="shared" ref="R8:R17" si="7">Q8/Q21-1</f>
        <v>-0.12940963273195871</v>
      </c>
      <c r="S8" s="129">
        <v>3196134</v>
      </c>
      <c r="T8" s="130">
        <f t="shared" ref="T8:T17" si="8">S8/S21-1</f>
        <v>-4.4967134023501942E-2</v>
      </c>
    </row>
    <row r="9" spans="2:20">
      <c r="B9" s="68" t="s">
        <v>89</v>
      </c>
      <c r="C9" s="129">
        <v>308598</v>
      </c>
      <c r="D9" s="130">
        <f t="shared" si="0"/>
        <v>-1.6687112654738989E-2</v>
      </c>
      <c r="E9" s="129">
        <v>88602</v>
      </c>
      <c r="F9" s="130">
        <f t="shared" si="1"/>
        <v>8.8744163185057845E-2</v>
      </c>
      <c r="G9" s="129">
        <v>397200</v>
      </c>
      <c r="H9" s="130">
        <f t="shared" si="2"/>
        <v>5.0225826448895283E-3</v>
      </c>
      <c r="I9" s="131">
        <v>325368</v>
      </c>
      <c r="J9" s="130">
        <f t="shared" si="3"/>
        <v>-6.470121537559359E-2</v>
      </c>
      <c r="K9" s="131">
        <v>97834</v>
      </c>
      <c r="L9" s="130">
        <f t="shared" si="4"/>
        <v>4.6241043738637577E-2</v>
      </c>
      <c r="M9" s="131">
        <v>423202</v>
      </c>
      <c r="N9" s="130">
        <f t="shared" si="5"/>
        <v>-4.119750060038152E-2</v>
      </c>
      <c r="O9" s="129">
        <v>1855088</v>
      </c>
      <c r="P9" s="130">
        <f t="shared" si="6"/>
        <v>-5.2626041998082851E-2</v>
      </c>
      <c r="Q9" s="129">
        <v>1091282</v>
      </c>
      <c r="R9" s="130">
        <f t="shared" si="7"/>
        <v>-0.1141019469296668</v>
      </c>
      <c r="S9" s="129">
        <v>2946370</v>
      </c>
      <c r="T9" s="130">
        <f t="shared" si="8"/>
        <v>-7.6365512696968674E-2</v>
      </c>
    </row>
    <row r="10" spans="2:20">
      <c r="B10" s="68" t="s">
        <v>90</v>
      </c>
      <c r="C10" s="129">
        <v>330445</v>
      </c>
      <c r="D10" s="130">
        <f t="shared" si="0"/>
        <v>-9.845771049264318E-2</v>
      </c>
      <c r="E10" s="129">
        <v>119754</v>
      </c>
      <c r="F10" s="130">
        <f t="shared" si="1"/>
        <v>-7.7559446323070658E-2</v>
      </c>
      <c r="G10" s="129">
        <v>450199</v>
      </c>
      <c r="H10" s="130">
        <f t="shared" si="2"/>
        <v>-9.2991723682195881E-2</v>
      </c>
      <c r="I10" s="131">
        <v>355860</v>
      </c>
      <c r="J10" s="130">
        <f t="shared" si="3"/>
        <v>-0.14047007731566574</v>
      </c>
      <c r="K10" s="131">
        <v>132212</v>
      </c>
      <c r="L10" s="130">
        <f t="shared" si="4"/>
        <v>-0.11140683388445305</v>
      </c>
      <c r="M10" s="131">
        <v>488072</v>
      </c>
      <c r="N10" s="130">
        <f t="shared" si="5"/>
        <v>-0.13278666678512097</v>
      </c>
      <c r="O10" s="129">
        <v>2156712</v>
      </c>
      <c r="P10" s="130">
        <f t="shared" si="6"/>
        <v>-4.2002921015319328E-2</v>
      </c>
      <c r="Q10" s="129">
        <v>1440536</v>
      </c>
      <c r="R10" s="130">
        <f t="shared" si="7"/>
        <v>-0.10390186399927837</v>
      </c>
      <c r="S10" s="129">
        <v>3597248</v>
      </c>
      <c r="T10" s="130">
        <f t="shared" si="8"/>
        <v>-6.7789595673515057E-2</v>
      </c>
    </row>
    <row r="11" spans="2:20">
      <c r="B11" s="68" t="s">
        <v>91</v>
      </c>
      <c r="C11" s="129">
        <v>258050</v>
      </c>
      <c r="D11" s="130">
        <f t="shared" si="0"/>
        <v>-0.13662445422152336</v>
      </c>
      <c r="E11" s="129">
        <v>56886</v>
      </c>
      <c r="F11" s="130">
        <f t="shared" si="1"/>
        <v>-0.50301844264085338</v>
      </c>
      <c r="G11" s="129">
        <v>314936</v>
      </c>
      <c r="H11" s="130">
        <f t="shared" si="2"/>
        <v>-0.23808510020612172</v>
      </c>
      <c r="I11" s="131">
        <v>307282</v>
      </c>
      <c r="J11" s="130">
        <f t="shared" si="3"/>
        <v>-4.7494761379276107E-2</v>
      </c>
      <c r="K11" s="131">
        <v>115943</v>
      </c>
      <c r="L11" s="130">
        <f t="shared" si="4"/>
        <v>-0.10865871752884826</v>
      </c>
      <c r="M11" s="131">
        <v>423225</v>
      </c>
      <c r="N11" s="130">
        <f t="shared" si="5"/>
        <v>-6.5070104554863173E-2</v>
      </c>
      <c r="O11" s="129">
        <v>2072723</v>
      </c>
      <c r="P11" s="130">
        <f t="shared" si="6"/>
        <v>-1.215644182877007E-4</v>
      </c>
      <c r="Q11" s="129">
        <v>1327272</v>
      </c>
      <c r="R11" s="130">
        <f t="shared" si="7"/>
        <v>-0.10425194044597352</v>
      </c>
      <c r="S11" s="129">
        <v>3399995</v>
      </c>
      <c r="T11" s="130">
        <f t="shared" si="8"/>
        <v>-4.3527173151655774E-2</v>
      </c>
    </row>
    <row r="12" spans="2:20">
      <c r="B12" s="68" t="s">
        <v>92</v>
      </c>
      <c r="C12" s="129">
        <v>287847</v>
      </c>
      <c r="D12" s="130">
        <f t="shared" si="0"/>
        <v>8.9062269983806175E-3</v>
      </c>
      <c r="E12" s="129">
        <v>90364</v>
      </c>
      <c r="F12" s="130">
        <f t="shared" si="1"/>
        <v>8.0317701128909125E-3</v>
      </c>
      <c r="G12" s="129">
        <v>378211</v>
      </c>
      <c r="H12" s="130">
        <f t="shared" si="2"/>
        <v>8.6971596212828128E-3</v>
      </c>
      <c r="I12" s="131">
        <v>309937</v>
      </c>
      <c r="J12" s="130">
        <f t="shared" si="3"/>
        <v>-2.5937832871536504E-3</v>
      </c>
      <c r="K12" s="131">
        <v>99267</v>
      </c>
      <c r="L12" s="130">
        <f t="shared" si="4"/>
        <v>-1.4357630097405538E-2</v>
      </c>
      <c r="M12" s="131">
        <v>409204</v>
      </c>
      <c r="N12" s="130">
        <f t="shared" si="5"/>
        <v>-5.4732462280292493E-3</v>
      </c>
      <c r="O12" s="129">
        <v>1789667</v>
      </c>
      <c r="P12" s="130">
        <f t="shared" si="6"/>
        <v>2.3752619921471041E-2</v>
      </c>
      <c r="Q12" s="129">
        <v>1007176</v>
      </c>
      <c r="R12" s="130">
        <f t="shared" si="7"/>
        <v>-0.11448102445521968</v>
      </c>
      <c r="S12" s="129">
        <v>2796843</v>
      </c>
      <c r="T12" s="130">
        <f t="shared" si="8"/>
        <v>-3.07347456913446E-2</v>
      </c>
    </row>
    <row r="13" spans="2:20">
      <c r="B13" s="68" t="s">
        <v>93</v>
      </c>
      <c r="C13" s="129">
        <v>277811</v>
      </c>
      <c r="D13" s="130">
        <f t="shared" si="0"/>
        <v>8.2046068877411837E-2</v>
      </c>
      <c r="E13" s="129">
        <v>74571</v>
      </c>
      <c r="F13" s="130">
        <f t="shared" si="1"/>
        <v>-7.9165740534933637E-2</v>
      </c>
      <c r="G13" s="129">
        <v>352382</v>
      </c>
      <c r="H13" s="130">
        <f t="shared" si="2"/>
        <v>4.3389946939548896E-2</v>
      </c>
      <c r="I13" s="131">
        <v>299739</v>
      </c>
      <c r="J13" s="130">
        <f t="shared" si="3"/>
        <v>4.1693600517130003E-2</v>
      </c>
      <c r="K13" s="131">
        <v>82501</v>
      </c>
      <c r="L13" s="130">
        <f t="shared" si="4"/>
        <v>-9.7264470948681514E-2</v>
      </c>
      <c r="M13" s="131">
        <v>382240</v>
      </c>
      <c r="N13" s="130">
        <f t="shared" si="5"/>
        <v>8.1976725784158599E-3</v>
      </c>
      <c r="O13" s="129">
        <v>1674670</v>
      </c>
      <c r="P13" s="130">
        <f t="shared" si="6"/>
        <v>2.5110045058638564E-2</v>
      </c>
      <c r="Q13" s="129">
        <v>888292</v>
      </c>
      <c r="R13" s="130">
        <f t="shared" si="7"/>
        <v>-0.10051753869895363</v>
      </c>
      <c r="S13" s="129">
        <v>2562962</v>
      </c>
      <c r="T13" s="130">
        <f t="shared" si="8"/>
        <v>-2.2221052278186271E-2</v>
      </c>
    </row>
    <row r="14" spans="2:20">
      <c r="B14" s="68" t="s">
        <v>94</v>
      </c>
      <c r="C14" s="129">
        <v>300779</v>
      </c>
      <c r="D14" s="130">
        <f t="shared" si="0"/>
        <v>-3.3905600077087428E-2</v>
      </c>
      <c r="E14" s="129">
        <v>99980</v>
      </c>
      <c r="F14" s="130">
        <f t="shared" si="1"/>
        <v>-0.18967767034356431</v>
      </c>
      <c r="G14" s="129">
        <v>400759</v>
      </c>
      <c r="H14" s="130">
        <f t="shared" si="2"/>
        <v>-7.8117308232003246E-2</v>
      </c>
      <c r="I14" s="131">
        <v>330976</v>
      </c>
      <c r="J14" s="130">
        <f t="shared" si="3"/>
        <v>-4.7989414945636577E-2</v>
      </c>
      <c r="K14" s="131">
        <v>112672</v>
      </c>
      <c r="L14" s="130">
        <f t="shared" si="4"/>
        <v>-0.19370259052526118</v>
      </c>
      <c r="M14" s="131">
        <v>443648</v>
      </c>
      <c r="N14" s="130">
        <f t="shared" si="5"/>
        <v>-8.9766105867870372E-2</v>
      </c>
      <c r="O14" s="129">
        <v>1853293</v>
      </c>
      <c r="P14" s="130">
        <f t="shared" si="6"/>
        <v>-6.7768501090030409E-2</v>
      </c>
      <c r="Q14" s="129">
        <v>1120927</v>
      </c>
      <c r="R14" s="130">
        <f t="shared" si="7"/>
        <v>-0.19907412369358768</v>
      </c>
      <c r="S14" s="129">
        <v>2974220</v>
      </c>
      <c r="T14" s="130">
        <f t="shared" si="8"/>
        <v>-0.12201624946827461</v>
      </c>
    </row>
    <row r="15" spans="2:20">
      <c r="B15" s="68" t="s">
        <v>95</v>
      </c>
      <c r="C15" s="129">
        <v>380637</v>
      </c>
      <c r="D15" s="130">
        <f t="shared" si="0"/>
        <v>-1.2558433944349634E-2</v>
      </c>
      <c r="E15" s="129">
        <v>144371</v>
      </c>
      <c r="F15" s="130">
        <f t="shared" si="1"/>
        <v>-0.13822249547834076</v>
      </c>
      <c r="G15" s="129">
        <v>525008</v>
      </c>
      <c r="H15" s="130">
        <f t="shared" si="2"/>
        <v>-5.062702868870983E-2</v>
      </c>
      <c r="I15" s="131">
        <v>419416</v>
      </c>
      <c r="J15" s="130">
        <f t="shared" si="3"/>
        <v>-4.9513289347881129E-3</v>
      </c>
      <c r="K15" s="131">
        <v>162475</v>
      </c>
      <c r="L15" s="130">
        <f t="shared" si="4"/>
        <v>-0.14146591491542804</v>
      </c>
      <c r="M15" s="131">
        <v>581891</v>
      </c>
      <c r="N15" s="130">
        <f t="shared" si="5"/>
        <v>-4.7251739664347148E-2</v>
      </c>
      <c r="O15" s="129">
        <v>1982904</v>
      </c>
      <c r="P15" s="130">
        <f t="shared" si="6"/>
        <v>-4.7916646660584816E-2</v>
      </c>
      <c r="Q15" s="129">
        <v>1373763</v>
      </c>
      <c r="R15" s="130">
        <f t="shared" si="7"/>
        <v>-0.12741772079536828</v>
      </c>
      <c r="S15" s="129">
        <v>3356667</v>
      </c>
      <c r="T15" s="130">
        <f t="shared" si="8"/>
        <v>-8.2141826847485611E-2</v>
      </c>
    </row>
    <row r="16" spans="2:20">
      <c r="B16" s="68" t="s">
        <v>96</v>
      </c>
      <c r="C16" s="129">
        <v>395036</v>
      </c>
      <c r="D16" s="130">
        <f t="shared" si="0"/>
        <v>5.5450168589459281E-2</v>
      </c>
      <c r="E16" s="129">
        <v>152809</v>
      </c>
      <c r="F16" s="130">
        <f t="shared" si="1"/>
        <v>-4.2712072519060063E-2</v>
      </c>
      <c r="G16" s="129">
        <v>547845</v>
      </c>
      <c r="H16" s="130">
        <f t="shared" si="2"/>
        <v>2.6101826341192957E-2</v>
      </c>
      <c r="I16" s="131">
        <v>438415</v>
      </c>
      <c r="J16" s="130">
        <f t="shared" si="3"/>
        <v>5.650060606936913E-2</v>
      </c>
      <c r="K16" s="131">
        <v>171102</v>
      </c>
      <c r="L16" s="130">
        <f t="shared" si="4"/>
        <v>-7.0527202107722009E-2</v>
      </c>
      <c r="M16" s="131">
        <v>609517</v>
      </c>
      <c r="N16" s="130">
        <f t="shared" si="5"/>
        <v>1.7465871190243343E-2</v>
      </c>
      <c r="O16" s="129">
        <v>2089862</v>
      </c>
      <c r="P16" s="130">
        <f t="shared" si="6"/>
        <v>3.1568067256755983E-2</v>
      </c>
      <c r="Q16" s="129">
        <v>1418891</v>
      </c>
      <c r="R16" s="130">
        <f t="shared" si="7"/>
        <v>-8.5574031658711802E-2</v>
      </c>
      <c r="S16" s="129">
        <v>3508753</v>
      </c>
      <c r="T16" s="130">
        <f t="shared" si="8"/>
        <v>-1.9238972020767076E-2</v>
      </c>
    </row>
    <row r="17" spans="2:20">
      <c r="B17" s="68" t="s">
        <v>97</v>
      </c>
      <c r="C17" s="129">
        <v>395566</v>
      </c>
      <c r="D17" s="130">
        <f t="shared" si="0"/>
        <v>0.10081260087938992</v>
      </c>
      <c r="E17" s="129">
        <v>155575</v>
      </c>
      <c r="F17" s="130">
        <f t="shared" si="1"/>
        <v>-3.2596056387073524E-2</v>
      </c>
      <c r="G17" s="129">
        <v>551141</v>
      </c>
      <c r="H17" s="130">
        <f t="shared" si="2"/>
        <v>5.9566630844148927E-2</v>
      </c>
      <c r="I17" s="131">
        <v>436489</v>
      </c>
      <c r="J17" s="130">
        <f t="shared" si="3"/>
        <v>0.11121888381423717</v>
      </c>
      <c r="K17" s="131">
        <v>174344</v>
      </c>
      <c r="L17" s="130">
        <f t="shared" si="4"/>
        <v>-3.5088884461269454E-2</v>
      </c>
      <c r="M17" s="131">
        <v>610833</v>
      </c>
      <c r="N17" s="130">
        <f t="shared" si="5"/>
        <v>6.5122775447002956E-2</v>
      </c>
      <c r="O17" s="129">
        <v>2172280</v>
      </c>
      <c r="P17" s="130">
        <f t="shared" si="6"/>
        <v>0.10823092106505028</v>
      </c>
      <c r="Q17" s="129">
        <v>1433965</v>
      </c>
      <c r="R17" s="130">
        <f t="shared" si="7"/>
        <v>-1.4997949579577896E-2</v>
      </c>
      <c r="S17" s="129">
        <v>3606245</v>
      </c>
      <c r="T17" s="130">
        <f t="shared" si="8"/>
        <v>5.5713345581820617E-2</v>
      </c>
    </row>
    <row r="18" spans="2:20" ht="30" customHeight="1">
      <c r="B18" s="132" t="str">
        <f>actualizaciones!$A$2</f>
        <v xml:space="preserve">acum. octubre 2012 </v>
      </c>
      <c r="C18" s="133">
        <v>3221138</v>
      </c>
      <c r="D18" s="194">
        <v>2.909589752515096E-3</v>
      </c>
      <c r="E18" s="133">
        <v>1082851</v>
      </c>
      <c r="F18" s="194">
        <v>-0.10513210827821251</v>
      </c>
      <c r="G18" s="133">
        <v>4303989</v>
      </c>
      <c r="H18" s="194">
        <v>-2.6656649768050156E-2</v>
      </c>
      <c r="I18" s="133">
        <v>3529824</v>
      </c>
      <c r="J18" s="194">
        <v>-1.2997896683414334E-3</v>
      </c>
      <c r="K18" s="133">
        <v>1259129</v>
      </c>
      <c r="L18" s="194">
        <v>-8.4612672344540063E-2</v>
      </c>
      <c r="M18" s="133">
        <v>4788953</v>
      </c>
      <c r="N18" s="194">
        <v>-2.4639847427653239E-2</v>
      </c>
      <c r="O18" s="133">
        <v>19632697</v>
      </c>
      <c r="P18" s="194">
        <v>-2.2497878992117082E-3</v>
      </c>
      <c r="Q18" s="133">
        <v>12312740</v>
      </c>
      <c r="R18" s="194">
        <v>-0.10893872092917223</v>
      </c>
      <c r="S18" s="133">
        <v>31945437</v>
      </c>
      <c r="T18" s="194">
        <v>-4.6263314065598027E-2</v>
      </c>
    </row>
    <row r="19" spans="2:20" outlineLevel="1">
      <c r="B19" s="68" t="s">
        <v>86</v>
      </c>
      <c r="C19" s="129">
        <v>343493</v>
      </c>
      <c r="D19" s="130">
        <f>C19/C32-1</f>
        <v>0.1921252190813334</v>
      </c>
      <c r="E19" s="129">
        <v>148159</v>
      </c>
      <c r="F19" s="130">
        <f>E19/E32-1</f>
        <v>-6.6285599047120836E-2</v>
      </c>
      <c r="G19" s="129">
        <v>491652</v>
      </c>
      <c r="H19" s="130">
        <f t="shared" ref="H19:H82" si="9">G19/G32-1</f>
        <v>0.10035540674825216</v>
      </c>
      <c r="I19" s="131">
        <v>364921</v>
      </c>
      <c r="J19" s="130">
        <f t="shared" ref="J19:J82" si="10">I19/I32-1</f>
        <v>0.13705933307159723</v>
      </c>
      <c r="K19" s="131">
        <v>168273</v>
      </c>
      <c r="L19" s="130">
        <f t="shared" ref="L19:L82" si="11">K19/K32-1</f>
        <v>-8.412888477657432E-2</v>
      </c>
      <c r="M19" s="131">
        <v>533194</v>
      </c>
      <c r="N19" s="130">
        <f t="shared" ref="N19:N82" si="12">M19/M32-1</f>
        <v>5.6532663316583021E-2</v>
      </c>
      <c r="O19" s="129">
        <v>1849215</v>
      </c>
      <c r="P19" s="130">
        <f t="shared" ref="P19:P82" si="13">O19/O32-1</f>
        <v>0.10997698671183698</v>
      </c>
      <c r="Q19" s="129">
        <v>1427635</v>
      </c>
      <c r="R19" s="130">
        <f t="shared" ref="R19:R82" si="14">Q19/Q32-1</f>
        <v>3.9335208691879231E-2</v>
      </c>
      <c r="S19" s="129">
        <v>3276850</v>
      </c>
      <c r="T19" s="130">
        <f t="shared" ref="T19:T82" si="15">S19/S32-1</f>
        <v>7.8053742633071854E-2</v>
      </c>
    </row>
    <row r="20" spans="2:20" outlineLevel="1">
      <c r="B20" s="68" t="s">
        <v>87</v>
      </c>
      <c r="C20" s="129">
        <v>348649</v>
      </c>
      <c r="D20" s="130">
        <f t="shared" ref="D20:D31" si="16">C20/C33-1</f>
        <v>0.20460144213992271</v>
      </c>
      <c r="E20" s="129">
        <v>135595</v>
      </c>
      <c r="F20" s="130">
        <f t="shared" ref="F20:F31" si="17">E20/E33-1</f>
        <v>-0.12994796178303081</v>
      </c>
      <c r="G20" s="129">
        <v>484244</v>
      </c>
      <c r="H20" s="130">
        <f t="shared" si="9"/>
        <v>8.7509376165002539E-2</v>
      </c>
      <c r="I20" s="131">
        <v>383402</v>
      </c>
      <c r="J20" s="130">
        <f t="shared" si="10"/>
        <v>0.18358425970802594</v>
      </c>
      <c r="K20" s="131">
        <v>154050</v>
      </c>
      <c r="L20" s="130">
        <f t="shared" si="11"/>
        <v>-0.13662169963066129</v>
      </c>
      <c r="M20" s="131">
        <v>537452</v>
      </c>
      <c r="N20" s="130">
        <f t="shared" si="12"/>
        <v>6.98542877617645E-2</v>
      </c>
      <c r="O20" s="129">
        <v>2018950</v>
      </c>
      <c r="P20" s="130">
        <f t="shared" si="13"/>
        <v>0.14376437530450148</v>
      </c>
      <c r="Q20" s="129">
        <v>1439659</v>
      </c>
      <c r="R20" s="130">
        <f t="shared" si="14"/>
        <v>-1.0994302939622669E-2</v>
      </c>
      <c r="S20" s="129">
        <v>3458609</v>
      </c>
      <c r="T20" s="130">
        <f t="shared" si="15"/>
        <v>7.3821046229201492E-2</v>
      </c>
    </row>
    <row r="21" spans="2:20" outlineLevel="1">
      <c r="B21" s="68" t="s">
        <v>88</v>
      </c>
      <c r="C21" s="129">
        <v>260053</v>
      </c>
      <c r="D21" s="130">
        <f t="shared" si="16"/>
        <v>0.10583207535134909</v>
      </c>
      <c r="E21" s="129">
        <v>102422</v>
      </c>
      <c r="F21" s="130">
        <f t="shared" si="17"/>
        <v>-4.5968125040751873E-2</v>
      </c>
      <c r="G21" s="129">
        <v>362475</v>
      </c>
      <c r="H21" s="130">
        <f t="shared" si="9"/>
        <v>5.8253192495664408E-2</v>
      </c>
      <c r="I21" s="131">
        <v>274502</v>
      </c>
      <c r="J21" s="130">
        <f t="shared" si="10"/>
        <v>6.1808813915976479E-2</v>
      </c>
      <c r="K21" s="131">
        <v>117281</v>
      </c>
      <c r="L21" s="130">
        <f t="shared" si="11"/>
        <v>-1.8108904591272901E-2</v>
      </c>
      <c r="M21" s="131">
        <v>391783</v>
      </c>
      <c r="N21" s="130">
        <f t="shared" si="12"/>
        <v>3.6553455724970707E-2</v>
      </c>
      <c r="O21" s="129">
        <v>1956030</v>
      </c>
      <c r="P21" s="130">
        <f t="shared" si="13"/>
        <v>0.10282936796329811</v>
      </c>
      <c r="Q21" s="129">
        <v>1390592</v>
      </c>
      <c r="R21" s="130">
        <f t="shared" si="14"/>
        <v>8.0061389719086051E-2</v>
      </c>
      <c r="S21" s="129">
        <v>3346622</v>
      </c>
      <c r="T21" s="130">
        <f t="shared" si="15"/>
        <v>9.3253241664349895E-2</v>
      </c>
    </row>
    <row r="22" spans="2:20" outlineLevel="1">
      <c r="B22" s="68" t="s">
        <v>89</v>
      </c>
      <c r="C22" s="129">
        <v>313835</v>
      </c>
      <c r="D22" s="130">
        <f t="shared" si="16"/>
        <v>0.26900977327774789</v>
      </c>
      <c r="E22" s="129">
        <v>81380</v>
      </c>
      <c r="F22" s="130">
        <f t="shared" si="17"/>
        <v>-0.16592360278367102</v>
      </c>
      <c r="G22" s="129">
        <v>395215</v>
      </c>
      <c r="H22" s="130">
        <f t="shared" si="9"/>
        <v>0.14596260684999818</v>
      </c>
      <c r="I22" s="131">
        <v>347876</v>
      </c>
      <c r="J22" s="130">
        <f t="shared" si="10"/>
        <v>0.31109209936193394</v>
      </c>
      <c r="K22" s="131">
        <v>93510</v>
      </c>
      <c r="L22" s="130">
        <f t="shared" si="11"/>
        <v>-0.13541551092865856</v>
      </c>
      <c r="M22" s="131">
        <v>441386</v>
      </c>
      <c r="N22" s="130">
        <f t="shared" si="12"/>
        <v>0.18179116386292504</v>
      </c>
      <c r="O22" s="129">
        <v>1958137</v>
      </c>
      <c r="P22" s="130">
        <f t="shared" si="13"/>
        <v>0.20637188401404183</v>
      </c>
      <c r="Q22" s="129">
        <v>1231837</v>
      </c>
      <c r="R22" s="130">
        <f t="shared" si="14"/>
        <v>7.3564592780194227E-2</v>
      </c>
      <c r="S22" s="129">
        <v>3189974</v>
      </c>
      <c r="T22" s="130">
        <f t="shared" si="15"/>
        <v>0.15137034038610553</v>
      </c>
    </row>
    <row r="23" spans="2:20" outlineLevel="1">
      <c r="B23" s="68" t="s">
        <v>90</v>
      </c>
      <c r="C23" s="129">
        <v>366533</v>
      </c>
      <c r="D23" s="130">
        <f t="shared" si="16"/>
        <v>0.17209919575332178</v>
      </c>
      <c r="E23" s="129">
        <v>129823</v>
      </c>
      <c r="F23" s="130">
        <f t="shared" si="17"/>
        <v>-3.0049684336359239E-2</v>
      </c>
      <c r="G23" s="129">
        <v>496356</v>
      </c>
      <c r="H23" s="130">
        <f t="shared" si="9"/>
        <v>0.1115102113937656</v>
      </c>
      <c r="I23" s="131">
        <v>414017</v>
      </c>
      <c r="J23" s="130">
        <f t="shared" si="10"/>
        <v>0.23045031443550212</v>
      </c>
      <c r="K23" s="131">
        <v>148788</v>
      </c>
      <c r="L23" s="130">
        <f t="shared" si="11"/>
        <v>-1.0674938065218242E-3</v>
      </c>
      <c r="M23" s="131">
        <v>562805</v>
      </c>
      <c r="N23" s="130">
        <f t="shared" si="12"/>
        <v>0.15941148235662506</v>
      </c>
      <c r="O23" s="129">
        <v>2251272</v>
      </c>
      <c r="P23" s="130">
        <f t="shared" si="13"/>
        <v>0.11487135958750283</v>
      </c>
      <c r="Q23" s="129">
        <v>1607565</v>
      </c>
      <c r="R23" s="130">
        <f t="shared" si="14"/>
        <v>1.4604026947298232E-2</v>
      </c>
      <c r="S23" s="129">
        <v>3858837</v>
      </c>
      <c r="T23" s="130">
        <f t="shared" si="15"/>
        <v>7.0787629618920489E-2</v>
      </c>
    </row>
    <row r="24" spans="2:20" outlineLevel="1">
      <c r="B24" s="68" t="s">
        <v>91</v>
      </c>
      <c r="C24" s="129">
        <v>298885</v>
      </c>
      <c r="D24" s="130">
        <f t="shared" si="16"/>
        <v>0.16251074472098725</v>
      </c>
      <c r="E24" s="129">
        <v>114463</v>
      </c>
      <c r="F24" s="130">
        <f t="shared" si="17"/>
        <v>-1.7964750717281985E-3</v>
      </c>
      <c r="G24" s="129">
        <v>413348</v>
      </c>
      <c r="H24" s="130">
        <f t="shared" si="9"/>
        <v>0.11183198304337072</v>
      </c>
      <c r="I24" s="131">
        <v>322604</v>
      </c>
      <c r="J24" s="130">
        <f t="shared" si="10"/>
        <v>0.16596129172163288</v>
      </c>
      <c r="K24" s="131">
        <v>130077</v>
      </c>
      <c r="L24" s="130">
        <f t="shared" si="11"/>
        <v>2.6078519535224887E-2</v>
      </c>
      <c r="M24" s="131">
        <v>452681</v>
      </c>
      <c r="N24" s="130">
        <f t="shared" si="12"/>
        <v>0.12200834787436543</v>
      </c>
      <c r="O24" s="129">
        <v>2072975</v>
      </c>
      <c r="P24" s="130">
        <f t="shared" si="13"/>
        <v>0.11904625662906598</v>
      </c>
      <c r="Q24" s="129">
        <v>1481747</v>
      </c>
      <c r="R24" s="130">
        <f t="shared" si="14"/>
        <v>5.7632240878684238E-2</v>
      </c>
      <c r="S24" s="129">
        <v>3554722</v>
      </c>
      <c r="T24" s="130">
        <f t="shared" si="15"/>
        <v>9.2600105979740999E-2</v>
      </c>
    </row>
    <row r="25" spans="2:20" outlineLevel="1">
      <c r="B25" s="68" t="s">
        <v>92</v>
      </c>
      <c r="C25" s="129">
        <v>285306</v>
      </c>
      <c r="D25" s="130">
        <f t="shared" si="16"/>
        <v>1.0308256166008611E-2</v>
      </c>
      <c r="E25" s="129">
        <v>89644</v>
      </c>
      <c r="F25" s="130">
        <f t="shared" si="17"/>
        <v>-0.30414127692606252</v>
      </c>
      <c r="G25" s="129">
        <v>374950</v>
      </c>
      <c r="H25" s="130">
        <f t="shared" si="9"/>
        <v>-8.8200962988181475E-2</v>
      </c>
      <c r="I25" s="131">
        <v>310743</v>
      </c>
      <c r="J25" s="130">
        <f t="shared" si="10"/>
        <v>1.6752665866116123E-2</v>
      </c>
      <c r="K25" s="131">
        <v>100713</v>
      </c>
      <c r="L25" s="130">
        <f t="shared" si="11"/>
        <v>-0.27881331051421776</v>
      </c>
      <c r="M25" s="131">
        <v>411456</v>
      </c>
      <c r="N25" s="130">
        <f t="shared" si="12"/>
        <v>-7.5944591171239195E-2</v>
      </c>
      <c r="O25" s="129">
        <v>1748144</v>
      </c>
      <c r="P25" s="130">
        <f t="shared" si="13"/>
        <v>0.11762336637765136</v>
      </c>
      <c r="Q25" s="129">
        <v>1137385</v>
      </c>
      <c r="R25" s="130">
        <f t="shared" si="14"/>
        <v>3.6710083765529422E-2</v>
      </c>
      <c r="S25" s="129">
        <v>2885529</v>
      </c>
      <c r="T25" s="130">
        <f t="shared" si="15"/>
        <v>8.4266846831139386E-2</v>
      </c>
    </row>
    <row r="26" spans="2:20" outlineLevel="1">
      <c r="B26" s="68" t="s">
        <v>93</v>
      </c>
      <c r="C26" s="129">
        <v>256746</v>
      </c>
      <c r="D26" s="130">
        <f t="shared" si="16"/>
        <v>3.1883718204197553E-3</v>
      </c>
      <c r="E26" s="129">
        <v>80982</v>
      </c>
      <c r="F26" s="130">
        <f t="shared" si="17"/>
        <v>-0.32419824586292356</v>
      </c>
      <c r="G26" s="129">
        <v>337728</v>
      </c>
      <c r="H26" s="130">
        <f t="shared" si="9"/>
        <v>-0.10121593246771221</v>
      </c>
      <c r="I26" s="131">
        <v>287742</v>
      </c>
      <c r="J26" s="130">
        <f t="shared" si="10"/>
        <v>1.1029398846814642E-2</v>
      </c>
      <c r="K26" s="131">
        <v>91390</v>
      </c>
      <c r="L26" s="130">
        <f t="shared" si="11"/>
        <v>-0.21917585844518683</v>
      </c>
      <c r="M26" s="131">
        <v>379132</v>
      </c>
      <c r="N26" s="130">
        <f t="shared" si="12"/>
        <v>-5.6054336405690575E-2</v>
      </c>
      <c r="O26" s="129">
        <v>1633649</v>
      </c>
      <c r="P26" s="130">
        <f t="shared" si="13"/>
        <v>9.5121773003671528E-2</v>
      </c>
      <c r="Q26" s="129">
        <v>987559</v>
      </c>
      <c r="R26" s="130">
        <f t="shared" si="14"/>
        <v>2.1417984777385657E-2</v>
      </c>
      <c r="S26" s="129">
        <v>2621208</v>
      </c>
      <c r="T26" s="130">
        <f t="shared" si="15"/>
        <v>6.6137585505909424E-2</v>
      </c>
    </row>
    <row r="27" spans="2:20" outlineLevel="1">
      <c r="B27" s="68" t="s">
        <v>94</v>
      </c>
      <c r="C27" s="129">
        <v>311335</v>
      </c>
      <c r="D27" s="130">
        <f t="shared" si="16"/>
        <v>0.21648497636072372</v>
      </c>
      <c r="E27" s="129">
        <v>123383</v>
      </c>
      <c r="F27" s="130">
        <f t="shared" si="17"/>
        <v>2.9641745458186985E-2</v>
      </c>
      <c r="G27" s="129">
        <v>434718</v>
      </c>
      <c r="H27" s="130">
        <f t="shared" si="9"/>
        <v>0.15690026373146759</v>
      </c>
      <c r="I27" s="131">
        <v>347660</v>
      </c>
      <c r="J27" s="130">
        <f t="shared" si="10"/>
        <v>0.23514511160928397</v>
      </c>
      <c r="K27" s="131">
        <v>139740</v>
      </c>
      <c r="L27" s="130">
        <f t="shared" si="11"/>
        <v>6.2467686505884856E-2</v>
      </c>
      <c r="M27" s="131">
        <v>487400</v>
      </c>
      <c r="N27" s="130">
        <f t="shared" si="12"/>
        <v>0.18015385099649639</v>
      </c>
      <c r="O27" s="129">
        <v>1988018</v>
      </c>
      <c r="P27" s="130">
        <f t="shared" si="13"/>
        <v>0.26079754235493025</v>
      </c>
      <c r="Q27" s="129">
        <v>1399539</v>
      </c>
      <c r="R27" s="130">
        <f t="shared" si="14"/>
        <v>0.24088887549075588</v>
      </c>
      <c r="S27" s="129">
        <v>3387557</v>
      </c>
      <c r="T27" s="130">
        <f t="shared" si="15"/>
        <v>0.25249552067072734</v>
      </c>
    </row>
    <row r="28" spans="2:20" outlineLevel="1">
      <c r="B28" s="68" t="s">
        <v>95</v>
      </c>
      <c r="C28" s="129">
        <v>385478</v>
      </c>
      <c r="D28" s="130">
        <f t="shared" si="16"/>
        <v>0.1925995823342872</v>
      </c>
      <c r="E28" s="129">
        <v>167527</v>
      </c>
      <c r="F28" s="130">
        <f t="shared" si="17"/>
        <v>2.0218382894760856E-2</v>
      </c>
      <c r="G28" s="129">
        <v>553005</v>
      </c>
      <c r="H28" s="130">
        <f t="shared" si="9"/>
        <v>0.13452748280785842</v>
      </c>
      <c r="I28" s="131">
        <v>421503</v>
      </c>
      <c r="J28" s="130">
        <f t="shared" si="10"/>
        <v>0.18836007476888472</v>
      </c>
      <c r="K28" s="131">
        <v>189247</v>
      </c>
      <c r="L28" s="130">
        <f t="shared" si="11"/>
        <v>4.3522613231580243E-2</v>
      </c>
      <c r="M28" s="131">
        <v>610750</v>
      </c>
      <c r="N28" s="130">
        <f t="shared" si="12"/>
        <v>0.13935904874012905</v>
      </c>
      <c r="O28" s="129">
        <v>2082700</v>
      </c>
      <c r="P28" s="130">
        <f t="shared" si="13"/>
        <v>0.19343134288674357</v>
      </c>
      <c r="Q28" s="129">
        <v>1574365</v>
      </c>
      <c r="R28" s="130">
        <f t="shared" si="14"/>
        <v>9.8593721324733652E-2</v>
      </c>
      <c r="S28" s="129">
        <v>3657065</v>
      </c>
      <c r="T28" s="130">
        <f t="shared" si="15"/>
        <v>0.1506685054381256</v>
      </c>
    </row>
    <row r="29" spans="2:20" outlineLevel="1">
      <c r="B29" s="68" t="s">
        <v>96</v>
      </c>
      <c r="C29" s="129">
        <v>374282</v>
      </c>
      <c r="D29" s="130">
        <f t="shared" si="16"/>
        <v>8.3546839671938544E-2</v>
      </c>
      <c r="E29" s="129">
        <v>159627</v>
      </c>
      <c r="F29" s="130">
        <f t="shared" si="17"/>
        <v>-9.9236511994041043E-2</v>
      </c>
      <c r="G29" s="129">
        <v>533909</v>
      </c>
      <c r="H29" s="130">
        <f t="shared" si="9"/>
        <v>2.1569505353630447E-2</v>
      </c>
      <c r="I29" s="131">
        <v>414969</v>
      </c>
      <c r="J29" s="130">
        <f t="shared" si="10"/>
        <v>9.6759955492006222E-2</v>
      </c>
      <c r="K29" s="131">
        <v>184085</v>
      </c>
      <c r="L29" s="130">
        <f t="shared" si="11"/>
        <v>-4.6003876410899536E-2</v>
      </c>
      <c r="M29" s="131">
        <v>599054</v>
      </c>
      <c r="N29" s="130">
        <f t="shared" si="12"/>
        <v>4.8541888010418033E-2</v>
      </c>
      <c r="O29" s="129">
        <v>2025908</v>
      </c>
      <c r="P29" s="130">
        <f t="shared" si="13"/>
        <v>0.20700116296804705</v>
      </c>
      <c r="Q29" s="129">
        <v>1551674</v>
      </c>
      <c r="R29" s="130">
        <f t="shared" si="14"/>
        <v>0.13163076581990452</v>
      </c>
      <c r="S29" s="129">
        <v>3577582</v>
      </c>
      <c r="T29" s="130">
        <f t="shared" si="15"/>
        <v>0.17311309370786399</v>
      </c>
    </row>
    <row r="30" spans="2:20" outlineLevel="1">
      <c r="B30" s="68" t="s">
        <v>97</v>
      </c>
      <c r="C30" s="129">
        <v>359340</v>
      </c>
      <c r="D30" s="130">
        <f t="shared" si="16"/>
        <v>-6.2853551225638959E-4</v>
      </c>
      <c r="E30" s="129">
        <v>160817</v>
      </c>
      <c r="F30" s="130">
        <f t="shared" si="17"/>
        <v>-0.13709045641372353</v>
      </c>
      <c r="G30" s="129">
        <v>520157</v>
      </c>
      <c r="H30" s="130">
        <f t="shared" si="9"/>
        <v>-4.7212839694320885E-2</v>
      </c>
      <c r="I30" s="131">
        <v>392802</v>
      </c>
      <c r="J30" s="130">
        <f t="shared" si="10"/>
        <v>-1.5020361491704937E-2</v>
      </c>
      <c r="K30" s="131">
        <v>180684</v>
      </c>
      <c r="L30" s="130">
        <f t="shared" si="11"/>
        <v>-0.10822656111187889</v>
      </c>
      <c r="M30" s="131">
        <v>573486</v>
      </c>
      <c r="N30" s="130">
        <f t="shared" si="12"/>
        <v>-4.6421373984875447E-2</v>
      </c>
      <c r="O30" s="129">
        <v>1960133</v>
      </c>
      <c r="P30" s="130">
        <f t="shared" si="13"/>
        <v>9.602237970572669E-2</v>
      </c>
      <c r="Q30" s="129">
        <v>1455799</v>
      </c>
      <c r="R30" s="130">
        <f t="shared" si="14"/>
        <v>1.1511703124793771E-2</v>
      </c>
      <c r="S30" s="129">
        <v>3415932</v>
      </c>
      <c r="T30" s="130">
        <f t="shared" si="15"/>
        <v>5.8338344739510717E-2</v>
      </c>
    </row>
    <row r="31" spans="2:20">
      <c r="B31" s="136">
        <v>2011</v>
      </c>
      <c r="C31" s="137">
        <v>3903935</v>
      </c>
      <c r="D31" s="138">
        <f t="shared" si="16"/>
        <v>0.13081329249129214</v>
      </c>
      <c r="E31" s="137">
        <v>1493822</v>
      </c>
      <c r="F31" s="138">
        <f t="shared" si="17"/>
        <v>-0.10239827620705466</v>
      </c>
      <c r="G31" s="137">
        <v>5397757</v>
      </c>
      <c r="H31" s="138">
        <f t="shared" si="9"/>
        <v>5.4957801742654633E-2</v>
      </c>
      <c r="I31" s="137">
        <v>4282741</v>
      </c>
      <c r="J31" s="138">
        <f t="shared" si="10"/>
        <v>0.13137593196223296</v>
      </c>
      <c r="K31" s="137">
        <v>1697838</v>
      </c>
      <c r="L31" s="138">
        <f t="shared" si="11"/>
        <v>-7.2533388979356128E-2</v>
      </c>
      <c r="M31" s="137">
        <v>5980579</v>
      </c>
      <c r="N31" s="138">
        <f t="shared" si="12"/>
        <v>6.4909190558624319E-2</v>
      </c>
      <c r="O31" s="137">
        <v>23545131</v>
      </c>
      <c r="P31" s="138">
        <f t="shared" si="13"/>
        <v>0.14605770754201064</v>
      </c>
      <c r="Q31" s="137">
        <v>16685356</v>
      </c>
      <c r="R31" s="138">
        <f t="shared" si="14"/>
        <v>6.3782149714723069E-2</v>
      </c>
      <c r="S31" s="137">
        <v>40230487</v>
      </c>
      <c r="T31" s="138">
        <f t="shared" si="15"/>
        <v>0.11043781800147245</v>
      </c>
    </row>
    <row r="32" spans="2:20" hidden="1" outlineLevel="1">
      <c r="B32" s="68" t="s">
        <v>86</v>
      </c>
      <c r="C32" s="129">
        <v>288135</v>
      </c>
      <c r="D32" s="130">
        <f>C32/C45-1</f>
        <v>-0.1187561933423863</v>
      </c>
      <c r="E32" s="129">
        <v>158677</v>
      </c>
      <c r="F32" s="130">
        <f>E32/E45-1</f>
        <v>-0.12176911411461278</v>
      </c>
      <c r="G32" s="129">
        <v>446812</v>
      </c>
      <c r="H32" s="130">
        <f t="shared" si="9"/>
        <v>-0.11982854058568837</v>
      </c>
      <c r="I32" s="131">
        <v>320934</v>
      </c>
      <c r="J32" s="130">
        <f t="shared" si="10"/>
        <v>-9.7498629096891221E-2</v>
      </c>
      <c r="K32" s="131">
        <v>183730</v>
      </c>
      <c r="L32" s="130">
        <f t="shared" si="11"/>
        <v>-6.8731309240204763E-2</v>
      </c>
      <c r="M32" s="131">
        <v>504664</v>
      </c>
      <c r="N32" s="130">
        <f t="shared" si="12"/>
        <v>-8.7233561526148695E-2</v>
      </c>
      <c r="O32" s="129">
        <v>1665994</v>
      </c>
      <c r="P32" s="130">
        <f t="shared" si="13"/>
        <v>9.6223538223978444E-3</v>
      </c>
      <c r="Q32" s="129">
        <v>1373604</v>
      </c>
      <c r="R32" s="130">
        <f t="shared" si="14"/>
        <v>2.6599316768372017E-3</v>
      </c>
      <c r="S32" s="129">
        <v>3039598</v>
      </c>
      <c r="T32" s="130">
        <f t="shared" si="15"/>
        <v>6.4640757384912817E-3</v>
      </c>
    </row>
    <row r="33" spans="2:20" hidden="1" outlineLevel="1">
      <c r="B33" s="68" t="s">
        <v>87</v>
      </c>
      <c r="C33" s="129">
        <v>289431</v>
      </c>
      <c r="D33" s="130">
        <f t="shared" ref="D33:F83" si="18">C33/C46-1</f>
        <v>-9.7848346284399756E-2</v>
      </c>
      <c r="E33" s="129">
        <v>155847</v>
      </c>
      <c r="F33" s="130">
        <f t="shared" si="18"/>
        <v>-6.4959141797760855E-2</v>
      </c>
      <c r="G33" s="129">
        <v>445278</v>
      </c>
      <c r="H33" s="130">
        <f t="shared" si="9"/>
        <v>-8.6603609868368459E-2</v>
      </c>
      <c r="I33" s="131">
        <v>323933</v>
      </c>
      <c r="J33" s="130">
        <f t="shared" si="10"/>
        <v>-7.0834815333249201E-2</v>
      </c>
      <c r="K33" s="131">
        <v>178427</v>
      </c>
      <c r="L33" s="130">
        <f t="shared" si="11"/>
        <v>-1.9373241294407317E-2</v>
      </c>
      <c r="M33" s="131">
        <v>502360</v>
      </c>
      <c r="N33" s="130">
        <f t="shared" si="12"/>
        <v>-5.3187078291680789E-2</v>
      </c>
      <c r="O33" s="129">
        <v>1765180</v>
      </c>
      <c r="P33" s="130">
        <f t="shared" si="13"/>
        <v>5.7560154957204679E-2</v>
      </c>
      <c r="Q33" s="129">
        <v>1455663</v>
      </c>
      <c r="R33" s="130">
        <f t="shared" si="14"/>
        <v>9.56647994905786E-2</v>
      </c>
      <c r="S33" s="129">
        <v>3220843</v>
      </c>
      <c r="T33" s="130">
        <f t="shared" si="15"/>
        <v>7.4448105062862036E-2</v>
      </c>
    </row>
    <row r="34" spans="2:20" hidden="1" outlineLevel="1">
      <c r="B34" s="68" t="s">
        <v>88</v>
      </c>
      <c r="C34" s="129">
        <v>235165</v>
      </c>
      <c r="D34" s="130">
        <f t="shared" si="18"/>
        <v>-4.2745027801975088E-2</v>
      </c>
      <c r="E34" s="129">
        <v>107357</v>
      </c>
      <c r="F34" s="130">
        <f t="shared" si="18"/>
        <v>-0.16845847598097685</v>
      </c>
      <c r="G34" s="129">
        <v>342522</v>
      </c>
      <c r="H34" s="130">
        <f t="shared" si="9"/>
        <v>-8.60523198104447E-2</v>
      </c>
      <c r="I34" s="131">
        <v>258523</v>
      </c>
      <c r="J34" s="130">
        <f t="shared" si="10"/>
        <v>-3.3660028109207207E-2</v>
      </c>
      <c r="K34" s="131">
        <v>119444</v>
      </c>
      <c r="L34" s="130">
        <f t="shared" si="11"/>
        <v>-0.15986861077701109</v>
      </c>
      <c r="M34" s="131">
        <v>377967</v>
      </c>
      <c r="N34" s="130">
        <f t="shared" si="12"/>
        <v>-7.7456486559710602E-2</v>
      </c>
      <c r="O34" s="129">
        <v>1773647</v>
      </c>
      <c r="P34" s="130">
        <f t="shared" si="13"/>
        <v>9.156710442665017E-2</v>
      </c>
      <c r="Q34" s="129">
        <v>1287512</v>
      </c>
      <c r="R34" s="130">
        <f t="shared" si="14"/>
        <v>2.7874909388182711E-2</v>
      </c>
      <c r="S34" s="129">
        <v>3061159</v>
      </c>
      <c r="T34" s="130">
        <f t="shared" si="15"/>
        <v>6.3841048647435006E-2</v>
      </c>
    </row>
    <row r="35" spans="2:20" hidden="1" outlineLevel="1">
      <c r="B35" s="68" t="s">
        <v>89</v>
      </c>
      <c r="C35" s="129">
        <v>247307</v>
      </c>
      <c r="D35" s="130">
        <f t="shared" si="18"/>
        <v>-8.7411206848834855E-2</v>
      </c>
      <c r="E35" s="129">
        <v>97569</v>
      </c>
      <c r="F35" s="130">
        <f t="shared" si="18"/>
        <v>-0.19287752822930881</v>
      </c>
      <c r="G35" s="129">
        <v>344876</v>
      </c>
      <c r="H35" s="130">
        <f t="shared" si="9"/>
        <v>-0.11994488108604673</v>
      </c>
      <c r="I35" s="131">
        <v>265333</v>
      </c>
      <c r="J35" s="130">
        <f t="shared" si="10"/>
        <v>-7.5700889000362315E-2</v>
      </c>
      <c r="K35" s="131">
        <v>108156</v>
      </c>
      <c r="L35" s="130">
        <f t="shared" si="11"/>
        <v>-0.18741406901525914</v>
      </c>
      <c r="M35" s="131">
        <v>373489</v>
      </c>
      <c r="N35" s="130">
        <f t="shared" si="12"/>
        <v>-0.11108969095474397</v>
      </c>
      <c r="O35" s="129">
        <v>1623162</v>
      </c>
      <c r="P35" s="130">
        <f t="shared" si="13"/>
        <v>3.7925583750892056E-2</v>
      </c>
      <c r="Q35" s="129">
        <v>1147427</v>
      </c>
      <c r="R35" s="130">
        <f t="shared" si="14"/>
        <v>-5.3321058480657602E-3</v>
      </c>
      <c r="S35" s="129">
        <v>2770589</v>
      </c>
      <c r="T35" s="130">
        <f t="shared" si="15"/>
        <v>1.9562233433795928E-2</v>
      </c>
    </row>
    <row r="36" spans="2:20" hidden="1" outlineLevel="1">
      <c r="B36" s="68" t="s">
        <v>90</v>
      </c>
      <c r="C36" s="129">
        <v>312715</v>
      </c>
      <c r="D36" s="130">
        <f t="shared" si="18"/>
        <v>-0.17730610269105607</v>
      </c>
      <c r="E36" s="129">
        <v>133845</v>
      </c>
      <c r="F36" s="130">
        <f t="shared" si="18"/>
        <v>-0.27156805120167193</v>
      </c>
      <c r="G36" s="129">
        <v>446560</v>
      </c>
      <c r="H36" s="130">
        <f t="shared" si="9"/>
        <v>-0.20802333933369399</v>
      </c>
      <c r="I36" s="131">
        <v>336476</v>
      </c>
      <c r="J36" s="130">
        <f t="shared" si="10"/>
        <v>-0.17368572277572991</v>
      </c>
      <c r="K36" s="131">
        <v>148947</v>
      </c>
      <c r="L36" s="130">
        <f t="shared" si="11"/>
        <v>-0.26243048781091693</v>
      </c>
      <c r="M36" s="131">
        <v>485423</v>
      </c>
      <c r="N36" s="130">
        <f t="shared" si="12"/>
        <v>-0.20310632625454739</v>
      </c>
      <c r="O36" s="129">
        <v>2019311</v>
      </c>
      <c r="P36" s="130">
        <f t="shared" si="13"/>
        <v>3.3750677670482343E-2</v>
      </c>
      <c r="Q36" s="129">
        <v>1584426</v>
      </c>
      <c r="R36" s="130">
        <f t="shared" si="14"/>
        <v>-1.9842239503718218E-2</v>
      </c>
      <c r="S36" s="129">
        <v>3603737</v>
      </c>
      <c r="T36" s="130">
        <f t="shared" si="15"/>
        <v>9.482941182402671E-3</v>
      </c>
    </row>
    <row r="37" spans="2:20" hidden="1" outlineLevel="1">
      <c r="B37" s="68" t="s">
        <v>91</v>
      </c>
      <c r="C37" s="129">
        <v>257103</v>
      </c>
      <c r="D37" s="130">
        <f t="shared" si="18"/>
        <v>-0.13161121225119821</v>
      </c>
      <c r="E37" s="129">
        <v>114669</v>
      </c>
      <c r="F37" s="130">
        <f t="shared" si="18"/>
        <v>-0.27644954284740753</v>
      </c>
      <c r="G37" s="129">
        <v>371772</v>
      </c>
      <c r="H37" s="130">
        <f t="shared" si="9"/>
        <v>-0.18210977890221103</v>
      </c>
      <c r="I37" s="131">
        <v>276685</v>
      </c>
      <c r="J37" s="130">
        <f t="shared" si="10"/>
        <v>-0.12966411454958382</v>
      </c>
      <c r="K37" s="131">
        <v>126771</v>
      </c>
      <c r="L37" s="130">
        <f t="shared" si="11"/>
        <v>-0.27143522163665723</v>
      </c>
      <c r="M37" s="131">
        <v>403456</v>
      </c>
      <c r="N37" s="130">
        <f t="shared" si="12"/>
        <v>-0.17981244422218023</v>
      </c>
      <c r="O37" s="129">
        <v>1852448</v>
      </c>
      <c r="P37" s="130">
        <f t="shared" si="13"/>
        <v>3.2678718360957593E-2</v>
      </c>
      <c r="Q37" s="129">
        <v>1401004</v>
      </c>
      <c r="R37" s="130">
        <f t="shared" si="14"/>
        <v>1.1332522440906434E-2</v>
      </c>
      <c r="S37" s="129">
        <v>3253452</v>
      </c>
      <c r="T37" s="130">
        <f t="shared" si="15"/>
        <v>2.3377128292525029E-2</v>
      </c>
    </row>
    <row r="38" spans="2:20" hidden="1" outlineLevel="1">
      <c r="B38" s="68" t="s">
        <v>92</v>
      </c>
      <c r="C38" s="129">
        <v>282395</v>
      </c>
      <c r="D38" s="130">
        <f t="shared" si="18"/>
        <v>0.1065244564259098</v>
      </c>
      <c r="E38" s="129">
        <v>128825</v>
      </c>
      <c r="F38" s="130">
        <f t="shared" si="18"/>
        <v>-0.13326784765159827</v>
      </c>
      <c r="G38" s="129">
        <v>411220</v>
      </c>
      <c r="H38" s="130">
        <f t="shared" si="9"/>
        <v>1.8269521248408971E-2</v>
      </c>
      <c r="I38" s="131">
        <v>305623</v>
      </c>
      <c r="J38" s="130">
        <f t="shared" si="10"/>
        <v>8.8718927892048161E-2</v>
      </c>
      <c r="K38" s="131">
        <v>139649</v>
      </c>
      <c r="L38" s="130">
        <f t="shared" si="11"/>
        <v>-0.14946708082100002</v>
      </c>
      <c r="M38" s="131">
        <v>445272</v>
      </c>
      <c r="N38" s="130">
        <f t="shared" si="12"/>
        <v>8.1814667301993715E-4</v>
      </c>
      <c r="O38" s="129">
        <v>1564162</v>
      </c>
      <c r="P38" s="130">
        <f t="shared" si="13"/>
        <v>5.1398941719275948E-2</v>
      </c>
      <c r="Q38" s="129">
        <v>1097110</v>
      </c>
      <c r="R38" s="130">
        <f t="shared" si="14"/>
        <v>1.498549373121949E-2</v>
      </c>
      <c r="S38" s="129">
        <v>2661272</v>
      </c>
      <c r="T38" s="130">
        <f t="shared" si="15"/>
        <v>3.607557089287261E-2</v>
      </c>
    </row>
    <row r="39" spans="2:20" hidden="1" outlineLevel="1">
      <c r="B39" s="68" t="s">
        <v>93</v>
      </c>
      <c r="C39" s="129">
        <v>255930</v>
      </c>
      <c r="D39" s="130">
        <f t="shared" si="18"/>
        <v>3.6132871804214428E-2</v>
      </c>
      <c r="E39" s="129">
        <v>119831</v>
      </c>
      <c r="F39" s="130">
        <f t="shared" si="18"/>
        <v>-8.575504879035023E-2</v>
      </c>
      <c r="G39" s="129">
        <v>375761</v>
      </c>
      <c r="H39" s="130">
        <f t="shared" si="9"/>
        <v>-6.123107523355098E-3</v>
      </c>
      <c r="I39" s="131">
        <v>284603</v>
      </c>
      <c r="J39" s="130">
        <f t="shared" si="10"/>
        <v>2.1136513677200819E-2</v>
      </c>
      <c r="K39" s="131">
        <v>117043</v>
      </c>
      <c r="L39" s="130">
        <f t="shared" si="11"/>
        <v>-0.19626020614875395</v>
      </c>
      <c r="M39" s="131">
        <v>401646</v>
      </c>
      <c r="N39" s="130">
        <f t="shared" si="12"/>
        <v>-5.3469546466824558E-2</v>
      </c>
      <c r="O39" s="129">
        <v>1491751</v>
      </c>
      <c r="P39" s="130">
        <f t="shared" si="13"/>
        <v>5.0602859356292607E-2</v>
      </c>
      <c r="Q39" s="129">
        <v>966851</v>
      </c>
      <c r="R39" s="130">
        <f t="shared" si="14"/>
        <v>-3.6240739707019909E-2</v>
      </c>
      <c r="S39" s="129">
        <v>2458602</v>
      </c>
      <c r="T39" s="130">
        <f t="shared" si="15"/>
        <v>1.4648129592242709E-2</v>
      </c>
    </row>
    <row r="40" spans="2:20" hidden="1" outlineLevel="1">
      <c r="B40" s="68" t="s">
        <v>94</v>
      </c>
      <c r="C40" s="129">
        <v>255930</v>
      </c>
      <c r="D40" s="130">
        <f t="shared" si="18"/>
        <v>-0.15698804308442305</v>
      </c>
      <c r="E40" s="129">
        <v>119831</v>
      </c>
      <c r="F40" s="130">
        <f t="shared" si="18"/>
        <v>-0.1870021846208122</v>
      </c>
      <c r="G40" s="129">
        <v>375761</v>
      </c>
      <c r="H40" s="130">
        <f t="shared" si="9"/>
        <v>-0.16679749170702285</v>
      </c>
      <c r="I40" s="131">
        <v>281473</v>
      </c>
      <c r="J40" s="130">
        <f t="shared" si="10"/>
        <v>-0.16834441821367474</v>
      </c>
      <c r="K40" s="131">
        <v>131524</v>
      </c>
      <c r="L40" s="130">
        <f t="shared" si="11"/>
        <v>-0.20358955106390708</v>
      </c>
      <c r="M40" s="131">
        <v>412997</v>
      </c>
      <c r="N40" s="130">
        <f t="shared" si="12"/>
        <v>-0.1799025010176829</v>
      </c>
      <c r="O40" s="129">
        <v>1576794</v>
      </c>
      <c r="P40" s="130">
        <f t="shared" si="13"/>
        <v>-4.3537178933474419E-2</v>
      </c>
      <c r="Q40" s="129">
        <v>1127852</v>
      </c>
      <c r="R40" s="130">
        <f t="shared" si="14"/>
        <v>-0.11184014174623491</v>
      </c>
      <c r="S40" s="129">
        <v>2704646</v>
      </c>
      <c r="T40" s="130">
        <f t="shared" si="15"/>
        <v>-7.3257212835748375E-2</v>
      </c>
    </row>
    <row r="41" spans="2:20" hidden="1" outlineLevel="1">
      <c r="B41" s="68" t="s">
        <v>95</v>
      </c>
      <c r="C41" s="129">
        <v>323225</v>
      </c>
      <c r="D41" s="130">
        <f t="shared" si="18"/>
        <v>-5.7644819050895468E-2</v>
      </c>
      <c r="E41" s="129">
        <v>164207</v>
      </c>
      <c r="F41" s="130">
        <f t="shared" si="18"/>
        <v>-0.19686683817703388</v>
      </c>
      <c r="G41" s="129">
        <v>487432</v>
      </c>
      <c r="H41" s="130">
        <f t="shared" si="9"/>
        <v>-0.10964006174023433</v>
      </c>
      <c r="I41" s="131">
        <v>354693</v>
      </c>
      <c r="J41" s="130">
        <f t="shared" si="10"/>
        <v>-6.2566403958072336E-2</v>
      </c>
      <c r="K41" s="131">
        <v>181354</v>
      </c>
      <c r="L41" s="130">
        <f t="shared" si="11"/>
        <v>-0.2134570262522173</v>
      </c>
      <c r="M41" s="131">
        <v>536047</v>
      </c>
      <c r="N41" s="130">
        <f t="shared" si="12"/>
        <v>-0.11970039593586856</v>
      </c>
      <c r="O41" s="129">
        <v>1745136</v>
      </c>
      <c r="P41" s="130">
        <f t="shared" si="13"/>
        <v>9.9710227460159118E-3</v>
      </c>
      <c r="Q41" s="129">
        <v>1433073</v>
      </c>
      <c r="R41" s="130">
        <f t="shared" si="14"/>
        <v>-7.9926731742644308E-2</v>
      </c>
      <c r="S41" s="129">
        <v>3178209</v>
      </c>
      <c r="T41" s="130">
        <f t="shared" si="15"/>
        <v>-3.2647373846854788E-2</v>
      </c>
    </row>
    <row r="42" spans="2:20" hidden="1" outlineLevel="1">
      <c r="B42" s="68" t="s">
        <v>96</v>
      </c>
      <c r="C42" s="129">
        <v>345423</v>
      </c>
      <c r="D42" s="130">
        <f t="shared" si="18"/>
        <v>6.8832036834190369E-2</v>
      </c>
      <c r="E42" s="129">
        <v>177213</v>
      </c>
      <c r="F42" s="130">
        <f t="shared" si="18"/>
        <v>-0.14836244803806142</v>
      </c>
      <c r="G42" s="129">
        <v>522636</v>
      </c>
      <c r="H42" s="130">
        <f t="shared" si="9"/>
        <v>-1.6238661453931491E-2</v>
      </c>
      <c r="I42" s="131">
        <v>378359</v>
      </c>
      <c r="J42" s="130">
        <f t="shared" si="10"/>
        <v>5.6747690906907344E-2</v>
      </c>
      <c r="K42" s="131">
        <v>192962</v>
      </c>
      <c r="L42" s="130">
        <f t="shared" si="11"/>
        <v>-0.17136035316448084</v>
      </c>
      <c r="M42" s="131">
        <v>571321</v>
      </c>
      <c r="N42" s="130">
        <f t="shared" si="12"/>
        <v>-3.3145655746166458E-2</v>
      </c>
      <c r="O42" s="129">
        <v>1678464</v>
      </c>
      <c r="P42" s="130">
        <f t="shared" si="13"/>
        <v>1.4431404593052255E-2</v>
      </c>
      <c r="Q42" s="129">
        <v>1371184</v>
      </c>
      <c r="R42" s="130">
        <f t="shared" si="14"/>
        <v>-8.1158777374745084E-2</v>
      </c>
      <c r="S42" s="129">
        <v>3049648</v>
      </c>
      <c r="T42" s="130">
        <f t="shared" si="15"/>
        <v>-3.0898829095330149E-2</v>
      </c>
    </row>
    <row r="43" spans="2:20" hidden="1" outlineLevel="1">
      <c r="B43" s="68" t="s">
        <v>97</v>
      </c>
      <c r="C43" s="129">
        <v>359566</v>
      </c>
      <c r="D43" s="130">
        <f t="shared" si="18"/>
        <v>-1.0218069907894201E-2</v>
      </c>
      <c r="E43" s="129">
        <v>186366</v>
      </c>
      <c r="F43" s="130">
        <f t="shared" si="18"/>
        <v>-0.19338140456878716</v>
      </c>
      <c r="G43" s="129">
        <v>545932</v>
      </c>
      <c r="H43" s="130">
        <f t="shared" si="9"/>
        <v>-8.1423600594961676E-2</v>
      </c>
      <c r="I43" s="131">
        <v>398792</v>
      </c>
      <c r="J43" s="130">
        <f t="shared" si="10"/>
        <v>5.268677461600646E-4</v>
      </c>
      <c r="K43" s="131">
        <v>202612</v>
      </c>
      <c r="L43" s="130">
        <f t="shared" si="11"/>
        <v>-0.21246914779904769</v>
      </c>
      <c r="M43" s="131">
        <v>601404</v>
      </c>
      <c r="N43" s="130">
        <f t="shared" si="12"/>
        <v>-8.3025720545789716E-2</v>
      </c>
      <c r="O43" s="129">
        <v>1788406</v>
      </c>
      <c r="P43" s="130">
        <f t="shared" si="13"/>
        <v>-2.4103216399638305E-2</v>
      </c>
      <c r="Q43" s="129">
        <v>1439231</v>
      </c>
      <c r="R43" s="130">
        <f t="shared" si="14"/>
        <v>-9.366156117085922E-2</v>
      </c>
      <c r="S43" s="129">
        <v>3227637</v>
      </c>
      <c r="T43" s="130">
        <f t="shared" si="15"/>
        <v>-5.6395205550938021E-2</v>
      </c>
    </row>
    <row r="44" spans="2:20" collapsed="1">
      <c r="B44" s="139">
        <v>2010</v>
      </c>
      <c r="C44" s="131">
        <v>3452325</v>
      </c>
      <c r="D44" s="140">
        <f t="shared" si="18"/>
        <v>-6.0818007092169668E-2</v>
      </c>
      <c r="E44" s="131">
        <v>1664237</v>
      </c>
      <c r="F44" s="140">
        <f t="shared" si="18"/>
        <v>-0.17212642177236226</v>
      </c>
      <c r="G44" s="131">
        <v>5116562</v>
      </c>
      <c r="H44" s="140">
        <f t="shared" si="9"/>
        <v>-0.10016953504486348</v>
      </c>
      <c r="I44" s="131">
        <v>3785427</v>
      </c>
      <c r="J44" s="140">
        <f t="shared" si="10"/>
        <v>-5.7601324437363099E-2</v>
      </c>
      <c r="K44" s="131">
        <v>1830619</v>
      </c>
      <c r="L44" s="140">
        <f t="shared" si="11"/>
        <v>-0.17766789106301473</v>
      </c>
      <c r="M44" s="131">
        <v>5616046</v>
      </c>
      <c r="N44" s="140">
        <f t="shared" si="12"/>
        <v>-0.10041517357792362</v>
      </c>
      <c r="O44" s="131">
        <v>20544455</v>
      </c>
      <c r="P44" s="140">
        <f t="shared" si="13"/>
        <v>2.5869525508901203E-2</v>
      </c>
      <c r="Q44" s="131">
        <v>15684937</v>
      </c>
      <c r="R44" s="140">
        <f t="shared" si="14"/>
        <v>-2.5678884336033936E-2</v>
      </c>
      <c r="S44" s="131">
        <v>36229392</v>
      </c>
      <c r="T44" s="140">
        <f t="shared" si="15"/>
        <v>2.8979059372828964E-3</v>
      </c>
    </row>
    <row r="45" spans="2:20" ht="15" hidden="1" customHeight="1" outlineLevel="1">
      <c r="B45" s="68" t="s">
        <v>86</v>
      </c>
      <c r="C45" s="129">
        <v>326964</v>
      </c>
      <c r="D45" s="130">
        <f t="shared" si="18"/>
        <v>-8.9211398646201867E-2</v>
      </c>
      <c r="E45" s="129">
        <v>180678</v>
      </c>
      <c r="F45" s="130">
        <f t="shared" si="18"/>
        <v>-0.18794214675451926</v>
      </c>
      <c r="G45" s="129">
        <v>507642</v>
      </c>
      <c r="H45" s="130">
        <f t="shared" si="9"/>
        <v>-0.12698887673607528</v>
      </c>
      <c r="I45" s="131">
        <v>355605</v>
      </c>
      <c r="J45" s="130">
        <f t="shared" si="10"/>
        <v>-8.9154534184400114E-2</v>
      </c>
      <c r="K45" s="131">
        <v>197290</v>
      </c>
      <c r="L45" s="130">
        <f t="shared" si="11"/>
        <v>-0.2143252531769072</v>
      </c>
      <c r="M45" s="131">
        <v>552895</v>
      </c>
      <c r="N45" s="130">
        <f t="shared" si="12"/>
        <v>-0.13814980335795712</v>
      </c>
      <c r="O45" s="129">
        <v>1650116</v>
      </c>
      <c r="P45" s="130">
        <f t="shared" si="13"/>
        <v>-7.711478263106708E-2</v>
      </c>
      <c r="Q45" s="129">
        <v>1369960</v>
      </c>
      <c r="R45" s="130">
        <f t="shared" si="14"/>
        <v>-0.12739845041822406</v>
      </c>
      <c r="S45" s="129">
        <v>3020076</v>
      </c>
      <c r="T45" s="130">
        <f t="shared" si="15"/>
        <v>-0.10062421660235699</v>
      </c>
    </row>
    <row r="46" spans="2:20" ht="15" hidden="1" customHeight="1" outlineLevel="1">
      <c r="B46" s="68" t="s">
        <v>87</v>
      </c>
      <c r="C46" s="129">
        <v>320823</v>
      </c>
      <c r="D46" s="130">
        <f t="shared" si="18"/>
        <v>-6.9460598484211267E-2</v>
      </c>
      <c r="E46" s="129">
        <v>166674</v>
      </c>
      <c r="F46" s="130">
        <f t="shared" si="18"/>
        <v>-0.18549395988897144</v>
      </c>
      <c r="G46" s="129">
        <v>487497</v>
      </c>
      <c r="H46" s="130">
        <f t="shared" si="9"/>
        <v>-0.11267867121220665</v>
      </c>
      <c r="I46" s="131">
        <v>348628</v>
      </c>
      <c r="J46" s="130">
        <f t="shared" si="10"/>
        <v>-7.562508285827918E-2</v>
      </c>
      <c r="K46" s="131">
        <v>181952</v>
      </c>
      <c r="L46" s="130">
        <f t="shared" si="11"/>
        <v>-0.21830843719255733</v>
      </c>
      <c r="M46" s="131">
        <v>530580</v>
      </c>
      <c r="N46" s="130">
        <f t="shared" si="12"/>
        <v>-0.13007835492370279</v>
      </c>
      <c r="O46" s="129">
        <v>1669106</v>
      </c>
      <c r="P46" s="130">
        <f t="shared" si="13"/>
        <v>-7.8815085942363639E-2</v>
      </c>
      <c r="Q46" s="129">
        <v>1328566</v>
      </c>
      <c r="R46" s="130">
        <f t="shared" si="14"/>
        <v>-0.16447644802213701</v>
      </c>
      <c r="S46" s="129">
        <v>2997672</v>
      </c>
      <c r="T46" s="130">
        <f t="shared" si="15"/>
        <v>-0.11885319628502189</v>
      </c>
    </row>
    <row r="47" spans="2:20" ht="15" hidden="1" customHeight="1" outlineLevel="1">
      <c r="B47" s="68" t="s">
        <v>88</v>
      </c>
      <c r="C47" s="129">
        <v>245666</v>
      </c>
      <c r="D47" s="130">
        <f t="shared" si="18"/>
        <v>-0.19890041446418028</v>
      </c>
      <c r="E47" s="129">
        <v>129106</v>
      </c>
      <c r="F47" s="130">
        <f t="shared" si="18"/>
        <v>-0.25007260772081463</v>
      </c>
      <c r="G47" s="129">
        <v>374772</v>
      </c>
      <c r="H47" s="130">
        <f t="shared" si="9"/>
        <v>-0.21729922998043105</v>
      </c>
      <c r="I47" s="131">
        <v>267528</v>
      </c>
      <c r="J47" s="130">
        <f t="shared" si="10"/>
        <v>-0.19831468923336937</v>
      </c>
      <c r="K47" s="131">
        <v>142173</v>
      </c>
      <c r="L47" s="130">
        <f t="shared" si="11"/>
        <v>-0.28498792999396505</v>
      </c>
      <c r="M47" s="131">
        <v>409701</v>
      </c>
      <c r="N47" s="130">
        <f t="shared" si="12"/>
        <v>-0.23067635344861581</v>
      </c>
      <c r="O47" s="129">
        <v>1624863</v>
      </c>
      <c r="P47" s="130">
        <f t="shared" si="13"/>
        <v>-0.1127749878644686</v>
      </c>
      <c r="Q47" s="129">
        <v>1252596</v>
      </c>
      <c r="R47" s="130">
        <f t="shared" si="14"/>
        <v>-0.14195644966393306</v>
      </c>
      <c r="S47" s="129">
        <v>2877459</v>
      </c>
      <c r="T47" s="130">
        <f t="shared" si="15"/>
        <v>-0.12571846305344481</v>
      </c>
    </row>
    <row r="48" spans="2:20" ht="15" hidden="1" customHeight="1" outlineLevel="1">
      <c r="B48" s="68" t="s">
        <v>89</v>
      </c>
      <c r="C48" s="129">
        <v>270995</v>
      </c>
      <c r="D48" s="130">
        <f t="shared" si="18"/>
        <v>-0.1999084749265585</v>
      </c>
      <c r="E48" s="129">
        <v>120885</v>
      </c>
      <c r="F48" s="130">
        <f t="shared" si="18"/>
        <v>-0.2818272012737415</v>
      </c>
      <c r="G48" s="129">
        <v>391880</v>
      </c>
      <c r="H48" s="130">
        <f t="shared" si="9"/>
        <v>-0.22710382858540357</v>
      </c>
      <c r="I48" s="131">
        <v>287064</v>
      </c>
      <c r="J48" s="130">
        <f t="shared" si="10"/>
        <v>-0.20435925010255107</v>
      </c>
      <c r="K48" s="131">
        <v>133101</v>
      </c>
      <c r="L48" s="130">
        <f t="shared" si="11"/>
        <v>-0.31719616483612323</v>
      </c>
      <c r="M48" s="131">
        <v>420165</v>
      </c>
      <c r="N48" s="130">
        <f t="shared" si="12"/>
        <v>-0.24393904223101548</v>
      </c>
      <c r="O48" s="129">
        <v>1563852</v>
      </c>
      <c r="P48" s="130">
        <f t="shared" si="13"/>
        <v>-0.12100826071878423</v>
      </c>
      <c r="Q48" s="129">
        <v>1153578</v>
      </c>
      <c r="R48" s="130">
        <f t="shared" si="14"/>
        <v>-0.11818502873444603</v>
      </c>
      <c r="S48" s="129">
        <v>2717430</v>
      </c>
      <c r="T48" s="130">
        <f t="shared" si="15"/>
        <v>-0.11981197986997827</v>
      </c>
    </row>
    <row r="49" spans="2:20" ht="15" hidden="1" customHeight="1" outlineLevel="1">
      <c r="B49" s="68" t="s">
        <v>90</v>
      </c>
      <c r="C49" s="129">
        <v>380111</v>
      </c>
      <c r="D49" s="130">
        <f t="shared" si="18"/>
        <v>-0.1817034971960001</v>
      </c>
      <c r="E49" s="129">
        <v>183744</v>
      </c>
      <c r="F49" s="130">
        <f t="shared" si="18"/>
        <v>-0.34790524354538199</v>
      </c>
      <c r="G49" s="129">
        <v>563855</v>
      </c>
      <c r="H49" s="130">
        <f t="shared" si="9"/>
        <v>-0.24445590856101518</v>
      </c>
      <c r="I49" s="131">
        <v>407201</v>
      </c>
      <c r="J49" s="130">
        <f t="shared" si="10"/>
        <v>-0.19383538998513195</v>
      </c>
      <c r="K49" s="131">
        <v>201943</v>
      </c>
      <c r="L49" s="130">
        <f t="shared" si="11"/>
        <v>-0.36909176682298028</v>
      </c>
      <c r="M49" s="131">
        <v>609144</v>
      </c>
      <c r="N49" s="130">
        <f t="shared" si="12"/>
        <v>-0.26181543204490587</v>
      </c>
      <c r="O49" s="129">
        <v>1953383</v>
      </c>
      <c r="P49" s="130">
        <f t="shared" si="13"/>
        <v>-0.1277363413458984</v>
      </c>
      <c r="Q49" s="129">
        <v>1616501</v>
      </c>
      <c r="R49" s="130">
        <f t="shared" si="14"/>
        <v>-0.15681948228278786</v>
      </c>
      <c r="S49" s="129">
        <v>3569884</v>
      </c>
      <c r="T49" s="130">
        <f t="shared" si="15"/>
        <v>-0.14115038584531348</v>
      </c>
    </row>
    <row r="50" spans="2:20" ht="15" hidden="1" customHeight="1" outlineLevel="1">
      <c r="B50" s="68" t="s">
        <v>91</v>
      </c>
      <c r="C50" s="129">
        <v>296069</v>
      </c>
      <c r="D50" s="130">
        <f t="shared" si="18"/>
        <v>-0.2162137120044898</v>
      </c>
      <c r="E50" s="129">
        <v>158481</v>
      </c>
      <c r="F50" s="130">
        <f t="shared" si="18"/>
        <v>-0.28909015058741205</v>
      </c>
      <c r="G50" s="129">
        <v>454550</v>
      </c>
      <c r="H50" s="130">
        <f t="shared" si="9"/>
        <v>-0.24326043128578301</v>
      </c>
      <c r="I50" s="131">
        <v>317906</v>
      </c>
      <c r="J50" s="130">
        <f t="shared" si="10"/>
        <v>-0.21405915088345595</v>
      </c>
      <c r="K50" s="131">
        <v>174001</v>
      </c>
      <c r="L50" s="130">
        <f t="shared" si="11"/>
        <v>-0.32028469750889677</v>
      </c>
      <c r="M50" s="131">
        <v>491907</v>
      </c>
      <c r="N50" s="130">
        <f t="shared" si="12"/>
        <v>-0.25523027122616515</v>
      </c>
      <c r="O50" s="129">
        <v>1793828</v>
      </c>
      <c r="P50" s="130">
        <f t="shared" si="13"/>
        <v>-0.15020017689279797</v>
      </c>
      <c r="Q50" s="129">
        <v>1385305</v>
      </c>
      <c r="R50" s="130">
        <f t="shared" si="14"/>
        <v>-0.18088954140504754</v>
      </c>
      <c r="S50" s="129">
        <v>3179133</v>
      </c>
      <c r="T50" s="130">
        <f t="shared" si="15"/>
        <v>-0.16385121540279957</v>
      </c>
    </row>
    <row r="51" spans="2:20" ht="15" hidden="1" customHeight="1" outlineLevel="1">
      <c r="B51" s="68" t="s">
        <v>92</v>
      </c>
      <c r="C51" s="129">
        <v>255209</v>
      </c>
      <c r="D51" s="130">
        <f t="shared" si="18"/>
        <v>-0.21988549349978448</v>
      </c>
      <c r="E51" s="129">
        <v>148633</v>
      </c>
      <c r="F51" s="130">
        <f t="shared" si="18"/>
        <v>-0.17290559528115523</v>
      </c>
      <c r="G51" s="129">
        <v>403842</v>
      </c>
      <c r="H51" s="130">
        <f t="shared" si="9"/>
        <v>-0.20322858134983268</v>
      </c>
      <c r="I51" s="131">
        <v>280718</v>
      </c>
      <c r="J51" s="130">
        <f t="shared" si="10"/>
        <v>-0.21176520139834609</v>
      </c>
      <c r="K51" s="131">
        <v>164190</v>
      </c>
      <c r="L51" s="130">
        <f t="shared" si="11"/>
        <v>-0.20007989944362703</v>
      </c>
      <c r="M51" s="131">
        <v>444908</v>
      </c>
      <c r="N51" s="130">
        <f t="shared" si="12"/>
        <v>-0.20749279025566758</v>
      </c>
      <c r="O51" s="129">
        <v>1487696</v>
      </c>
      <c r="P51" s="130">
        <f t="shared" si="13"/>
        <v>-0.14723468162368059</v>
      </c>
      <c r="Q51" s="129">
        <v>1080912</v>
      </c>
      <c r="R51" s="130">
        <f t="shared" si="14"/>
        <v>-0.19503367580078701</v>
      </c>
      <c r="S51" s="129">
        <v>2568608</v>
      </c>
      <c r="T51" s="130">
        <f t="shared" si="15"/>
        <v>-0.16802419155012427</v>
      </c>
    </row>
    <row r="52" spans="2:20" ht="15" hidden="1" customHeight="1" outlineLevel="1">
      <c r="B52" s="68" t="s">
        <v>93</v>
      </c>
      <c r="C52" s="129">
        <v>247005</v>
      </c>
      <c r="D52" s="130">
        <f t="shared" si="18"/>
        <v>-0.23168922302646111</v>
      </c>
      <c r="E52" s="129">
        <v>131071</v>
      </c>
      <c r="F52" s="130">
        <f t="shared" si="18"/>
        <v>-0.30427189825578305</v>
      </c>
      <c r="G52" s="129">
        <v>378076</v>
      </c>
      <c r="H52" s="130">
        <f t="shared" si="9"/>
        <v>-0.25850731047196918</v>
      </c>
      <c r="I52" s="131">
        <v>278712</v>
      </c>
      <c r="J52" s="130">
        <f t="shared" si="10"/>
        <v>-0.21441114377601955</v>
      </c>
      <c r="K52" s="131">
        <v>145623</v>
      </c>
      <c r="L52" s="130">
        <f t="shared" si="11"/>
        <v>-0.32064565790394439</v>
      </c>
      <c r="M52" s="131">
        <v>424335</v>
      </c>
      <c r="N52" s="130">
        <f t="shared" si="12"/>
        <v>-0.25442249304208486</v>
      </c>
      <c r="O52" s="129">
        <v>1419900</v>
      </c>
      <c r="P52" s="130">
        <f t="shared" si="13"/>
        <v>-0.17629464275355089</v>
      </c>
      <c r="Q52" s="129">
        <v>1003208</v>
      </c>
      <c r="R52" s="130">
        <f t="shared" si="14"/>
        <v>-0.19423050510388895</v>
      </c>
      <c r="S52" s="129">
        <v>2423108</v>
      </c>
      <c r="T52" s="130">
        <f t="shared" si="15"/>
        <v>-0.18381636922596034</v>
      </c>
    </row>
    <row r="53" spans="2:20" ht="15" hidden="1" customHeight="1" outlineLevel="1">
      <c r="B53" s="68" t="s">
        <v>94</v>
      </c>
      <c r="C53" s="129">
        <v>303590</v>
      </c>
      <c r="D53" s="130">
        <f t="shared" si="18"/>
        <v>-0.25441203196604956</v>
      </c>
      <c r="E53" s="129">
        <v>147394</v>
      </c>
      <c r="F53" s="130">
        <f t="shared" si="18"/>
        <v>-0.28432143724204906</v>
      </c>
      <c r="G53" s="129">
        <v>450984</v>
      </c>
      <c r="H53" s="130">
        <f t="shared" si="9"/>
        <v>-0.26445855052419376</v>
      </c>
      <c r="I53" s="131">
        <v>338449</v>
      </c>
      <c r="J53" s="130">
        <f t="shared" si="10"/>
        <v>-0.24265364028570913</v>
      </c>
      <c r="K53" s="131">
        <v>165146</v>
      </c>
      <c r="L53" s="130">
        <f t="shared" si="11"/>
        <v>-0.29413926928929235</v>
      </c>
      <c r="M53" s="131">
        <v>503595</v>
      </c>
      <c r="N53" s="130">
        <f t="shared" si="12"/>
        <v>-0.26034586077444144</v>
      </c>
      <c r="O53" s="129">
        <v>1648568</v>
      </c>
      <c r="P53" s="130">
        <f t="shared" si="13"/>
        <v>-0.14307976436575187</v>
      </c>
      <c r="Q53" s="129">
        <v>1269875</v>
      </c>
      <c r="R53" s="130">
        <f t="shared" si="14"/>
        <v>-0.12624943149018031</v>
      </c>
      <c r="S53" s="129">
        <v>2918443</v>
      </c>
      <c r="T53" s="130">
        <f t="shared" si="15"/>
        <v>-0.13583689398582843</v>
      </c>
    </row>
    <row r="54" spans="2:20" ht="15" hidden="1" customHeight="1" outlineLevel="1">
      <c r="B54" s="68" t="s">
        <v>95</v>
      </c>
      <c r="C54" s="129">
        <v>342997</v>
      </c>
      <c r="D54" s="130">
        <f t="shared" si="18"/>
        <v>-0.16389506425632328</v>
      </c>
      <c r="E54" s="129">
        <v>204458</v>
      </c>
      <c r="F54" s="130">
        <f t="shared" si="18"/>
        <v>-0.18999267080007132</v>
      </c>
      <c r="G54" s="129">
        <v>547455</v>
      </c>
      <c r="H54" s="130">
        <f t="shared" si="9"/>
        <v>-0.17383614503649758</v>
      </c>
      <c r="I54" s="131">
        <v>378366</v>
      </c>
      <c r="J54" s="130">
        <f t="shared" si="10"/>
        <v>-0.16703138002544926</v>
      </c>
      <c r="K54" s="131">
        <v>230571</v>
      </c>
      <c r="L54" s="130">
        <f t="shared" si="11"/>
        <v>-0.1956189559174446</v>
      </c>
      <c r="M54" s="131">
        <v>608937</v>
      </c>
      <c r="N54" s="130">
        <f t="shared" si="12"/>
        <v>-0.17809178789604818</v>
      </c>
      <c r="O54" s="129">
        <v>1727907</v>
      </c>
      <c r="P54" s="130">
        <f t="shared" si="13"/>
        <v>-0.17948224822567727</v>
      </c>
      <c r="Q54" s="129">
        <v>1557564</v>
      </c>
      <c r="R54" s="130">
        <f t="shared" si="14"/>
        <v>-0.1703522994811919</v>
      </c>
      <c r="S54" s="129">
        <v>3285471</v>
      </c>
      <c r="T54" s="130">
        <f t="shared" si="15"/>
        <v>-0.17517913745897196</v>
      </c>
    </row>
    <row r="55" spans="2:20" ht="15" hidden="1" customHeight="1" outlineLevel="1">
      <c r="B55" s="68" t="s">
        <v>96</v>
      </c>
      <c r="C55" s="129">
        <v>323178</v>
      </c>
      <c r="D55" s="130">
        <f t="shared" si="18"/>
        <v>-0.17956802534576255</v>
      </c>
      <c r="E55" s="129">
        <v>208085</v>
      </c>
      <c r="F55" s="130">
        <f t="shared" si="18"/>
        <v>-0.12990846863723227</v>
      </c>
      <c r="G55" s="129">
        <v>531263</v>
      </c>
      <c r="H55" s="130">
        <f t="shared" si="9"/>
        <v>-0.16080813186639598</v>
      </c>
      <c r="I55" s="131">
        <v>358041</v>
      </c>
      <c r="J55" s="130">
        <f t="shared" si="10"/>
        <v>-0.16875190085599467</v>
      </c>
      <c r="K55" s="131">
        <v>232866</v>
      </c>
      <c r="L55" s="130">
        <f t="shared" si="11"/>
        <v>-0.14260151106790964</v>
      </c>
      <c r="M55" s="131">
        <v>590907</v>
      </c>
      <c r="N55" s="130">
        <f t="shared" si="12"/>
        <v>-0.15863925857475836</v>
      </c>
      <c r="O55" s="129">
        <v>1654586</v>
      </c>
      <c r="P55" s="130">
        <f t="shared" si="13"/>
        <v>-0.15048496084835161</v>
      </c>
      <c r="Q55" s="129">
        <v>1492297</v>
      </c>
      <c r="R55" s="130">
        <f t="shared" si="14"/>
        <v>-0.17127898072052172</v>
      </c>
      <c r="S55" s="129">
        <v>3146883</v>
      </c>
      <c r="T55" s="130">
        <f t="shared" si="15"/>
        <v>-0.16047434562851515</v>
      </c>
    </row>
    <row r="56" spans="2:20" ht="15" hidden="1" customHeight="1" outlineLevel="1">
      <c r="B56" s="68" t="s">
        <v>97</v>
      </c>
      <c r="C56" s="129">
        <v>363278</v>
      </c>
      <c r="D56" s="130">
        <f t="shared" si="18"/>
        <v>-4.4027904602259471E-2</v>
      </c>
      <c r="E56" s="129">
        <v>231046</v>
      </c>
      <c r="F56" s="130">
        <f t="shared" si="18"/>
        <v>-0.10302658550220511</v>
      </c>
      <c r="G56" s="129">
        <v>594324</v>
      </c>
      <c r="H56" s="130">
        <f t="shared" si="9"/>
        <v>-6.7863041156349002E-2</v>
      </c>
      <c r="I56" s="131">
        <v>398582</v>
      </c>
      <c r="J56" s="130">
        <f t="shared" si="10"/>
        <v>-4.5568613928718471E-2</v>
      </c>
      <c r="K56" s="131">
        <v>257275</v>
      </c>
      <c r="L56" s="130">
        <f t="shared" si="11"/>
        <v>-0.11983154408796381</v>
      </c>
      <c r="M56" s="131">
        <v>655857</v>
      </c>
      <c r="N56" s="130">
        <f t="shared" si="12"/>
        <v>-7.6145843017604964E-2</v>
      </c>
      <c r="O56" s="129">
        <v>1832577</v>
      </c>
      <c r="P56" s="130">
        <f t="shared" si="13"/>
        <v>-8.5032255938552681E-2</v>
      </c>
      <c r="Q56" s="129">
        <v>1587962</v>
      </c>
      <c r="R56" s="130">
        <f t="shared" si="14"/>
        <v>-0.11628429836692333</v>
      </c>
      <c r="S56" s="129">
        <v>3420539</v>
      </c>
      <c r="T56" s="130">
        <f t="shared" si="15"/>
        <v>-9.9811253323199511E-2</v>
      </c>
    </row>
    <row r="57" spans="2:20" collapsed="1">
      <c r="B57" s="139">
        <v>2009</v>
      </c>
      <c r="C57" s="131">
        <v>3675885</v>
      </c>
      <c r="D57" s="140">
        <f t="shared" si="18"/>
        <v>-0.17048246889832519</v>
      </c>
      <c r="E57" s="131">
        <v>2010255</v>
      </c>
      <c r="F57" s="140">
        <f t="shared" si="18"/>
        <v>-0.22548747644971512</v>
      </c>
      <c r="G57" s="131">
        <v>5686140</v>
      </c>
      <c r="H57" s="140">
        <f t="shared" si="9"/>
        <v>-0.1907996498579807</v>
      </c>
      <c r="I57" s="131">
        <v>4016800</v>
      </c>
      <c r="J57" s="140">
        <f t="shared" si="10"/>
        <v>-0.16871652298012063</v>
      </c>
      <c r="K57" s="131">
        <v>2226131</v>
      </c>
      <c r="L57" s="140">
        <f t="shared" si="11"/>
        <v>-0.24738001556540212</v>
      </c>
      <c r="M57" s="131">
        <v>6242931</v>
      </c>
      <c r="N57" s="140">
        <f t="shared" si="12"/>
        <v>-0.19858526849166513</v>
      </c>
      <c r="O57" s="131">
        <v>20026382</v>
      </c>
      <c r="P57" s="140">
        <f t="shared" si="13"/>
        <v>-0.12964341224210163</v>
      </c>
      <c r="Q57" s="131">
        <v>16098324</v>
      </c>
      <c r="R57" s="140">
        <f t="shared" si="14"/>
        <v>-0.1550624012015529</v>
      </c>
      <c r="S57" s="131">
        <v>36124706</v>
      </c>
      <c r="T57" s="140">
        <f t="shared" si="15"/>
        <v>-0.1411573422777006</v>
      </c>
    </row>
    <row r="58" spans="2:20" ht="15" hidden="1" customHeight="1" outlineLevel="1">
      <c r="B58" s="68" t="s">
        <v>86</v>
      </c>
      <c r="C58" s="129">
        <v>358990</v>
      </c>
      <c r="D58" s="130">
        <f t="shared" si="18"/>
        <v>-2.7530590297248025E-2</v>
      </c>
      <c r="E58" s="129">
        <v>222494</v>
      </c>
      <c r="F58" s="130">
        <f t="shared" si="18"/>
        <v>-0.14426372003399957</v>
      </c>
      <c r="G58" s="129">
        <v>581484</v>
      </c>
      <c r="H58" s="130">
        <f t="shared" si="9"/>
        <v>-7.5771350825550421E-2</v>
      </c>
      <c r="I58" s="131">
        <v>390412</v>
      </c>
      <c r="J58" s="130">
        <f t="shared" si="10"/>
        <v>-3.3832158244717081E-2</v>
      </c>
      <c r="K58" s="131">
        <v>251109</v>
      </c>
      <c r="L58" s="130">
        <f t="shared" si="11"/>
        <v>-0.13281808480880208</v>
      </c>
      <c r="M58" s="131">
        <v>641521</v>
      </c>
      <c r="N58" s="130">
        <f t="shared" si="12"/>
        <v>-7.5154400189143877E-2</v>
      </c>
      <c r="O58" s="129">
        <v>1787997</v>
      </c>
      <c r="P58" s="130">
        <f t="shared" si="13"/>
        <v>-4.3343871906311726E-2</v>
      </c>
      <c r="Q58" s="129">
        <v>1569972</v>
      </c>
      <c r="R58" s="130">
        <f t="shared" si="14"/>
        <v>-0.10478583187121915</v>
      </c>
      <c r="S58" s="129">
        <v>3357969</v>
      </c>
      <c r="T58" s="130">
        <f t="shared" si="15"/>
        <v>-7.3087376260990933E-2</v>
      </c>
    </row>
    <row r="59" spans="2:20" ht="15" hidden="1" customHeight="1" outlineLevel="1">
      <c r="B59" s="68" t="s">
        <v>87</v>
      </c>
      <c r="C59" s="129">
        <v>344771</v>
      </c>
      <c r="D59" s="130">
        <f t="shared" si="18"/>
        <v>-9.6422075573563415E-2</v>
      </c>
      <c r="E59" s="129">
        <v>204632</v>
      </c>
      <c r="F59" s="130">
        <f t="shared" si="18"/>
        <v>-9.6750841973771928E-2</v>
      </c>
      <c r="G59" s="129">
        <v>549403</v>
      </c>
      <c r="H59" s="130">
        <f t="shared" si="9"/>
        <v>-9.6544556686010696E-2</v>
      </c>
      <c r="I59" s="131">
        <v>377150</v>
      </c>
      <c r="J59" s="130">
        <f t="shared" si="10"/>
        <v>-8.5887548292961968E-2</v>
      </c>
      <c r="K59" s="131">
        <v>232767</v>
      </c>
      <c r="L59" s="130">
        <f t="shared" si="11"/>
        <v>-8.0317667279084959E-2</v>
      </c>
      <c r="M59" s="131">
        <v>609917</v>
      </c>
      <c r="N59" s="130">
        <f t="shared" si="12"/>
        <v>-8.3769853728737909E-2</v>
      </c>
      <c r="O59" s="129">
        <v>1811912</v>
      </c>
      <c r="P59" s="130">
        <f t="shared" si="13"/>
        <v>-6.4776170247908271E-2</v>
      </c>
      <c r="Q59" s="129">
        <v>1590100</v>
      </c>
      <c r="R59" s="130">
        <f t="shared" si="14"/>
        <v>-7.1143047241964852E-2</v>
      </c>
      <c r="S59" s="129">
        <v>3402012</v>
      </c>
      <c r="T59" s="130">
        <f t="shared" si="15"/>
        <v>-6.7762877199155191E-2</v>
      </c>
    </row>
    <row r="60" spans="2:20" ht="15" hidden="1" customHeight="1" outlineLevel="1">
      <c r="B60" s="68" t="s">
        <v>88</v>
      </c>
      <c r="C60" s="129">
        <v>306661</v>
      </c>
      <c r="D60" s="130">
        <f t="shared" si="18"/>
        <v>-6.2912338922349598E-2</v>
      </c>
      <c r="E60" s="129">
        <v>172158</v>
      </c>
      <c r="F60" s="130">
        <f t="shared" si="18"/>
        <v>-0.10233387561006135</v>
      </c>
      <c r="G60" s="129">
        <v>478819</v>
      </c>
      <c r="H60" s="130">
        <f t="shared" si="9"/>
        <v>-7.7478695959601773E-2</v>
      </c>
      <c r="I60" s="131">
        <v>333707</v>
      </c>
      <c r="J60" s="130">
        <f t="shared" si="10"/>
        <v>-5.4889999093710395E-2</v>
      </c>
      <c r="K60" s="131">
        <v>198840</v>
      </c>
      <c r="L60" s="130">
        <f t="shared" si="11"/>
        <v>-8.0750969686602891E-2</v>
      </c>
      <c r="M60" s="131">
        <v>532547</v>
      </c>
      <c r="N60" s="130">
        <f t="shared" si="12"/>
        <v>-6.4714302022321979E-2</v>
      </c>
      <c r="O60" s="129">
        <v>1831399</v>
      </c>
      <c r="P60" s="130">
        <f t="shared" si="13"/>
        <v>-2.433412392465728E-2</v>
      </c>
      <c r="Q60" s="129">
        <v>1459828</v>
      </c>
      <c r="R60" s="130">
        <f t="shared" si="14"/>
        <v>-6.9402096896855281E-2</v>
      </c>
      <c r="S60" s="129">
        <v>3291227</v>
      </c>
      <c r="T60" s="130">
        <f t="shared" si="15"/>
        <v>-4.4851448513034131E-2</v>
      </c>
    </row>
    <row r="61" spans="2:20" ht="15" hidden="1" customHeight="1" outlineLevel="1">
      <c r="B61" s="68" t="s">
        <v>89</v>
      </c>
      <c r="C61" s="129">
        <v>338705</v>
      </c>
      <c r="D61" s="130">
        <f t="shared" si="18"/>
        <v>-9.112010347177868E-2</v>
      </c>
      <c r="E61" s="129">
        <v>168323</v>
      </c>
      <c r="F61" s="130">
        <f t="shared" si="18"/>
        <v>-0.10513136769130982</v>
      </c>
      <c r="G61" s="129">
        <v>507028</v>
      </c>
      <c r="H61" s="130">
        <f t="shared" si="9"/>
        <v>-9.5819958627576862E-2</v>
      </c>
      <c r="I61" s="131">
        <v>360796</v>
      </c>
      <c r="J61" s="130">
        <f t="shared" si="10"/>
        <v>-8.9701248142419976E-2</v>
      </c>
      <c r="K61" s="131">
        <v>194933</v>
      </c>
      <c r="L61" s="130">
        <f t="shared" si="11"/>
        <v>-8.2720034633338324E-2</v>
      </c>
      <c r="M61" s="131">
        <v>555729</v>
      </c>
      <c r="N61" s="130">
        <f t="shared" si="12"/>
        <v>-8.7264580914198753E-2</v>
      </c>
      <c r="O61" s="129">
        <v>1779143</v>
      </c>
      <c r="P61" s="130">
        <f t="shared" si="13"/>
        <v>-3.2166060209772973E-2</v>
      </c>
      <c r="Q61" s="129">
        <v>1308186</v>
      </c>
      <c r="R61" s="130">
        <f t="shared" si="14"/>
        <v>-5.2931296604647793E-2</v>
      </c>
      <c r="S61" s="129">
        <v>3087329</v>
      </c>
      <c r="T61" s="130">
        <f t="shared" si="15"/>
        <v>-4.1075012121172594E-2</v>
      </c>
    </row>
    <row r="62" spans="2:20" ht="15" hidden="1" customHeight="1" outlineLevel="1">
      <c r="B62" s="68" t="s">
        <v>90</v>
      </c>
      <c r="C62" s="129">
        <v>464515</v>
      </c>
      <c r="D62" s="130">
        <f t="shared" si="18"/>
        <v>-4.9799533608804181E-2</v>
      </c>
      <c r="E62" s="129">
        <v>281775</v>
      </c>
      <c r="F62" s="130">
        <f t="shared" si="18"/>
        <v>-1.1458000778835298E-2</v>
      </c>
      <c r="G62" s="129">
        <v>746290</v>
      </c>
      <c r="H62" s="130">
        <f t="shared" si="9"/>
        <v>-3.5677690040457399E-2</v>
      </c>
      <c r="I62" s="131">
        <v>505109</v>
      </c>
      <c r="J62" s="130">
        <f t="shared" si="10"/>
        <v>-4.5929073995372383E-2</v>
      </c>
      <c r="K62" s="131">
        <v>320083</v>
      </c>
      <c r="L62" s="130">
        <f t="shared" si="11"/>
        <v>5.0364388232819746E-3</v>
      </c>
      <c r="M62" s="131">
        <v>825192</v>
      </c>
      <c r="N62" s="130">
        <f t="shared" si="12"/>
        <v>-2.6786051251085019E-2</v>
      </c>
      <c r="O62" s="129">
        <v>2239441</v>
      </c>
      <c r="P62" s="130">
        <f t="shared" si="13"/>
        <v>-1.7945388519283956E-2</v>
      </c>
      <c r="Q62" s="129">
        <v>1917147</v>
      </c>
      <c r="R62" s="130">
        <f t="shared" si="14"/>
        <v>-1.6848196488104317E-2</v>
      </c>
      <c r="S62" s="129">
        <v>4156588</v>
      </c>
      <c r="T62" s="130">
        <f t="shared" si="15"/>
        <v>-1.7439634036220064E-2</v>
      </c>
    </row>
    <row r="63" spans="2:20" ht="15" hidden="1" customHeight="1" outlineLevel="1">
      <c r="B63" s="68" t="s">
        <v>91</v>
      </c>
      <c r="C63" s="129">
        <v>377742</v>
      </c>
      <c r="D63" s="130">
        <f t="shared" si="18"/>
        <v>-7.5172727851417376E-2</v>
      </c>
      <c r="E63" s="129">
        <v>222927</v>
      </c>
      <c r="F63" s="130">
        <f t="shared" si="18"/>
        <v>-0.10126026027640256</v>
      </c>
      <c r="G63" s="129">
        <v>600669</v>
      </c>
      <c r="H63" s="130">
        <f t="shared" si="9"/>
        <v>-8.5029474934881E-2</v>
      </c>
      <c r="I63" s="131">
        <v>404491</v>
      </c>
      <c r="J63" s="130">
        <f t="shared" si="10"/>
        <v>-7.6930274165795676E-2</v>
      </c>
      <c r="K63" s="131">
        <v>255991</v>
      </c>
      <c r="L63" s="130">
        <f t="shared" si="11"/>
        <v>-7.8695156141468492E-2</v>
      </c>
      <c r="M63" s="131">
        <v>660482</v>
      </c>
      <c r="N63" s="130">
        <f t="shared" si="12"/>
        <v>-7.7615112721158397E-2</v>
      </c>
      <c r="O63" s="129">
        <v>2110883</v>
      </c>
      <c r="P63" s="130">
        <f t="shared" si="13"/>
        <v>4.5682148507975029E-2</v>
      </c>
      <c r="Q63" s="129">
        <v>1691231</v>
      </c>
      <c r="R63" s="130">
        <f t="shared" si="14"/>
        <v>1.6319586749147019E-2</v>
      </c>
      <c r="S63" s="129">
        <v>3802114</v>
      </c>
      <c r="T63" s="130">
        <f t="shared" si="15"/>
        <v>3.2414452282811146E-2</v>
      </c>
    </row>
    <row r="64" spans="2:20" ht="15" hidden="1" customHeight="1" outlineLevel="1">
      <c r="B64" s="68" t="s">
        <v>92</v>
      </c>
      <c r="C64" s="129">
        <v>327143</v>
      </c>
      <c r="D64" s="130">
        <f t="shared" si="18"/>
        <v>-9.701890127986279E-3</v>
      </c>
      <c r="E64" s="129">
        <v>179705</v>
      </c>
      <c r="F64" s="130">
        <f t="shared" si="18"/>
        <v>-4.6303667144297567E-2</v>
      </c>
      <c r="G64" s="129">
        <v>506848</v>
      </c>
      <c r="H64" s="130">
        <f t="shared" si="9"/>
        <v>-2.2996349112722636E-2</v>
      </c>
      <c r="I64" s="131">
        <v>356135</v>
      </c>
      <c r="J64" s="130">
        <f t="shared" si="10"/>
        <v>-8.5300905626128909E-3</v>
      </c>
      <c r="K64" s="131">
        <v>205258</v>
      </c>
      <c r="L64" s="130">
        <f t="shared" si="11"/>
        <v>-2.0276268937405084E-2</v>
      </c>
      <c r="M64" s="131">
        <v>561393</v>
      </c>
      <c r="N64" s="130">
        <f t="shared" si="12"/>
        <v>-1.2857281015640765E-2</v>
      </c>
      <c r="O64" s="129">
        <v>1744555</v>
      </c>
      <c r="P64" s="130">
        <f t="shared" si="13"/>
        <v>5.1291399508267776E-2</v>
      </c>
      <c r="Q64" s="129">
        <v>1342804</v>
      </c>
      <c r="R64" s="130">
        <f t="shared" si="14"/>
        <v>5.5669331513616749E-2</v>
      </c>
      <c r="S64" s="129">
        <v>3087359</v>
      </c>
      <c r="T64" s="130">
        <f t="shared" si="15"/>
        <v>5.3191050247438643E-2</v>
      </c>
    </row>
    <row r="65" spans="2:20" ht="15" hidden="1" customHeight="1" outlineLevel="1">
      <c r="B65" s="68" t="s">
        <v>93</v>
      </c>
      <c r="C65" s="129">
        <v>321491</v>
      </c>
      <c r="D65" s="130">
        <f t="shared" si="18"/>
        <v>0.17592128605131774</v>
      </c>
      <c r="E65" s="129">
        <v>188394</v>
      </c>
      <c r="F65" s="130">
        <f t="shared" si="18"/>
        <v>0.21198903771181543</v>
      </c>
      <c r="G65" s="129">
        <v>509885</v>
      </c>
      <c r="H65" s="130">
        <f t="shared" si="9"/>
        <v>0.18899488616887061</v>
      </c>
      <c r="I65" s="131">
        <v>354781</v>
      </c>
      <c r="J65" s="130">
        <f t="shared" si="10"/>
        <v>0.16382310778405795</v>
      </c>
      <c r="K65" s="131">
        <v>214355</v>
      </c>
      <c r="L65" s="130">
        <f t="shared" si="11"/>
        <v>0.24292589585990965</v>
      </c>
      <c r="M65" s="131">
        <v>569136</v>
      </c>
      <c r="N65" s="130">
        <f t="shared" si="12"/>
        <v>0.19240479278275124</v>
      </c>
      <c r="O65" s="129">
        <v>1723796</v>
      </c>
      <c r="P65" s="130">
        <f t="shared" si="13"/>
        <v>0.13424943807212686</v>
      </c>
      <c r="Q65" s="129">
        <v>1245031</v>
      </c>
      <c r="R65" s="130">
        <f t="shared" si="14"/>
        <v>4.6445033166018446E-2</v>
      </c>
      <c r="S65" s="129">
        <v>2968827</v>
      </c>
      <c r="T65" s="130">
        <f t="shared" si="15"/>
        <v>9.5694103058083568E-2</v>
      </c>
    </row>
    <row r="66" spans="2:20" ht="15" hidden="1" customHeight="1" outlineLevel="1">
      <c r="B66" s="68" t="s">
        <v>94</v>
      </c>
      <c r="C66" s="129">
        <v>407182</v>
      </c>
      <c r="D66" s="130">
        <f t="shared" si="18"/>
        <v>0.12538417317089356</v>
      </c>
      <c r="E66" s="129">
        <v>205950</v>
      </c>
      <c r="F66" s="130">
        <f t="shared" si="18"/>
        <v>7.7026058853368662E-2</v>
      </c>
      <c r="G66" s="129">
        <v>613132</v>
      </c>
      <c r="H66" s="130">
        <f t="shared" si="9"/>
        <v>0.10866361563512017</v>
      </c>
      <c r="I66" s="131">
        <v>446888</v>
      </c>
      <c r="J66" s="130">
        <f t="shared" si="10"/>
        <v>9.9341951513511439E-2</v>
      </c>
      <c r="K66" s="131">
        <v>233964</v>
      </c>
      <c r="L66" s="130">
        <f t="shared" si="11"/>
        <v>9.434827145884106E-2</v>
      </c>
      <c r="M66" s="131">
        <v>680852</v>
      </c>
      <c r="N66" s="130">
        <f t="shared" si="12"/>
        <v>9.7620820960248045E-2</v>
      </c>
      <c r="O66" s="129">
        <v>1923829</v>
      </c>
      <c r="P66" s="130">
        <f t="shared" si="13"/>
        <v>5.4774182052441889E-2</v>
      </c>
      <c r="Q66" s="129">
        <v>1453361</v>
      </c>
      <c r="R66" s="130">
        <f t="shared" si="14"/>
        <v>-1.6239190118536362E-2</v>
      </c>
      <c r="S66" s="129">
        <v>3377190</v>
      </c>
      <c r="T66" s="130">
        <f t="shared" si="15"/>
        <v>2.2995041009888029E-2</v>
      </c>
    </row>
    <row r="67" spans="2:20" ht="15" hidden="1" customHeight="1" outlineLevel="1">
      <c r="B67" s="68" t="s">
        <v>95</v>
      </c>
      <c r="C67" s="129">
        <v>410232</v>
      </c>
      <c r="D67" s="130">
        <f t="shared" si="18"/>
        <v>-2.3726683833013684E-2</v>
      </c>
      <c r="E67" s="129">
        <v>252415</v>
      </c>
      <c r="F67" s="130">
        <f t="shared" si="18"/>
        <v>-2.2056658453050715E-2</v>
      </c>
      <c r="G67" s="129">
        <v>662647</v>
      </c>
      <c r="H67" s="130">
        <f t="shared" si="9"/>
        <v>-2.3091211982721793E-2</v>
      </c>
      <c r="I67" s="131">
        <v>454238</v>
      </c>
      <c r="J67" s="130">
        <f t="shared" si="10"/>
        <v>-1.2980973985902144E-2</v>
      </c>
      <c r="K67" s="131">
        <v>286644</v>
      </c>
      <c r="L67" s="130">
        <f t="shared" si="11"/>
        <v>1.1513863738654706E-4</v>
      </c>
      <c r="M67" s="131">
        <v>740882</v>
      </c>
      <c r="N67" s="130">
        <f t="shared" si="12"/>
        <v>-7.9550308439885198E-3</v>
      </c>
      <c r="O67" s="129">
        <v>2105874</v>
      </c>
      <c r="P67" s="130">
        <f t="shared" si="13"/>
        <v>3.8621677420118461E-2</v>
      </c>
      <c r="Q67" s="129">
        <v>1877380</v>
      </c>
      <c r="R67" s="130">
        <f t="shared" si="14"/>
        <v>2.2325420310153277E-2</v>
      </c>
      <c r="S67" s="129">
        <v>3983254</v>
      </c>
      <c r="T67" s="130">
        <f t="shared" si="15"/>
        <v>3.0876709520935686E-2</v>
      </c>
    </row>
    <row r="68" spans="2:20" ht="15" hidden="1" customHeight="1" outlineLevel="1">
      <c r="B68" s="68" t="s">
        <v>96</v>
      </c>
      <c r="C68" s="129">
        <v>393912</v>
      </c>
      <c r="D68" s="130">
        <f t="shared" si="18"/>
        <v>2.416157288121501E-2</v>
      </c>
      <c r="E68" s="129">
        <v>239153</v>
      </c>
      <c r="F68" s="130">
        <f t="shared" si="18"/>
        <v>4.4900119285631312E-3</v>
      </c>
      <c r="G68" s="129">
        <v>633065</v>
      </c>
      <c r="H68" s="130">
        <f t="shared" si="9"/>
        <v>1.6640356638718545E-2</v>
      </c>
      <c r="I68" s="131">
        <v>430727</v>
      </c>
      <c r="J68" s="130">
        <f t="shared" si="10"/>
        <v>3.090116223409356E-2</v>
      </c>
      <c r="K68" s="131">
        <v>271596</v>
      </c>
      <c r="L68" s="130">
        <f t="shared" si="11"/>
        <v>3.042374714030438E-2</v>
      </c>
      <c r="M68" s="131">
        <v>702323</v>
      </c>
      <c r="N68" s="130">
        <f t="shared" si="12"/>
        <v>3.0716488135334563E-2</v>
      </c>
      <c r="O68" s="129">
        <v>1947683</v>
      </c>
      <c r="P68" s="130">
        <f t="shared" si="13"/>
        <v>6.5803269287174615E-2</v>
      </c>
      <c r="Q68" s="129">
        <v>1800723</v>
      </c>
      <c r="R68" s="130">
        <f t="shared" si="14"/>
        <v>5.2222453358514276E-2</v>
      </c>
      <c r="S68" s="129">
        <v>3748406</v>
      </c>
      <c r="T68" s="130">
        <f t="shared" si="15"/>
        <v>5.9235601833850238E-2</v>
      </c>
    </row>
    <row r="69" spans="2:20" ht="15" hidden="1" customHeight="1" outlineLevel="1">
      <c r="B69" s="68" t="s">
        <v>97</v>
      </c>
      <c r="C69" s="129">
        <v>380009</v>
      </c>
      <c r="D69" s="130">
        <f t="shared" si="18"/>
        <v>-1.3263501741029304E-2</v>
      </c>
      <c r="E69" s="129">
        <v>257584</v>
      </c>
      <c r="F69" s="130">
        <f t="shared" si="18"/>
        <v>-2.5557224950046864E-3</v>
      </c>
      <c r="G69" s="129">
        <v>637593</v>
      </c>
      <c r="H69" s="130">
        <f t="shared" si="9"/>
        <v>-8.9654175494007227E-3</v>
      </c>
      <c r="I69" s="131">
        <v>417612</v>
      </c>
      <c r="J69" s="130">
        <f t="shared" si="10"/>
        <v>-1.4045202461983042E-2</v>
      </c>
      <c r="K69" s="131">
        <v>292302</v>
      </c>
      <c r="L69" s="130">
        <f t="shared" si="11"/>
        <v>2.1406407245890602E-2</v>
      </c>
      <c r="M69" s="131">
        <v>709914</v>
      </c>
      <c r="N69" s="130">
        <f t="shared" si="12"/>
        <v>2.4938815364006217E-4</v>
      </c>
      <c r="O69" s="129">
        <v>2002887</v>
      </c>
      <c r="P69" s="130">
        <f t="shared" si="13"/>
        <v>1.4990579261402015E-2</v>
      </c>
      <c r="Q69" s="129">
        <v>1796915</v>
      </c>
      <c r="R69" s="130">
        <f t="shared" si="14"/>
        <v>1.5024427828462361E-2</v>
      </c>
      <c r="S69" s="129">
        <v>3799802</v>
      </c>
      <c r="T69" s="130">
        <f t="shared" si="15"/>
        <v>1.5006585866151667E-2</v>
      </c>
    </row>
    <row r="70" spans="2:20" collapsed="1">
      <c r="B70" s="139">
        <v>2008</v>
      </c>
      <c r="C70" s="131">
        <v>4431353</v>
      </c>
      <c r="D70" s="140">
        <f t="shared" si="18"/>
        <v>-1.6004693312584695E-2</v>
      </c>
      <c r="E70" s="131">
        <v>2595510</v>
      </c>
      <c r="F70" s="140">
        <f t="shared" si="18"/>
        <v>-3.4785519049478464E-2</v>
      </c>
      <c r="G70" s="131">
        <v>7026863</v>
      </c>
      <c r="H70" s="140">
        <f t="shared" si="9"/>
        <v>-2.3026275085405223E-2</v>
      </c>
      <c r="I70" s="131">
        <v>4832046</v>
      </c>
      <c r="J70" s="140">
        <f t="shared" si="10"/>
        <v>-1.5047493134241141E-2</v>
      </c>
      <c r="K70" s="131">
        <v>2957842</v>
      </c>
      <c r="L70" s="140">
        <f t="shared" si="11"/>
        <v>-1.4033604649689946E-2</v>
      </c>
      <c r="M70" s="131">
        <v>7789888</v>
      </c>
      <c r="N70" s="140">
        <f t="shared" si="12"/>
        <v>-1.4662762533220852E-2</v>
      </c>
      <c r="O70" s="131">
        <v>23009399</v>
      </c>
      <c r="P70" s="140">
        <f t="shared" si="13"/>
        <v>1.5767408703919239E-2</v>
      </c>
      <c r="Q70" s="131">
        <v>19052678</v>
      </c>
      <c r="R70" s="140">
        <f t="shared" si="14"/>
        <v>-1.214256123466384E-2</v>
      </c>
      <c r="S70" s="131">
        <v>42062077</v>
      </c>
      <c r="T70" s="140">
        <f t="shared" si="15"/>
        <v>2.9322277811290043E-3</v>
      </c>
    </row>
    <row r="71" spans="2:20" ht="15" hidden="1" customHeight="1" outlineLevel="1">
      <c r="B71" s="68" t="s">
        <v>86</v>
      </c>
      <c r="C71" s="129">
        <v>369153</v>
      </c>
      <c r="D71" s="130">
        <f t="shared" si="18"/>
        <v>2.3786940894568787E-2</v>
      </c>
      <c r="E71" s="129">
        <v>260003</v>
      </c>
      <c r="F71" s="130">
        <f t="shared" si="18"/>
        <v>4.0773846455605556E-2</v>
      </c>
      <c r="G71" s="129">
        <v>629156</v>
      </c>
      <c r="H71" s="130">
        <f t="shared" si="9"/>
        <v>3.0739212277991479E-2</v>
      </c>
      <c r="I71" s="131">
        <v>404083</v>
      </c>
      <c r="J71" s="130">
        <f t="shared" si="10"/>
        <v>2.0259607785708678E-2</v>
      </c>
      <c r="K71" s="131">
        <v>289569</v>
      </c>
      <c r="L71" s="130">
        <f t="shared" si="11"/>
        <v>4.8942613508755395E-2</v>
      </c>
      <c r="M71" s="131">
        <v>693652</v>
      </c>
      <c r="N71" s="130">
        <f t="shared" si="12"/>
        <v>3.2040552463336036E-2</v>
      </c>
      <c r="O71" s="129">
        <v>1869007</v>
      </c>
      <c r="P71" s="130">
        <f t="shared" si="13"/>
        <v>2.0115212129172555E-3</v>
      </c>
      <c r="Q71" s="129">
        <v>1753739</v>
      </c>
      <c r="R71" s="130">
        <f t="shared" si="14"/>
        <v>1.9982772870003718E-2</v>
      </c>
      <c r="S71" s="129">
        <v>3622746</v>
      </c>
      <c r="T71" s="130">
        <f t="shared" si="15"/>
        <v>1.0631483921937912E-2</v>
      </c>
    </row>
    <row r="72" spans="2:20" ht="15" hidden="1" customHeight="1" outlineLevel="1">
      <c r="B72" s="68" t="s">
        <v>87</v>
      </c>
      <c r="C72" s="129">
        <v>381562</v>
      </c>
      <c r="D72" s="130">
        <f t="shared" si="18"/>
        <v>1.1084347565709862E-2</v>
      </c>
      <c r="E72" s="129">
        <v>226551</v>
      </c>
      <c r="F72" s="130">
        <f t="shared" si="18"/>
        <v>4.2421340993110679E-3</v>
      </c>
      <c r="G72" s="129">
        <v>608113</v>
      </c>
      <c r="H72" s="130">
        <f t="shared" si="9"/>
        <v>8.5244281253058496E-3</v>
      </c>
      <c r="I72" s="131">
        <v>412586</v>
      </c>
      <c r="J72" s="130">
        <f t="shared" si="10"/>
        <v>-2.3334485952155593E-3</v>
      </c>
      <c r="K72" s="131">
        <v>253095</v>
      </c>
      <c r="L72" s="130">
        <f t="shared" si="11"/>
        <v>1.6992554889894151E-4</v>
      </c>
      <c r="M72" s="131">
        <v>665681</v>
      </c>
      <c r="N72" s="130">
        <f t="shared" si="12"/>
        <v>-1.3831320891145582E-3</v>
      </c>
      <c r="O72" s="129">
        <v>1937410</v>
      </c>
      <c r="P72" s="130">
        <f t="shared" si="13"/>
        <v>3.0077534547082507E-2</v>
      </c>
      <c r="Q72" s="129">
        <v>1711889</v>
      </c>
      <c r="R72" s="130">
        <f t="shared" si="14"/>
        <v>3.9804070372329026E-3</v>
      </c>
      <c r="S72" s="129">
        <v>3649299</v>
      </c>
      <c r="T72" s="130">
        <f t="shared" si="15"/>
        <v>1.7668444628620383E-2</v>
      </c>
    </row>
    <row r="73" spans="2:20" ht="15" hidden="1" customHeight="1" outlineLevel="1">
      <c r="B73" s="68" t="s">
        <v>88</v>
      </c>
      <c r="C73" s="129">
        <v>327249</v>
      </c>
      <c r="D73" s="130">
        <f t="shared" si="18"/>
        <v>-0.117499056145839</v>
      </c>
      <c r="E73" s="129">
        <v>191784</v>
      </c>
      <c r="F73" s="130">
        <f t="shared" si="18"/>
        <v>-3.1239441744418395E-3</v>
      </c>
      <c r="G73" s="129">
        <v>519033</v>
      </c>
      <c r="H73" s="130">
        <f t="shared" si="9"/>
        <v>-7.8429701440860811E-2</v>
      </c>
      <c r="I73" s="131">
        <v>353088</v>
      </c>
      <c r="J73" s="130">
        <f t="shared" si="10"/>
        <v>-0.11907708275118756</v>
      </c>
      <c r="K73" s="131">
        <v>216307</v>
      </c>
      <c r="L73" s="130">
        <f t="shared" si="11"/>
        <v>6.4863456375370276E-3</v>
      </c>
      <c r="M73" s="131">
        <v>569395</v>
      </c>
      <c r="N73" s="130">
        <f t="shared" si="12"/>
        <v>-7.5250637861786651E-2</v>
      </c>
      <c r="O73" s="129">
        <v>1877076</v>
      </c>
      <c r="P73" s="130">
        <f t="shared" si="13"/>
        <v>-5.1335480587531568E-2</v>
      </c>
      <c r="Q73" s="129">
        <v>1568699</v>
      </c>
      <c r="R73" s="130">
        <f t="shared" si="14"/>
        <v>-8.2617142268996191E-2</v>
      </c>
      <c r="S73" s="129">
        <v>3445775</v>
      </c>
      <c r="T73" s="130">
        <f t="shared" si="15"/>
        <v>-6.5837034579028564E-2</v>
      </c>
    </row>
    <row r="74" spans="2:20" ht="15" hidden="1" customHeight="1" outlineLevel="1">
      <c r="B74" s="68" t="s">
        <v>89</v>
      </c>
      <c r="C74" s="129">
        <v>372662</v>
      </c>
      <c r="D74" s="130">
        <f t="shared" si="18"/>
        <v>-0.102482093571026</v>
      </c>
      <c r="E74" s="129">
        <v>188098</v>
      </c>
      <c r="F74" s="130">
        <f t="shared" si="18"/>
        <v>-7.5794500894243444E-2</v>
      </c>
      <c r="G74" s="129">
        <v>560760</v>
      </c>
      <c r="H74" s="130">
        <f t="shared" si="9"/>
        <v>-9.3703635464445378E-2</v>
      </c>
      <c r="I74" s="131">
        <v>396349</v>
      </c>
      <c r="J74" s="130">
        <f t="shared" si="10"/>
        <v>-0.11769118779746135</v>
      </c>
      <c r="K74" s="131">
        <v>212512</v>
      </c>
      <c r="L74" s="130">
        <f t="shared" si="11"/>
        <v>-7.412264459209239E-2</v>
      </c>
      <c r="M74" s="131">
        <v>608861</v>
      </c>
      <c r="N74" s="130">
        <f t="shared" si="12"/>
        <v>-0.10295796789064493</v>
      </c>
      <c r="O74" s="129">
        <v>1838273</v>
      </c>
      <c r="P74" s="130">
        <f t="shared" si="13"/>
        <v>-4.7924052403013229E-2</v>
      </c>
      <c r="Q74" s="129">
        <v>1381300</v>
      </c>
      <c r="R74" s="130">
        <f t="shared" si="14"/>
        <v>-0.11251119560733835</v>
      </c>
      <c r="S74" s="129">
        <v>3219573</v>
      </c>
      <c r="T74" s="130">
        <f t="shared" si="15"/>
        <v>-7.6750556819058402E-2</v>
      </c>
    </row>
    <row r="75" spans="2:20" ht="15" hidden="1" customHeight="1" outlineLevel="1">
      <c r="B75" s="68" t="s">
        <v>90</v>
      </c>
      <c r="C75" s="129">
        <v>488860</v>
      </c>
      <c r="D75" s="130">
        <f t="shared" si="18"/>
        <v>-1.5647432399507832E-2</v>
      </c>
      <c r="E75" s="129">
        <v>285041</v>
      </c>
      <c r="F75" s="130">
        <f t="shared" si="18"/>
        <v>-9.8376714731843729E-3</v>
      </c>
      <c r="G75" s="129">
        <v>773901</v>
      </c>
      <c r="H75" s="130">
        <f t="shared" si="9"/>
        <v>-1.3515546128509248E-2</v>
      </c>
      <c r="I75" s="131">
        <v>529425</v>
      </c>
      <c r="J75" s="130">
        <f t="shared" si="10"/>
        <v>-2.6745763584288929E-2</v>
      </c>
      <c r="K75" s="131">
        <v>318479</v>
      </c>
      <c r="L75" s="130">
        <f t="shared" si="11"/>
        <v>-6.3832774354574129E-3</v>
      </c>
      <c r="M75" s="131">
        <v>847904</v>
      </c>
      <c r="N75" s="130">
        <f t="shared" si="12"/>
        <v>-1.9196089295649865E-2</v>
      </c>
      <c r="O75" s="129">
        <v>2280363</v>
      </c>
      <c r="P75" s="130">
        <f t="shared" si="13"/>
        <v>-3.4954478685411017E-2</v>
      </c>
      <c r="Q75" s="129">
        <v>1950001</v>
      </c>
      <c r="R75" s="130">
        <f t="shared" si="14"/>
        <v>-0.10745544374088578</v>
      </c>
      <c r="S75" s="129">
        <v>4230364</v>
      </c>
      <c r="T75" s="130">
        <f t="shared" si="15"/>
        <v>-6.9784562610975764E-2</v>
      </c>
    </row>
    <row r="76" spans="2:20" ht="15" hidden="1" customHeight="1" outlineLevel="1">
      <c r="B76" s="68" t="s">
        <v>91</v>
      </c>
      <c r="C76" s="129">
        <v>408446</v>
      </c>
      <c r="D76" s="130">
        <f t="shared" si="18"/>
        <v>-0.10230661875405223</v>
      </c>
      <c r="E76" s="129">
        <v>248044</v>
      </c>
      <c r="F76" s="130">
        <f t="shared" si="18"/>
        <v>-3.113867883257293E-2</v>
      </c>
      <c r="G76" s="129">
        <v>656490</v>
      </c>
      <c r="H76" s="130">
        <f t="shared" si="9"/>
        <v>-7.6680951490201932E-2</v>
      </c>
      <c r="I76" s="131">
        <v>438202</v>
      </c>
      <c r="J76" s="130">
        <f t="shared" si="10"/>
        <v>-0.11307350405207384</v>
      </c>
      <c r="K76" s="131">
        <v>277857</v>
      </c>
      <c r="L76" s="130">
        <f t="shared" si="11"/>
        <v>-1.6226455176320598E-2</v>
      </c>
      <c r="M76" s="131">
        <v>716059</v>
      </c>
      <c r="N76" s="130">
        <f t="shared" si="12"/>
        <v>-7.7847234027208945E-2</v>
      </c>
      <c r="O76" s="129">
        <v>2018666</v>
      </c>
      <c r="P76" s="130">
        <f t="shared" si="13"/>
        <v>-6.3728045683160262E-2</v>
      </c>
      <c r="Q76" s="129">
        <v>1664074</v>
      </c>
      <c r="R76" s="130">
        <f t="shared" si="14"/>
        <v>-0.11107205605125214</v>
      </c>
      <c r="S76" s="129">
        <v>3682740</v>
      </c>
      <c r="T76" s="130">
        <f t="shared" si="15"/>
        <v>-8.5730656550322304E-2</v>
      </c>
    </row>
    <row r="77" spans="2:20" ht="15" hidden="1" customHeight="1" outlineLevel="1">
      <c r="B77" s="68" t="s">
        <v>92</v>
      </c>
      <c r="C77" s="129">
        <v>330348</v>
      </c>
      <c r="D77" s="130">
        <f t="shared" si="18"/>
        <v>-0.1067040193830312</v>
      </c>
      <c r="E77" s="129">
        <v>188430</v>
      </c>
      <c r="F77" s="130">
        <f t="shared" si="18"/>
        <v>3.7490158076433966E-2</v>
      </c>
      <c r="G77" s="129">
        <v>518778</v>
      </c>
      <c r="H77" s="130">
        <f t="shared" si="9"/>
        <v>-5.9211612011700554E-2</v>
      </c>
      <c r="I77" s="131">
        <v>359199</v>
      </c>
      <c r="J77" s="130">
        <f t="shared" si="10"/>
        <v>-9.7542101838336004E-2</v>
      </c>
      <c r="K77" s="131">
        <v>209506</v>
      </c>
      <c r="L77" s="130">
        <f t="shared" si="11"/>
        <v>5.1056293865920255E-2</v>
      </c>
      <c r="M77" s="131">
        <v>568705</v>
      </c>
      <c r="N77" s="130">
        <f t="shared" si="12"/>
        <v>-4.7956648676157454E-2</v>
      </c>
      <c r="O77" s="129">
        <v>1659440</v>
      </c>
      <c r="P77" s="130">
        <f t="shared" si="13"/>
        <v>-7.3677018376969827E-2</v>
      </c>
      <c r="Q77" s="129">
        <v>1271993</v>
      </c>
      <c r="R77" s="130">
        <f t="shared" si="14"/>
        <v>-8.7916185346202935E-2</v>
      </c>
      <c r="S77" s="129">
        <v>2931433</v>
      </c>
      <c r="T77" s="130">
        <f t="shared" si="15"/>
        <v>-7.9909843855735074E-2</v>
      </c>
    </row>
    <row r="78" spans="2:20" ht="15" hidden="1" customHeight="1" outlineLevel="1">
      <c r="B78" s="68" t="s">
        <v>93</v>
      </c>
      <c r="C78" s="129">
        <v>273395</v>
      </c>
      <c r="D78" s="130">
        <f t="shared" si="18"/>
        <v>-0.23843282542689215</v>
      </c>
      <c r="E78" s="129">
        <v>155442</v>
      </c>
      <c r="F78" s="130">
        <f t="shared" si="18"/>
        <v>2.4815728055485931E-2</v>
      </c>
      <c r="G78" s="129">
        <v>428837</v>
      </c>
      <c r="H78" s="130">
        <f t="shared" si="9"/>
        <v>-0.16024305419568097</v>
      </c>
      <c r="I78" s="131">
        <v>304841</v>
      </c>
      <c r="J78" s="130">
        <f t="shared" si="10"/>
        <v>-0.21400117058882684</v>
      </c>
      <c r="K78" s="131">
        <v>172460</v>
      </c>
      <c r="L78" s="130">
        <f t="shared" si="11"/>
        <v>2.2591165134894675E-2</v>
      </c>
      <c r="M78" s="131">
        <v>477301</v>
      </c>
      <c r="N78" s="130">
        <f t="shared" si="12"/>
        <v>-0.14229930870151974</v>
      </c>
      <c r="O78" s="129">
        <v>1519768</v>
      </c>
      <c r="P78" s="130">
        <f t="shared" si="13"/>
        <v>-0.1096378836611186</v>
      </c>
      <c r="Q78" s="129">
        <v>1189772</v>
      </c>
      <c r="R78" s="130">
        <f t="shared" si="14"/>
        <v>-7.2388604877987928E-2</v>
      </c>
      <c r="S78" s="129">
        <v>2709540</v>
      </c>
      <c r="T78" s="130">
        <f t="shared" si="15"/>
        <v>-9.3656559277397911E-2</v>
      </c>
    </row>
    <row r="79" spans="2:20" ht="15" hidden="1" customHeight="1" outlineLevel="1">
      <c r="B79" s="68" t="s">
        <v>94</v>
      </c>
      <c r="C79" s="129">
        <v>361816</v>
      </c>
      <c r="D79" s="130">
        <f t="shared" si="18"/>
        <v>-3.5825827426317791E-2</v>
      </c>
      <c r="E79" s="129">
        <v>191221</v>
      </c>
      <c r="F79" s="130">
        <f t="shared" si="18"/>
        <v>-0.11771979606431815</v>
      </c>
      <c r="G79" s="129">
        <v>553037</v>
      </c>
      <c r="H79" s="130">
        <f t="shared" si="9"/>
        <v>-6.5807988243143933E-2</v>
      </c>
      <c r="I79" s="131">
        <v>406505</v>
      </c>
      <c r="J79" s="130">
        <f t="shared" si="10"/>
        <v>-1.3241811696033112E-3</v>
      </c>
      <c r="K79" s="131">
        <v>213793</v>
      </c>
      <c r="L79" s="130">
        <f t="shared" si="11"/>
        <v>-0.11306508689176797</v>
      </c>
      <c r="M79" s="131">
        <v>620298</v>
      </c>
      <c r="N79" s="130">
        <f t="shared" si="12"/>
        <v>-4.288440975109975E-2</v>
      </c>
      <c r="O79" s="129">
        <v>1823925</v>
      </c>
      <c r="P79" s="130">
        <f t="shared" si="13"/>
        <v>-5.9357304205217121E-2</v>
      </c>
      <c r="Q79" s="129">
        <v>1477352</v>
      </c>
      <c r="R79" s="130">
        <f t="shared" si="14"/>
        <v>-0.10179409903202918</v>
      </c>
      <c r="S79" s="129">
        <v>3301277</v>
      </c>
      <c r="T79" s="130">
        <f t="shared" si="15"/>
        <v>-7.8833618272889594E-2</v>
      </c>
    </row>
    <row r="80" spans="2:20" ht="15" hidden="1" customHeight="1" outlineLevel="1">
      <c r="B80" s="68" t="s">
        <v>95</v>
      </c>
      <c r="C80" s="129">
        <v>420202</v>
      </c>
      <c r="D80" s="130">
        <f t="shared" si="18"/>
        <v>-1.4681226741827591E-2</v>
      </c>
      <c r="E80" s="129">
        <v>258108</v>
      </c>
      <c r="F80" s="130">
        <f t="shared" si="18"/>
        <v>-1.3661567621893633E-2</v>
      </c>
      <c r="G80" s="129">
        <v>678310</v>
      </c>
      <c r="H80" s="130">
        <f t="shared" si="9"/>
        <v>-1.4293478418823891E-2</v>
      </c>
      <c r="I80" s="131">
        <v>460212</v>
      </c>
      <c r="J80" s="130">
        <f t="shared" si="10"/>
        <v>-6.2770043984375912E-3</v>
      </c>
      <c r="K80" s="131">
        <v>286611</v>
      </c>
      <c r="L80" s="130">
        <f t="shared" si="11"/>
        <v>-1.3899831756986947E-2</v>
      </c>
      <c r="M80" s="131">
        <v>746823</v>
      </c>
      <c r="N80" s="130">
        <f t="shared" si="12"/>
        <v>-9.2163392016132439E-3</v>
      </c>
      <c r="O80" s="129">
        <v>2027566</v>
      </c>
      <c r="P80" s="130">
        <f t="shared" si="13"/>
        <v>2.4161026045161904E-3</v>
      </c>
      <c r="Q80" s="129">
        <v>1836382</v>
      </c>
      <c r="R80" s="130">
        <f t="shared" si="14"/>
        <v>-5.8806492912417685E-3</v>
      </c>
      <c r="S80" s="129">
        <v>3863948</v>
      </c>
      <c r="T80" s="130">
        <f t="shared" si="15"/>
        <v>-1.5442163722078073E-3</v>
      </c>
    </row>
    <row r="81" spans="2:20" ht="15" hidden="1" customHeight="1" outlineLevel="1">
      <c r="B81" s="68" t="s">
        <v>96</v>
      </c>
      <c r="C81" s="129">
        <v>384619</v>
      </c>
      <c r="D81" s="130">
        <f t="shared" si="18"/>
        <v>5.6318878851659981E-3</v>
      </c>
      <c r="E81" s="129">
        <v>238084</v>
      </c>
      <c r="F81" s="130">
        <f t="shared" si="18"/>
        <v>-4.6290658548309604E-2</v>
      </c>
      <c r="G81" s="129">
        <v>622703</v>
      </c>
      <c r="H81" s="130">
        <f t="shared" si="9"/>
        <v>-1.4874111104958843E-2</v>
      </c>
      <c r="I81" s="131">
        <v>417816</v>
      </c>
      <c r="J81" s="130">
        <f t="shared" si="10"/>
        <v>1.4954088325316972E-2</v>
      </c>
      <c r="K81" s="131">
        <v>263577</v>
      </c>
      <c r="L81" s="130">
        <f t="shared" si="11"/>
        <v>-4.3638699002917281E-2</v>
      </c>
      <c r="M81" s="131">
        <v>681393</v>
      </c>
      <c r="N81" s="130">
        <f t="shared" si="12"/>
        <v>-8.5425687945244189E-3</v>
      </c>
      <c r="O81" s="129">
        <v>1827432</v>
      </c>
      <c r="P81" s="130">
        <f t="shared" si="13"/>
        <v>7.1897560994429455E-3</v>
      </c>
      <c r="Q81" s="129">
        <v>1711352</v>
      </c>
      <c r="R81" s="130">
        <f t="shared" si="14"/>
        <v>-2.7795577976231001E-2</v>
      </c>
      <c r="S81" s="129">
        <v>3538784</v>
      </c>
      <c r="T81" s="130">
        <f t="shared" si="15"/>
        <v>-1.0038137818151993E-2</v>
      </c>
    </row>
    <row r="82" spans="2:20" ht="15" hidden="1" customHeight="1" outlineLevel="1">
      <c r="B82" s="68" t="s">
        <v>97</v>
      </c>
      <c r="C82" s="129">
        <v>385117</v>
      </c>
      <c r="D82" s="130">
        <f t="shared" si="18"/>
        <v>4.2017056830849553E-2</v>
      </c>
      <c r="E82" s="129">
        <v>258244</v>
      </c>
      <c r="F82" s="130">
        <f t="shared" si="18"/>
        <v>1.0737807549028311E-3</v>
      </c>
      <c r="G82" s="129">
        <v>643361</v>
      </c>
      <c r="H82" s="130">
        <f t="shared" si="9"/>
        <v>2.5186637027830194E-2</v>
      </c>
      <c r="I82" s="131">
        <v>423561</v>
      </c>
      <c r="J82" s="130">
        <f t="shared" si="10"/>
        <v>6.8373632249895344E-2</v>
      </c>
      <c r="K82" s="131">
        <v>286176</v>
      </c>
      <c r="L82" s="130">
        <f t="shared" si="11"/>
        <v>2.7613012369931411E-4</v>
      </c>
      <c r="M82" s="131">
        <v>709737</v>
      </c>
      <c r="N82" s="130">
        <f t="shared" si="12"/>
        <v>3.9829990725967823E-2</v>
      </c>
      <c r="O82" s="129">
        <v>1973306</v>
      </c>
      <c r="P82" s="130">
        <f t="shared" si="13"/>
        <v>1.4404573108824703E-2</v>
      </c>
      <c r="Q82" s="129">
        <v>1770317</v>
      </c>
      <c r="R82" s="130">
        <f t="shared" si="14"/>
        <v>-2.575561961303563E-2</v>
      </c>
      <c r="S82" s="129">
        <v>3743623</v>
      </c>
      <c r="T82" s="130">
        <f t="shared" si="15"/>
        <v>-4.9914908105271882E-3</v>
      </c>
    </row>
    <row r="83" spans="2:20" collapsed="1">
      <c r="B83" s="139">
        <v>2007</v>
      </c>
      <c r="C83" s="131">
        <v>4503429</v>
      </c>
      <c r="D83" s="140">
        <f t="shared" si="18"/>
        <v>-5.3541378873348644E-2</v>
      </c>
      <c r="E83" s="131">
        <v>2689050</v>
      </c>
      <c r="F83" s="140">
        <f t="shared" si="18"/>
        <v>-1.6632821765178885E-2</v>
      </c>
      <c r="G83" s="131">
        <v>7192479</v>
      </c>
      <c r="H83" s="140">
        <f t="shared" ref="H83:H134" si="19">G83/G96-1</f>
        <v>-4.0071285175133919E-2</v>
      </c>
      <c r="I83" s="131">
        <v>4905867</v>
      </c>
      <c r="J83" s="140">
        <f t="shared" ref="J83:J134" si="20">I83/I96-1</f>
        <v>-4.9586725625142325E-2</v>
      </c>
      <c r="K83" s="131">
        <v>2999942</v>
      </c>
      <c r="L83" s="140">
        <f t="shared" ref="L83:L134" si="21">K83/K96-1</f>
        <v>-1.2491889932851441E-2</v>
      </c>
      <c r="M83" s="131">
        <v>7905809</v>
      </c>
      <c r="N83" s="140">
        <f t="shared" ref="N83:N134" si="22">M83/M96-1</f>
        <v>-3.5843558484220717E-2</v>
      </c>
      <c r="O83" s="131">
        <v>22652232</v>
      </c>
      <c r="P83" s="140">
        <f t="shared" ref="P83:P134" si="23">O83/O96-1</f>
        <v>-3.1719413523430995E-2</v>
      </c>
      <c r="Q83" s="131">
        <v>19286870</v>
      </c>
      <c r="R83" s="140">
        <f t="shared" ref="R83:R134" si="24">Q83/Q96-1</f>
        <v>-5.8914487359399748E-2</v>
      </c>
      <c r="S83" s="131">
        <v>41939102</v>
      </c>
      <c r="T83" s="140">
        <f t="shared" ref="T83:T134" si="25">S83/S96-1</f>
        <v>-4.4418472100876349E-2</v>
      </c>
    </row>
    <row r="84" spans="2:20" ht="15" hidden="1" customHeight="1" outlineLevel="1">
      <c r="B84" s="68" t="s">
        <v>86</v>
      </c>
      <c r="C84" s="129">
        <v>360576</v>
      </c>
      <c r="D84" s="141"/>
      <c r="E84" s="129">
        <v>249817</v>
      </c>
      <c r="F84" s="141"/>
      <c r="G84" s="129">
        <v>610393</v>
      </c>
      <c r="H84" s="141"/>
      <c r="I84" s="131">
        <v>396059</v>
      </c>
      <c r="J84" s="141"/>
      <c r="K84" s="131">
        <v>276058</v>
      </c>
      <c r="L84" s="141"/>
      <c r="M84" s="131">
        <v>672117</v>
      </c>
      <c r="N84" s="141"/>
      <c r="O84" s="129">
        <v>1865255</v>
      </c>
      <c r="P84" s="141"/>
      <c r="Q84" s="129">
        <v>1719381</v>
      </c>
      <c r="R84" s="141"/>
      <c r="S84" s="129">
        <v>3584636</v>
      </c>
      <c r="T84" s="141"/>
    </row>
    <row r="85" spans="2:20" ht="15" hidden="1" customHeight="1" outlineLevel="1">
      <c r="B85" s="68" t="s">
        <v>87</v>
      </c>
      <c r="C85" s="129">
        <v>377379</v>
      </c>
      <c r="D85" s="141"/>
      <c r="E85" s="129">
        <v>225594</v>
      </c>
      <c r="F85" s="141"/>
      <c r="G85" s="129">
        <v>602973</v>
      </c>
      <c r="H85" s="141"/>
      <c r="I85" s="131">
        <v>413551</v>
      </c>
      <c r="J85" s="141"/>
      <c r="K85" s="131">
        <v>253052</v>
      </c>
      <c r="L85" s="141"/>
      <c r="M85" s="131">
        <v>666603</v>
      </c>
      <c r="N85" s="141"/>
      <c r="O85" s="129">
        <v>1880839</v>
      </c>
      <c r="P85" s="141"/>
      <c r="Q85" s="129">
        <v>1705102</v>
      </c>
      <c r="R85" s="141"/>
      <c r="S85" s="129">
        <v>3585941</v>
      </c>
      <c r="T85" s="141"/>
    </row>
    <row r="86" spans="2:20" ht="15" hidden="1" customHeight="1" outlineLevel="1">
      <c r="B86" s="68" t="s">
        <v>88</v>
      </c>
      <c r="C86" s="129">
        <v>370820</v>
      </c>
      <c r="D86" s="141"/>
      <c r="E86" s="129">
        <v>192385</v>
      </c>
      <c r="F86" s="141"/>
      <c r="G86" s="129">
        <v>563205</v>
      </c>
      <c r="H86" s="141"/>
      <c r="I86" s="131">
        <v>400816</v>
      </c>
      <c r="J86" s="141"/>
      <c r="K86" s="131">
        <v>214913</v>
      </c>
      <c r="L86" s="141"/>
      <c r="M86" s="131">
        <v>615729</v>
      </c>
      <c r="N86" s="141"/>
      <c r="O86" s="129">
        <v>1978651</v>
      </c>
      <c r="P86" s="141"/>
      <c r="Q86" s="129">
        <v>1709972</v>
      </c>
      <c r="R86" s="141"/>
      <c r="S86" s="129">
        <v>3688623</v>
      </c>
      <c r="T86" s="141"/>
    </row>
    <row r="87" spans="2:20" ht="15" hidden="1" customHeight="1" outlineLevel="1">
      <c r="B87" s="68" t="s">
        <v>89</v>
      </c>
      <c r="C87" s="129">
        <v>415214</v>
      </c>
      <c r="D87" s="141"/>
      <c r="E87" s="129">
        <v>203524</v>
      </c>
      <c r="F87" s="141"/>
      <c r="G87" s="129">
        <v>618738</v>
      </c>
      <c r="H87" s="141"/>
      <c r="I87" s="131">
        <v>449218</v>
      </c>
      <c r="J87" s="141"/>
      <c r="K87" s="131">
        <v>229525</v>
      </c>
      <c r="L87" s="141"/>
      <c r="M87" s="131">
        <v>678743</v>
      </c>
      <c r="N87" s="141"/>
      <c r="O87" s="129">
        <v>1930805</v>
      </c>
      <c r="P87" s="141"/>
      <c r="Q87" s="129">
        <v>1556414</v>
      </c>
      <c r="R87" s="141"/>
      <c r="S87" s="129">
        <v>3487219</v>
      </c>
      <c r="T87" s="141"/>
    </row>
    <row r="88" spans="2:20" ht="15" hidden="1" customHeight="1" outlineLevel="1">
      <c r="B88" s="68" t="s">
        <v>90</v>
      </c>
      <c r="C88" s="129">
        <v>496631</v>
      </c>
      <c r="D88" s="141"/>
      <c r="E88" s="129">
        <v>287873</v>
      </c>
      <c r="F88" s="141"/>
      <c r="G88" s="129">
        <v>784504</v>
      </c>
      <c r="H88" s="141"/>
      <c r="I88" s="131">
        <v>543974</v>
      </c>
      <c r="J88" s="141"/>
      <c r="K88" s="131">
        <v>320525</v>
      </c>
      <c r="L88" s="141"/>
      <c r="M88" s="131">
        <v>864499</v>
      </c>
      <c r="N88" s="141"/>
      <c r="O88" s="129">
        <v>2362959</v>
      </c>
      <c r="P88" s="141"/>
      <c r="Q88" s="129">
        <v>2184766</v>
      </c>
      <c r="R88" s="141"/>
      <c r="S88" s="129">
        <v>4547725</v>
      </c>
      <c r="T88" s="141"/>
    </row>
    <row r="89" spans="2:20" ht="15" hidden="1" customHeight="1" outlineLevel="1">
      <c r="B89" s="68" t="s">
        <v>91</v>
      </c>
      <c r="C89" s="129">
        <v>454995</v>
      </c>
      <c r="D89" s="141"/>
      <c r="E89" s="129">
        <v>256016</v>
      </c>
      <c r="F89" s="141"/>
      <c r="G89" s="129">
        <v>711011</v>
      </c>
      <c r="H89" s="141"/>
      <c r="I89" s="131">
        <v>494068</v>
      </c>
      <c r="J89" s="141"/>
      <c r="K89" s="131">
        <v>282440</v>
      </c>
      <c r="L89" s="141"/>
      <c r="M89" s="131">
        <v>776508</v>
      </c>
      <c r="N89" s="141"/>
      <c r="O89" s="129">
        <v>2156068</v>
      </c>
      <c r="P89" s="141"/>
      <c r="Q89" s="129">
        <v>1872001</v>
      </c>
      <c r="R89" s="141"/>
      <c r="S89" s="129">
        <v>4028069</v>
      </c>
      <c r="T89" s="141"/>
    </row>
    <row r="90" spans="2:20" ht="15" hidden="1" customHeight="1" outlineLevel="1">
      <c r="B90" s="68" t="s">
        <v>92</v>
      </c>
      <c r="C90" s="129">
        <v>369808</v>
      </c>
      <c r="D90" s="141"/>
      <c r="E90" s="129">
        <v>181621</v>
      </c>
      <c r="F90" s="141"/>
      <c r="G90" s="129">
        <v>551429</v>
      </c>
      <c r="H90" s="141"/>
      <c r="I90" s="131">
        <v>398023</v>
      </c>
      <c r="J90" s="141"/>
      <c r="K90" s="131">
        <v>199329</v>
      </c>
      <c r="L90" s="141"/>
      <c r="M90" s="131">
        <v>597352</v>
      </c>
      <c r="N90" s="141"/>
      <c r="O90" s="129">
        <v>1791427</v>
      </c>
      <c r="P90" s="141"/>
      <c r="Q90" s="129">
        <v>1394601</v>
      </c>
      <c r="R90" s="141"/>
      <c r="S90" s="129">
        <v>3186028</v>
      </c>
      <c r="T90" s="141"/>
    </row>
    <row r="91" spans="2:20" ht="15" hidden="1" customHeight="1" outlineLevel="1">
      <c r="B91" s="68" t="s">
        <v>93</v>
      </c>
      <c r="C91" s="129">
        <v>358990</v>
      </c>
      <c r="D91" s="141"/>
      <c r="E91" s="129">
        <v>151678</v>
      </c>
      <c r="F91" s="141"/>
      <c r="G91" s="129">
        <v>510668</v>
      </c>
      <c r="H91" s="141"/>
      <c r="I91" s="131">
        <v>387839</v>
      </c>
      <c r="J91" s="141"/>
      <c r="K91" s="131">
        <v>168650</v>
      </c>
      <c r="L91" s="141"/>
      <c r="M91" s="131">
        <v>556489</v>
      </c>
      <c r="N91" s="141"/>
      <c r="O91" s="129">
        <v>1706910</v>
      </c>
      <c r="P91" s="141"/>
      <c r="Q91" s="129">
        <v>1282619</v>
      </c>
      <c r="R91" s="141"/>
      <c r="S91" s="129">
        <v>2989529</v>
      </c>
      <c r="T91" s="141"/>
    </row>
    <row r="92" spans="2:20" ht="15" hidden="1" customHeight="1" outlineLevel="1">
      <c r="B92" s="68" t="s">
        <v>94</v>
      </c>
      <c r="C92" s="129">
        <v>375260</v>
      </c>
      <c r="D92" s="141"/>
      <c r="E92" s="129">
        <v>216735</v>
      </c>
      <c r="F92" s="141"/>
      <c r="G92" s="129">
        <v>591995</v>
      </c>
      <c r="H92" s="141"/>
      <c r="I92" s="131">
        <v>407044</v>
      </c>
      <c r="J92" s="141"/>
      <c r="K92" s="131">
        <v>241047</v>
      </c>
      <c r="L92" s="141"/>
      <c r="M92" s="131">
        <v>648091</v>
      </c>
      <c r="N92" s="141"/>
      <c r="O92" s="129">
        <v>1939020</v>
      </c>
      <c r="P92" s="141"/>
      <c r="Q92" s="129">
        <v>1644781</v>
      </c>
      <c r="R92" s="141"/>
      <c r="S92" s="129">
        <v>3583801</v>
      </c>
      <c r="T92" s="141"/>
    </row>
    <row r="93" spans="2:20" ht="15" hidden="1" customHeight="1" outlineLevel="1">
      <c r="B93" s="68" t="s">
        <v>95</v>
      </c>
      <c r="C93" s="129">
        <v>426463</v>
      </c>
      <c r="D93" s="141"/>
      <c r="E93" s="129">
        <v>261683</v>
      </c>
      <c r="F93" s="141"/>
      <c r="G93" s="129">
        <v>688146</v>
      </c>
      <c r="H93" s="141"/>
      <c r="I93" s="131">
        <v>463119</v>
      </c>
      <c r="J93" s="141"/>
      <c r="K93" s="131">
        <v>290651</v>
      </c>
      <c r="L93" s="141"/>
      <c r="M93" s="131">
        <v>753770</v>
      </c>
      <c r="N93" s="141"/>
      <c r="O93" s="129">
        <v>2022679</v>
      </c>
      <c r="P93" s="141"/>
      <c r="Q93" s="129">
        <v>1847245</v>
      </c>
      <c r="R93" s="141"/>
      <c r="S93" s="129">
        <v>3869924</v>
      </c>
      <c r="T93" s="141"/>
    </row>
    <row r="94" spans="2:20" ht="15" hidden="1" customHeight="1" outlineLevel="1">
      <c r="B94" s="68" t="s">
        <v>96</v>
      </c>
      <c r="C94" s="129">
        <v>382465</v>
      </c>
      <c r="D94" s="141"/>
      <c r="E94" s="129">
        <v>249640</v>
      </c>
      <c r="F94" s="141"/>
      <c r="G94" s="129">
        <v>632105</v>
      </c>
      <c r="H94" s="141"/>
      <c r="I94" s="131">
        <v>411660</v>
      </c>
      <c r="J94" s="141"/>
      <c r="K94" s="131">
        <v>275604</v>
      </c>
      <c r="L94" s="141"/>
      <c r="M94" s="131">
        <v>687264</v>
      </c>
      <c r="N94" s="141"/>
      <c r="O94" s="129">
        <v>1814387</v>
      </c>
      <c r="P94" s="141"/>
      <c r="Q94" s="129">
        <v>1760280</v>
      </c>
      <c r="R94" s="141"/>
      <c r="S94" s="129">
        <v>3574667</v>
      </c>
      <c r="T94" s="141"/>
    </row>
    <row r="95" spans="2:20" ht="15" hidden="1" customHeight="1" outlineLevel="1">
      <c r="B95" s="68" t="s">
        <v>97</v>
      </c>
      <c r="C95" s="129">
        <v>369588</v>
      </c>
      <c r="D95" s="141"/>
      <c r="E95" s="129">
        <v>257967</v>
      </c>
      <c r="F95" s="141"/>
      <c r="G95" s="129">
        <v>627555</v>
      </c>
      <c r="H95" s="141"/>
      <c r="I95" s="131">
        <v>396454</v>
      </c>
      <c r="J95" s="141"/>
      <c r="K95" s="131">
        <v>286097</v>
      </c>
      <c r="L95" s="141"/>
      <c r="M95" s="131">
        <v>682551</v>
      </c>
      <c r="N95" s="141"/>
      <c r="O95" s="129">
        <v>1945285</v>
      </c>
      <c r="P95" s="141"/>
      <c r="Q95" s="129">
        <v>1817118</v>
      </c>
      <c r="R95" s="141"/>
      <c r="S95" s="129">
        <v>3762403</v>
      </c>
      <c r="T95" s="141"/>
    </row>
    <row r="96" spans="2:20" collapsed="1">
      <c r="B96" s="139">
        <v>2006</v>
      </c>
      <c r="C96" s="131">
        <v>4758189</v>
      </c>
      <c r="D96" s="131"/>
      <c r="E96" s="131">
        <v>2734533</v>
      </c>
      <c r="F96" s="131"/>
      <c r="G96" s="131">
        <v>7492722</v>
      </c>
      <c r="H96" s="131"/>
      <c r="I96" s="131">
        <v>5161825</v>
      </c>
      <c r="J96" s="131"/>
      <c r="K96" s="131">
        <v>3037891</v>
      </c>
      <c r="L96" s="131"/>
      <c r="M96" s="131">
        <v>8199716</v>
      </c>
      <c r="N96" s="131"/>
      <c r="O96" s="131">
        <v>23394285</v>
      </c>
      <c r="P96" s="131"/>
      <c r="Q96" s="131">
        <v>20494280</v>
      </c>
      <c r="R96" s="131"/>
      <c r="S96" s="131">
        <v>43888565</v>
      </c>
      <c r="T96" s="131"/>
    </row>
    <row r="97" spans="2:20" ht="15" customHeight="1">
      <c r="B97" s="142" t="s">
        <v>128</v>
      </c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</row>
    <row r="100" spans="2:20"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</row>
    <row r="101" spans="2:20"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</row>
  </sheetData>
  <mergeCells count="6">
    <mergeCell ref="B5:T5"/>
    <mergeCell ref="B6:B7"/>
    <mergeCell ref="C6:H6"/>
    <mergeCell ref="I6:N6"/>
    <mergeCell ref="O6:T6"/>
    <mergeCell ref="B97:T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3" t="s">
        <v>265</v>
      </c>
      <c r="C5" s="273"/>
      <c r="D5" s="273"/>
      <c r="E5" s="273"/>
      <c r="F5" s="273"/>
      <c r="G5" s="273"/>
      <c r="H5" s="273"/>
      <c r="I5" s="273"/>
      <c r="J5" s="273"/>
      <c r="K5" s="273"/>
    </row>
    <row r="6" spans="2:11" ht="15" customHeight="1">
      <c r="B6" s="274"/>
      <c r="C6" s="123" t="s">
        <v>71</v>
      </c>
      <c r="D6" s="123"/>
      <c r="E6" s="123"/>
      <c r="F6" s="144" t="s">
        <v>135</v>
      </c>
      <c r="G6" s="144"/>
      <c r="H6" s="144"/>
      <c r="I6" s="123" t="s">
        <v>47</v>
      </c>
      <c r="J6" s="123"/>
      <c r="K6" s="123"/>
    </row>
    <row r="7" spans="2:11" ht="15" customHeight="1">
      <c r="B7" s="274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117</v>
      </c>
    </row>
    <row r="8" spans="2:11">
      <c r="B8" s="68" t="s">
        <v>88</v>
      </c>
      <c r="C8" s="70">
        <f>IFERROR('Tablas PERNOCTA zona'!C8/'Tablas PERNOCTA zona'!C21-1,"-")</f>
        <v>0.10119475645349207</v>
      </c>
      <c r="D8" s="70">
        <f>IFERROR('Tablas PERNOCTA zona'!E8/'Tablas PERNOCTA zona'!E21-1,"-")</f>
        <v>-2.4242838452676163E-2</v>
      </c>
      <c r="E8" s="70">
        <f>IFERROR('Tablas PERNOCTA zona'!G8/'Tablas PERNOCTA zona'!G21-1,"-")</f>
        <v>6.575074143044346E-2</v>
      </c>
      <c r="F8" s="72">
        <f>IFERROR('Tablas PERNOCTA zona'!I8/'Tablas PERNOCTA zona'!I21-1,"-")</f>
        <v>0.11599186891170188</v>
      </c>
      <c r="G8" s="72">
        <f>IFERROR('Tablas PERNOCTA zona'!K8/'Tablas PERNOCTA zona'!K21-1,"-")</f>
        <v>-5.5439500004263231E-2</v>
      </c>
      <c r="H8" s="72">
        <f>IFERROR('Tablas PERNOCTA zona'!M8/'Tablas PERNOCTA zona'!M21-1,"-")</f>
        <v>6.4673556535122856E-2</v>
      </c>
      <c r="I8" s="70">
        <f>IFERROR('Tablas PERNOCTA zona'!O8/'Tablas PERNOCTA zona'!O21-1,"-")</f>
        <v>1.506520861131988E-2</v>
      </c>
      <c r="J8" s="70">
        <f>IFERROR('Tablas PERNOCTA zona'!Q8/'Tablas PERNOCTA zona'!Q21-1,"-")</f>
        <v>-0.12940963273195871</v>
      </c>
      <c r="K8" s="70">
        <f>IFERROR('Tablas PERNOCTA zona'!S8/'Tablas PERNOCTA zona'!S21-1,"-")</f>
        <v>-4.4967134023501942E-2</v>
      </c>
    </row>
    <row r="9" spans="2:11">
      <c r="B9" s="68" t="s">
        <v>89</v>
      </c>
      <c r="C9" s="70">
        <f>IFERROR('Tablas PERNOCTA zona'!C9/'Tablas PERNOCTA zona'!C22-1,"-")</f>
        <v>-1.6687112654738989E-2</v>
      </c>
      <c r="D9" s="70">
        <f>IFERROR('Tablas PERNOCTA zona'!E9/'Tablas PERNOCTA zona'!E22-1,"-")</f>
        <v>8.8744163185057845E-2</v>
      </c>
      <c r="E9" s="70">
        <f>IFERROR('Tablas PERNOCTA zona'!G9/'Tablas PERNOCTA zona'!G22-1,"-")</f>
        <v>5.0225826448895283E-3</v>
      </c>
      <c r="F9" s="72">
        <f>IFERROR('Tablas PERNOCTA zona'!I9/'Tablas PERNOCTA zona'!I22-1,"-")</f>
        <v>-6.470121537559359E-2</v>
      </c>
      <c r="G9" s="72">
        <f>IFERROR('Tablas PERNOCTA zona'!K9/'Tablas PERNOCTA zona'!K22-1,"-")</f>
        <v>4.6241043738637577E-2</v>
      </c>
      <c r="H9" s="72">
        <f>IFERROR('Tablas PERNOCTA zona'!M9/'Tablas PERNOCTA zona'!M22-1,"-")</f>
        <v>-4.119750060038152E-2</v>
      </c>
      <c r="I9" s="70">
        <f>IFERROR('Tablas PERNOCTA zona'!O9/'Tablas PERNOCTA zona'!O22-1,"-")</f>
        <v>-5.2626041998082851E-2</v>
      </c>
      <c r="J9" s="70">
        <f>IFERROR('Tablas PERNOCTA zona'!Q9/'Tablas PERNOCTA zona'!Q22-1,"-")</f>
        <v>-0.1141019469296668</v>
      </c>
      <c r="K9" s="70">
        <f>IFERROR('Tablas PERNOCTA zona'!S9/'Tablas PERNOCTA zona'!S22-1,"-")</f>
        <v>-7.6365512696968674E-2</v>
      </c>
    </row>
    <row r="10" spans="2:11">
      <c r="B10" s="68" t="s">
        <v>90</v>
      </c>
      <c r="C10" s="70">
        <f>IFERROR('Tablas PERNOCTA zona'!C10/'Tablas PERNOCTA zona'!C23-1,"-")</f>
        <v>-9.845771049264318E-2</v>
      </c>
      <c r="D10" s="70">
        <f>IFERROR('Tablas PERNOCTA zona'!E10/'Tablas PERNOCTA zona'!E23-1,"-")</f>
        <v>-7.7559446323070658E-2</v>
      </c>
      <c r="E10" s="70">
        <f>IFERROR('Tablas PERNOCTA zona'!G10/'Tablas PERNOCTA zona'!G23-1,"-")</f>
        <v>-9.2991723682195881E-2</v>
      </c>
      <c r="F10" s="72">
        <f>IFERROR('Tablas PERNOCTA zona'!I10/'Tablas PERNOCTA zona'!I23-1,"-")</f>
        <v>-0.14047007731566574</v>
      </c>
      <c r="G10" s="72">
        <f>IFERROR('Tablas PERNOCTA zona'!K10/'Tablas PERNOCTA zona'!K23-1,"-")</f>
        <v>-0.11140683388445305</v>
      </c>
      <c r="H10" s="72">
        <f>IFERROR('Tablas PERNOCTA zona'!M10/'Tablas PERNOCTA zona'!M23-1,"-")</f>
        <v>-0.13278666678512097</v>
      </c>
      <c r="I10" s="70">
        <f>IFERROR('Tablas PERNOCTA zona'!O10/'Tablas PERNOCTA zona'!O23-1,"-")</f>
        <v>-4.2002921015319328E-2</v>
      </c>
      <c r="J10" s="70">
        <f>IFERROR('Tablas PERNOCTA zona'!Q10/'Tablas PERNOCTA zona'!Q23-1,"-")</f>
        <v>-0.10390186399927837</v>
      </c>
      <c r="K10" s="70">
        <f>IFERROR('Tablas PERNOCTA zona'!S10/'Tablas PERNOCTA zona'!S23-1,"-")</f>
        <v>-6.7789595673515057E-2</v>
      </c>
    </row>
    <row r="11" spans="2:11">
      <c r="B11" s="68" t="s">
        <v>91</v>
      </c>
      <c r="C11" s="70">
        <f>IFERROR('Tablas PERNOCTA zona'!C11/'Tablas PERNOCTA zona'!C24-1,"-")</f>
        <v>-0.13662445422152336</v>
      </c>
      <c r="D11" s="70">
        <f>IFERROR('Tablas PERNOCTA zona'!E11/'Tablas PERNOCTA zona'!E24-1,"-")</f>
        <v>-0.50301844264085338</v>
      </c>
      <c r="E11" s="70">
        <f>IFERROR('Tablas PERNOCTA zona'!G11/'Tablas PERNOCTA zona'!G24-1,"-")</f>
        <v>-0.23808510020612172</v>
      </c>
      <c r="F11" s="72">
        <f>IFERROR('Tablas PERNOCTA zona'!I11/'Tablas PERNOCTA zona'!I24-1,"-")</f>
        <v>-4.7494761379276107E-2</v>
      </c>
      <c r="G11" s="72">
        <f>IFERROR('Tablas PERNOCTA zona'!K11/'Tablas PERNOCTA zona'!K24-1,"-")</f>
        <v>-0.10865871752884826</v>
      </c>
      <c r="H11" s="72">
        <f>IFERROR('Tablas PERNOCTA zona'!M11/'Tablas PERNOCTA zona'!M24-1,"-")</f>
        <v>-6.5070104554863173E-2</v>
      </c>
      <c r="I11" s="70">
        <f>IFERROR('Tablas PERNOCTA zona'!O11/'Tablas PERNOCTA zona'!O24-1,"-")</f>
        <v>-1.215644182877007E-4</v>
      </c>
      <c r="J11" s="70">
        <f>IFERROR('Tablas PERNOCTA zona'!Q11/'Tablas PERNOCTA zona'!Q24-1,"-")</f>
        <v>-0.10425194044597352</v>
      </c>
      <c r="K11" s="70">
        <f>IFERROR('Tablas PERNOCTA zona'!S11/'Tablas PERNOCTA zona'!S24-1,"-")</f>
        <v>-4.3527173151655774E-2</v>
      </c>
    </row>
    <row r="12" spans="2:11">
      <c r="B12" s="68" t="s">
        <v>92</v>
      </c>
      <c r="C12" s="70">
        <f>IFERROR('Tablas PERNOCTA zona'!C12/'Tablas PERNOCTA zona'!C25-1,"-")</f>
        <v>8.9062269983806175E-3</v>
      </c>
      <c r="D12" s="70">
        <f>IFERROR('Tablas PERNOCTA zona'!E12/'Tablas PERNOCTA zona'!E25-1,"-")</f>
        <v>8.0317701128909125E-3</v>
      </c>
      <c r="E12" s="70">
        <f>IFERROR('Tablas PERNOCTA zona'!G12/'Tablas PERNOCTA zona'!G25-1,"-")</f>
        <v>8.6971596212828128E-3</v>
      </c>
      <c r="F12" s="72">
        <f>IFERROR('Tablas PERNOCTA zona'!I12/'Tablas PERNOCTA zona'!I25-1,"-")</f>
        <v>-2.5937832871536504E-3</v>
      </c>
      <c r="G12" s="72">
        <f>IFERROR('Tablas PERNOCTA zona'!K12/'Tablas PERNOCTA zona'!K25-1,"-")</f>
        <v>-1.4357630097405538E-2</v>
      </c>
      <c r="H12" s="72">
        <f>IFERROR('Tablas PERNOCTA zona'!M12/'Tablas PERNOCTA zona'!M25-1,"-")</f>
        <v>-5.4732462280292493E-3</v>
      </c>
      <c r="I12" s="70">
        <f>IFERROR('Tablas PERNOCTA zona'!O12/'Tablas PERNOCTA zona'!O25-1,"-")</f>
        <v>2.3752619921471041E-2</v>
      </c>
      <c r="J12" s="70">
        <f>IFERROR('Tablas PERNOCTA zona'!Q12/'Tablas PERNOCTA zona'!Q25-1,"-")</f>
        <v>-0.11448102445521968</v>
      </c>
      <c r="K12" s="70">
        <f>IFERROR('Tablas PERNOCTA zona'!S12/'Tablas PERNOCTA zona'!S25-1,"-")</f>
        <v>-3.07347456913446E-2</v>
      </c>
    </row>
    <row r="13" spans="2:11">
      <c r="B13" s="68" t="s">
        <v>93</v>
      </c>
      <c r="C13" s="70">
        <f>IFERROR('Tablas PERNOCTA zona'!C13/'Tablas PERNOCTA zona'!C26-1,"-")</f>
        <v>8.2046068877411837E-2</v>
      </c>
      <c r="D13" s="70">
        <f>IFERROR('Tablas PERNOCTA zona'!E13/'Tablas PERNOCTA zona'!E26-1,"-")</f>
        <v>-7.9165740534933637E-2</v>
      </c>
      <c r="E13" s="70">
        <f>IFERROR('Tablas PERNOCTA zona'!G13/'Tablas PERNOCTA zona'!G26-1,"-")</f>
        <v>4.3389946939548896E-2</v>
      </c>
      <c r="F13" s="72">
        <f>IFERROR('Tablas PERNOCTA zona'!I13/'Tablas PERNOCTA zona'!I26-1,"-")</f>
        <v>4.1693600517130003E-2</v>
      </c>
      <c r="G13" s="72">
        <f>IFERROR('Tablas PERNOCTA zona'!K13/'Tablas PERNOCTA zona'!K26-1,"-")</f>
        <v>-9.7264470948681514E-2</v>
      </c>
      <c r="H13" s="72">
        <f>IFERROR('Tablas PERNOCTA zona'!M13/'Tablas PERNOCTA zona'!M26-1,"-")</f>
        <v>8.1976725784158599E-3</v>
      </c>
      <c r="I13" s="70">
        <f>IFERROR('Tablas PERNOCTA zona'!O13/'Tablas PERNOCTA zona'!O26-1,"-")</f>
        <v>2.5110045058638564E-2</v>
      </c>
      <c r="J13" s="70">
        <f>IFERROR('Tablas PERNOCTA zona'!Q13/'Tablas PERNOCTA zona'!Q26-1,"-")</f>
        <v>-0.10051753869895363</v>
      </c>
      <c r="K13" s="70">
        <f>IFERROR('Tablas PERNOCTA zona'!S13/'Tablas PERNOCTA zona'!S26-1,"-")</f>
        <v>-2.2221052278186271E-2</v>
      </c>
    </row>
    <row r="14" spans="2:11">
      <c r="B14" s="68" t="s">
        <v>94</v>
      </c>
      <c r="C14" s="70">
        <f>IFERROR('Tablas PERNOCTA zona'!C14/'Tablas PERNOCTA zona'!C27-1,"-")</f>
        <v>-3.3905600077087428E-2</v>
      </c>
      <c r="D14" s="70">
        <f>IFERROR('Tablas PERNOCTA zona'!E14/'Tablas PERNOCTA zona'!E27-1,"-")</f>
        <v>-0.18967767034356431</v>
      </c>
      <c r="E14" s="70">
        <f>IFERROR('Tablas PERNOCTA zona'!G14/'Tablas PERNOCTA zona'!G27-1,"-")</f>
        <v>-7.8117308232003246E-2</v>
      </c>
      <c r="F14" s="72">
        <f>IFERROR('Tablas PERNOCTA zona'!I14/'Tablas PERNOCTA zona'!I27-1,"-")</f>
        <v>-4.7989414945636577E-2</v>
      </c>
      <c r="G14" s="72">
        <f>IFERROR('Tablas PERNOCTA zona'!K14/'Tablas PERNOCTA zona'!K27-1,"-")</f>
        <v>-0.19370259052526118</v>
      </c>
      <c r="H14" s="72">
        <f>IFERROR('Tablas PERNOCTA zona'!M14/'Tablas PERNOCTA zona'!M27-1,"-")</f>
        <v>-8.9766105867870372E-2</v>
      </c>
      <c r="I14" s="70">
        <f>IFERROR('Tablas PERNOCTA zona'!O14/'Tablas PERNOCTA zona'!O27-1,"-")</f>
        <v>-6.7768501090030409E-2</v>
      </c>
      <c r="J14" s="70">
        <f>IFERROR('Tablas PERNOCTA zona'!Q14/'Tablas PERNOCTA zona'!Q27-1,"-")</f>
        <v>-0.19907412369358768</v>
      </c>
      <c r="K14" s="70">
        <f>IFERROR('Tablas PERNOCTA zona'!S14/'Tablas PERNOCTA zona'!S27-1,"-")</f>
        <v>-0.12201624946827461</v>
      </c>
    </row>
    <row r="15" spans="2:11">
      <c r="B15" s="68" t="s">
        <v>95</v>
      </c>
      <c r="C15" s="70">
        <f>IFERROR('Tablas PERNOCTA zona'!C15/'Tablas PERNOCTA zona'!C28-1,"-")</f>
        <v>-1.2558433944349634E-2</v>
      </c>
      <c r="D15" s="70">
        <f>IFERROR('Tablas PERNOCTA zona'!E15/'Tablas PERNOCTA zona'!E28-1,"-")</f>
        <v>-0.13822249547834076</v>
      </c>
      <c r="E15" s="70">
        <f>IFERROR('Tablas PERNOCTA zona'!G15/'Tablas PERNOCTA zona'!G28-1,"-")</f>
        <v>-5.062702868870983E-2</v>
      </c>
      <c r="F15" s="72">
        <f>IFERROR('Tablas PERNOCTA zona'!I15/'Tablas PERNOCTA zona'!I28-1,"-")</f>
        <v>-4.9513289347881129E-3</v>
      </c>
      <c r="G15" s="72">
        <f>IFERROR('Tablas PERNOCTA zona'!K15/'Tablas PERNOCTA zona'!K28-1,"-")</f>
        <v>-0.14146591491542804</v>
      </c>
      <c r="H15" s="72">
        <f>IFERROR('Tablas PERNOCTA zona'!M15/'Tablas PERNOCTA zona'!M28-1,"-")</f>
        <v>-4.7251739664347148E-2</v>
      </c>
      <c r="I15" s="70">
        <f>IFERROR('Tablas PERNOCTA zona'!O15/'Tablas PERNOCTA zona'!O28-1,"-")</f>
        <v>-4.7916646660584816E-2</v>
      </c>
      <c r="J15" s="70">
        <f>IFERROR('Tablas PERNOCTA zona'!Q15/'Tablas PERNOCTA zona'!Q28-1,"-")</f>
        <v>-0.12741772079536828</v>
      </c>
      <c r="K15" s="70">
        <f>IFERROR('Tablas PERNOCTA zona'!S15/'Tablas PERNOCTA zona'!S28-1,"-")</f>
        <v>-8.2141826847485611E-2</v>
      </c>
    </row>
    <row r="16" spans="2:11">
      <c r="B16" s="68" t="s">
        <v>96</v>
      </c>
      <c r="C16" s="70">
        <f>IFERROR('Tablas PERNOCTA zona'!C16/'Tablas PERNOCTA zona'!C29-1,"-")</f>
        <v>5.5450168589459281E-2</v>
      </c>
      <c r="D16" s="70">
        <f>IFERROR('Tablas PERNOCTA zona'!E16/'Tablas PERNOCTA zona'!E29-1,"-")</f>
        <v>-4.2712072519060063E-2</v>
      </c>
      <c r="E16" s="70">
        <f>IFERROR('Tablas PERNOCTA zona'!G16/'Tablas PERNOCTA zona'!G29-1,"-")</f>
        <v>2.6101826341192957E-2</v>
      </c>
      <c r="F16" s="72">
        <f>IFERROR('Tablas PERNOCTA zona'!I16/'Tablas PERNOCTA zona'!I29-1,"-")</f>
        <v>5.650060606936913E-2</v>
      </c>
      <c r="G16" s="72">
        <f>IFERROR('Tablas PERNOCTA zona'!K16/'Tablas PERNOCTA zona'!K29-1,"-")</f>
        <v>-7.0527202107722009E-2</v>
      </c>
      <c r="H16" s="72">
        <f>IFERROR('Tablas PERNOCTA zona'!M16/'Tablas PERNOCTA zona'!M29-1,"-")</f>
        <v>1.7465871190243343E-2</v>
      </c>
      <c r="I16" s="70">
        <f>IFERROR('Tablas PERNOCTA zona'!O16/'Tablas PERNOCTA zona'!O29-1,"-")</f>
        <v>3.1568067256755983E-2</v>
      </c>
      <c r="J16" s="70">
        <f>IFERROR('Tablas PERNOCTA zona'!Q16/'Tablas PERNOCTA zona'!Q29-1,"-")</f>
        <v>-8.5574031658711802E-2</v>
      </c>
      <c r="K16" s="70">
        <f>IFERROR('Tablas PERNOCTA zona'!S16/'Tablas PERNOCTA zona'!S29-1,"-")</f>
        <v>-1.9238972020767076E-2</v>
      </c>
    </row>
    <row r="17" spans="2:11">
      <c r="B17" s="68" t="s">
        <v>97</v>
      </c>
      <c r="C17" s="70">
        <f>IFERROR('Tablas PERNOCTA zona'!C17/'Tablas PERNOCTA zona'!C30-1,"-")</f>
        <v>0.10081260087938992</v>
      </c>
      <c r="D17" s="70">
        <f>IFERROR('Tablas PERNOCTA zona'!E17/'Tablas PERNOCTA zona'!E30-1,"-")</f>
        <v>-3.2596056387073524E-2</v>
      </c>
      <c r="E17" s="70">
        <f>IFERROR('Tablas PERNOCTA zona'!G17/'Tablas PERNOCTA zona'!G30-1,"-")</f>
        <v>5.9566630844148927E-2</v>
      </c>
      <c r="F17" s="72">
        <f>IFERROR('Tablas PERNOCTA zona'!I17/'Tablas PERNOCTA zona'!I30-1,"-")</f>
        <v>0.11121888381423717</v>
      </c>
      <c r="G17" s="72">
        <f>IFERROR('Tablas PERNOCTA zona'!K17/'Tablas PERNOCTA zona'!K30-1,"-")</f>
        <v>-3.5088884461269454E-2</v>
      </c>
      <c r="H17" s="72">
        <f>IFERROR('Tablas PERNOCTA zona'!M17/'Tablas PERNOCTA zona'!M30-1,"-")</f>
        <v>6.5122775447002956E-2</v>
      </c>
      <c r="I17" s="70">
        <f>IFERROR('Tablas PERNOCTA zona'!O17/'Tablas PERNOCTA zona'!O30-1,"-")</f>
        <v>0.10823092106505028</v>
      </c>
      <c r="J17" s="70">
        <f>IFERROR('Tablas PERNOCTA zona'!Q17/'Tablas PERNOCTA zona'!Q30-1,"-")</f>
        <v>-1.4997949579577896E-2</v>
      </c>
      <c r="K17" s="70">
        <f>IFERROR('Tablas PERNOCTA zona'!S17/'Tablas PERNOCTA zona'!S30-1,"-")</f>
        <v>5.5713345581820617E-2</v>
      </c>
    </row>
    <row r="18" spans="2:11" ht="30" customHeight="1">
      <c r="B18" s="74" t="str">
        <f>actualizaciones!$A$2</f>
        <v xml:space="preserve">acum. octubre 2012 </v>
      </c>
      <c r="C18" s="194">
        <v>2.909589752515096E-3</v>
      </c>
      <c r="D18" s="194">
        <v>-0.10513210827821251</v>
      </c>
      <c r="E18" s="194">
        <v>-2.6656649768050156E-2</v>
      </c>
      <c r="F18" s="194">
        <v>-1.2997896683414334E-3</v>
      </c>
      <c r="G18" s="194">
        <v>-8.4612672344540063E-2</v>
      </c>
      <c r="H18" s="194">
        <v>-2.4639847427653239E-2</v>
      </c>
      <c r="I18" s="194">
        <v>-2.2497878992117082E-3</v>
      </c>
      <c r="J18" s="194">
        <v>-0.10893872092917223</v>
      </c>
      <c r="K18" s="194">
        <v>-4.6263314065598027E-2</v>
      </c>
    </row>
    <row r="19" spans="2:11" outlineLevel="1">
      <c r="B19" s="68" t="s">
        <v>86</v>
      </c>
      <c r="C19" s="70">
        <f>IFERROR('Tablas PERNOCTA zona'!C19/'Tablas PERNOCTA zona'!C32-1,"-")</f>
        <v>0.1921252190813334</v>
      </c>
      <c r="D19" s="70">
        <f>IFERROR('Tablas PERNOCTA zona'!E19/'Tablas PERNOCTA zona'!E32-1,"-")</f>
        <v>-6.6285599047120836E-2</v>
      </c>
      <c r="E19" s="70">
        <f>IFERROR('Tablas PERNOCTA zona'!G19/'Tablas PERNOCTA zona'!G32-1,"-")</f>
        <v>0.10035540674825216</v>
      </c>
      <c r="F19" s="72">
        <f>IFERROR('Tablas PERNOCTA zona'!I19/'Tablas PERNOCTA zona'!I32-1,"-")</f>
        <v>0.13705933307159723</v>
      </c>
      <c r="G19" s="72">
        <f>IFERROR('Tablas PERNOCTA zona'!K19/'Tablas PERNOCTA zona'!K32-1,"-")</f>
        <v>-8.412888477657432E-2</v>
      </c>
      <c r="H19" s="72">
        <f>IFERROR('Tablas PERNOCTA zona'!M19/'Tablas PERNOCTA zona'!M32-1,"-")</f>
        <v>5.6532663316583021E-2</v>
      </c>
      <c r="I19" s="70">
        <f>IFERROR('Tablas PERNOCTA zona'!O19/'Tablas PERNOCTA zona'!O32-1,"-")</f>
        <v>0.10997698671183698</v>
      </c>
      <c r="J19" s="70">
        <f>IFERROR('Tablas PERNOCTA zona'!Q19/'Tablas PERNOCTA zona'!Q32-1,"-")</f>
        <v>3.9335208691879231E-2</v>
      </c>
      <c r="K19" s="70">
        <f>IFERROR('Tablas PERNOCTA zona'!S19/'Tablas PERNOCTA zona'!S32-1,"-")</f>
        <v>7.8053742633071854E-2</v>
      </c>
    </row>
    <row r="20" spans="2:11" outlineLevel="1">
      <c r="B20" s="68" t="s">
        <v>87</v>
      </c>
      <c r="C20" s="70">
        <f>IFERROR('Tablas PERNOCTA zona'!C20/'Tablas PERNOCTA zona'!C33-1,"-")</f>
        <v>0.20460144213992271</v>
      </c>
      <c r="D20" s="70">
        <f>IFERROR('Tablas PERNOCTA zona'!E20/'Tablas PERNOCTA zona'!E33-1,"-")</f>
        <v>-0.12994796178303081</v>
      </c>
      <c r="E20" s="70">
        <f>IFERROR('Tablas PERNOCTA zona'!G20/'Tablas PERNOCTA zona'!G33-1,"-")</f>
        <v>8.7509376165002539E-2</v>
      </c>
      <c r="F20" s="72">
        <f>IFERROR('Tablas PERNOCTA zona'!I20/'Tablas PERNOCTA zona'!I33-1,"-")</f>
        <v>0.18358425970802594</v>
      </c>
      <c r="G20" s="72">
        <f>IFERROR('Tablas PERNOCTA zona'!K20/'Tablas PERNOCTA zona'!K33-1,"-")</f>
        <v>-0.13662169963066129</v>
      </c>
      <c r="H20" s="72">
        <f>IFERROR('Tablas PERNOCTA zona'!M20/'Tablas PERNOCTA zona'!M33-1,"-")</f>
        <v>6.98542877617645E-2</v>
      </c>
      <c r="I20" s="70">
        <f>IFERROR('Tablas PERNOCTA zona'!O20/'Tablas PERNOCTA zona'!O33-1,"-")</f>
        <v>0.14376437530450148</v>
      </c>
      <c r="J20" s="70">
        <f>IFERROR('Tablas PERNOCTA zona'!Q20/'Tablas PERNOCTA zona'!Q33-1,"-")</f>
        <v>-1.0994302939622669E-2</v>
      </c>
      <c r="K20" s="70">
        <f>IFERROR('Tablas PERNOCTA zona'!S20/'Tablas PERNOCTA zona'!S33-1,"-")</f>
        <v>7.3821046229201492E-2</v>
      </c>
    </row>
    <row r="21" spans="2:11" outlineLevel="1">
      <c r="B21" s="68" t="s">
        <v>88</v>
      </c>
      <c r="C21" s="70">
        <f>IFERROR('Tablas PERNOCTA zona'!C21/'Tablas PERNOCTA zona'!C34-1,"-")</f>
        <v>0.10583207535134909</v>
      </c>
      <c r="D21" s="70">
        <f>IFERROR('Tablas PERNOCTA zona'!E21/'Tablas PERNOCTA zona'!E34-1,"-")</f>
        <v>-4.5968125040751873E-2</v>
      </c>
      <c r="E21" s="70">
        <f>IFERROR('Tablas PERNOCTA zona'!G21/'Tablas PERNOCTA zona'!G34-1,"-")</f>
        <v>5.8253192495664408E-2</v>
      </c>
      <c r="F21" s="72">
        <f>IFERROR('Tablas PERNOCTA zona'!I21/'Tablas PERNOCTA zona'!I34-1,"-")</f>
        <v>6.1808813915976479E-2</v>
      </c>
      <c r="G21" s="72">
        <f>IFERROR('Tablas PERNOCTA zona'!K21/'Tablas PERNOCTA zona'!K34-1,"-")</f>
        <v>-1.8108904591272901E-2</v>
      </c>
      <c r="H21" s="72">
        <f>IFERROR('Tablas PERNOCTA zona'!M21/'Tablas PERNOCTA zona'!M34-1,"-")</f>
        <v>3.6553455724970707E-2</v>
      </c>
      <c r="I21" s="70">
        <f>IFERROR('Tablas PERNOCTA zona'!O21/'Tablas PERNOCTA zona'!O34-1,"-")</f>
        <v>0.10282936796329811</v>
      </c>
      <c r="J21" s="70">
        <f>IFERROR('Tablas PERNOCTA zona'!Q21/'Tablas PERNOCTA zona'!Q34-1,"-")</f>
        <v>8.0061389719086051E-2</v>
      </c>
      <c r="K21" s="70">
        <f>IFERROR('Tablas PERNOCTA zona'!S21/'Tablas PERNOCTA zona'!S34-1,"-")</f>
        <v>9.3253241664349895E-2</v>
      </c>
    </row>
    <row r="22" spans="2:11" outlineLevel="1">
      <c r="B22" s="68" t="s">
        <v>89</v>
      </c>
      <c r="C22" s="70">
        <f>IFERROR('Tablas PERNOCTA zona'!C22/'Tablas PERNOCTA zona'!C35-1,"-")</f>
        <v>0.26900977327774789</v>
      </c>
      <c r="D22" s="70">
        <f>IFERROR('Tablas PERNOCTA zona'!E22/'Tablas PERNOCTA zona'!E35-1,"-")</f>
        <v>-0.16592360278367102</v>
      </c>
      <c r="E22" s="70">
        <f>IFERROR('Tablas PERNOCTA zona'!G22/'Tablas PERNOCTA zona'!G35-1,"-")</f>
        <v>0.14596260684999818</v>
      </c>
      <c r="F22" s="72">
        <f>IFERROR('Tablas PERNOCTA zona'!I22/'Tablas PERNOCTA zona'!I35-1,"-")</f>
        <v>0.31109209936193394</v>
      </c>
      <c r="G22" s="72">
        <f>IFERROR('Tablas PERNOCTA zona'!K22/'Tablas PERNOCTA zona'!K35-1,"-")</f>
        <v>-0.13541551092865856</v>
      </c>
      <c r="H22" s="72">
        <f>IFERROR('Tablas PERNOCTA zona'!M22/'Tablas PERNOCTA zona'!M35-1,"-")</f>
        <v>0.18179116386292504</v>
      </c>
      <c r="I22" s="70">
        <f>IFERROR('Tablas PERNOCTA zona'!O22/'Tablas PERNOCTA zona'!O35-1,"-")</f>
        <v>0.20637188401404183</v>
      </c>
      <c r="J22" s="70">
        <f>IFERROR('Tablas PERNOCTA zona'!Q22/'Tablas PERNOCTA zona'!Q35-1,"-")</f>
        <v>7.3564592780194227E-2</v>
      </c>
      <c r="K22" s="70">
        <f>IFERROR('Tablas PERNOCTA zona'!S22/'Tablas PERNOCTA zona'!S35-1,"-")</f>
        <v>0.15137034038610553</v>
      </c>
    </row>
    <row r="23" spans="2:11" outlineLevel="1">
      <c r="B23" s="68" t="s">
        <v>90</v>
      </c>
      <c r="C23" s="70">
        <f>IFERROR('Tablas PERNOCTA zona'!C23/'Tablas PERNOCTA zona'!C36-1,"-")</f>
        <v>0.17209919575332178</v>
      </c>
      <c r="D23" s="70">
        <f>IFERROR('Tablas PERNOCTA zona'!E23/'Tablas PERNOCTA zona'!E36-1,"-")</f>
        <v>-3.0049684336359239E-2</v>
      </c>
      <c r="E23" s="70">
        <f>IFERROR('Tablas PERNOCTA zona'!G23/'Tablas PERNOCTA zona'!G36-1,"-")</f>
        <v>0.1115102113937656</v>
      </c>
      <c r="F23" s="72">
        <f>IFERROR('Tablas PERNOCTA zona'!I23/'Tablas PERNOCTA zona'!I36-1,"-")</f>
        <v>0.23045031443550212</v>
      </c>
      <c r="G23" s="72">
        <f>IFERROR('Tablas PERNOCTA zona'!K23/'Tablas PERNOCTA zona'!K36-1,"-")</f>
        <v>-1.0674938065218242E-3</v>
      </c>
      <c r="H23" s="72">
        <f>IFERROR('Tablas PERNOCTA zona'!M23/'Tablas PERNOCTA zona'!M36-1,"-")</f>
        <v>0.15941148235662506</v>
      </c>
      <c r="I23" s="70">
        <f>IFERROR('Tablas PERNOCTA zona'!O23/'Tablas PERNOCTA zona'!O36-1,"-")</f>
        <v>0.11487135958750283</v>
      </c>
      <c r="J23" s="70">
        <f>IFERROR('Tablas PERNOCTA zona'!Q23/'Tablas PERNOCTA zona'!Q36-1,"-")</f>
        <v>1.4604026947298232E-2</v>
      </c>
      <c r="K23" s="70">
        <f>IFERROR('Tablas PERNOCTA zona'!S23/'Tablas PERNOCTA zona'!S36-1,"-")</f>
        <v>7.0787629618920489E-2</v>
      </c>
    </row>
    <row r="24" spans="2:11" outlineLevel="1">
      <c r="B24" s="68" t="s">
        <v>91</v>
      </c>
      <c r="C24" s="70">
        <f>IFERROR('Tablas PERNOCTA zona'!C24/'Tablas PERNOCTA zona'!C37-1,"-")</f>
        <v>0.16251074472098725</v>
      </c>
      <c r="D24" s="70">
        <f>IFERROR('Tablas PERNOCTA zona'!E24/'Tablas PERNOCTA zona'!E37-1,"-")</f>
        <v>-1.7964750717281985E-3</v>
      </c>
      <c r="E24" s="70">
        <f>IFERROR('Tablas PERNOCTA zona'!G24/'Tablas PERNOCTA zona'!G37-1,"-")</f>
        <v>0.11183198304337072</v>
      </c>
      <c r="F24" s="72">
        <f>IFERROR('Tablas PERNOCTA zona'!I24/'Tablas PERNOCTA zona'!I37-1,"-")</f>
        <v>0.16596129172163288</v>
      </c>
      <c r="G24" s="72">
        <f>IFERROR('Tablas PERNOCTA zona'!K24/'Tablas PERNOCTA zona'!K37-1,"-")</f>
        <v>2.6078519535224887E-2</v>
      </c>
      <c r="H24" s="72">
        <f>IFERROR('Tablas PERNOCTA zona'!M24/'Tablas PERNOCTA zona'!M37-1,"-")</f>
        <v>0.12200834787436543</v>
      </c>
      <c r="I24" s="70">
        <f>IFERROR('Tablas PERNOCTA zona'!O24/'Tablas PERNOCTA zona'!O37-1,"-")</f>
        <v>0.11904625662906598</v>
      </c>
      <c r="J24" s="70">
        <f>IFERROR('Tablas PERNOCTA zona'!Q24/'Tablas PERNOCTA zona'!Q37-1,"-")</f>
        <v>5.7632240878684238E-2</v>
      </c>
      <c r="K24" s="70">
        <f>IFERROR('Tablas PERNOCTA zona'!S24/'Tablas PERNOCTA zona'!S37-1,"-")</f>
        <v>9.2600105979740999E-2</v>
      </c>
    </row>
    <row r="25" spans="2:11" outlineLevel="1">
      <c r="B25" s="68" t="s">
        <v>92</v>
      </c>
      <c r="C25" s="70">
        <f>IFERROR('Tablas PERNOCTA zona'!C25/'Tablas PERNOCTA zona'!C38-1,"-")</f>
        <v>1.0308256166008611E-2</v>
      </c>
      <c r="D25" s="70">
        <f>IFERROR('Tablas PERNOCTA zona'!E25/'Tablas PERNOCTA zona'!E38-1,"-")</f>
        <v>-0.30414127692606252</v>
      </c>
      <c r="E25" s="70">
        <f>IFERROR('Tablas PERNOCTA zona'!G25/'Tablas PERNOCTA zona'!G38-1,"-")</f>
        <v>-8.8200962988181475E-2</v>
      </c>
      <c r="F25" s="72">
        <f>IFERROR('Tablas PERNOCTA zona'!I25/'Tablas PERNOCTA zona'!I38-1,"-")</f>
        <v>1.6752665866116123E-2</v>
      </c>
      <c r="G25" s="72">
        <f>IFERROR('Tablas PERNOCTA zona'!K25/'Tablas PERNOCTA zona'!K38-1,"-")</f>
        <v>-0.27881331051421776</v>
      </c>
      <c r="H25" s="72">
        <f>IFERROR('Tablas PERNOCTA zona'!M25/'Tablas PERNOCTA zona'!M38-1,"-")</f>
        <v>-7.5944591171239195E-2</v>
      </c>
      <c r="I25" s="70">
        <f>IFERROR('Tablas PERNOCTA zona'!O25/'Tablas PERNOCTA zona'!O38-1,"-")</f>
        <v>0.11762336637765136</v>
      </c>
      <c r="J25" s="70">
        <f>IFERROR('Tablas PERNOCTA zona'!Q25/'Tablas PERNOCTA zona'!Q38-1,"-")</f>
        <v>3.6710083765529422E-2</v>
      </c>
      <c r="K25" s="70">
        <f>IFERROR('Tablas PERNOCTA zona'!S25/'Tablas PERNOCTA zona'!S38-1,"-")</f>
        <v>8.4266846831139386E-2</v>
      </c>
    </row>
    <row r="26" spans="2:11" outlineLevel="1">
      <c r="B26" s="68" t="s">
        <v>93</v>
      </c>
      <c r="C26" s="70">
        <f>IFERROR('Tablas PERNOCTA zona'!C26/'Tablas PERNOCTA zona'!C39-1,"-")</f>
        <v>3.1883718204197553E-3</v>
      </c>
      <c r="D26" s="70">
        <f>IFERROR('Tablas PERNOCTA zona'!E26/'Tablas PERNOCTA zona'!E39-1,"-")</f>
        <v>-0.32419824586292356</v>
      </c>
      <c r="E26" s="70">
        <f>IFERROR('Tablas PERNOCTA zona'!G26/'Tablas PERNOCTA zona'!G39-1,"-")</f>
        <v>-0.10121593246771221</v>
      </c>
      <c r="F26" s="72">
        <f>IFERROR('Tablas PERNOCTA zona'!I26/'Tablas PERNOCTA zona'!I39-1,"-")</f>
        <v>1.1029398846814642E-2</v>
      </c>
      <c r="G26" s="72">
        <f>IFERROR('Tablas PERNOCTA zona'!K26/'Tablas PERNOCTA zona'!K39-1,"-")</f>
        <v>-0.21917585844518683</v>
      </c>
      <c r="H26" s="72">
        <f>IFERROR('Tablas PERNOCTA zona'!M26/'Tablas PERNOCTA zona'!M39-1,"-")</f>
        <v>-5.6054336405690575E-2</v>
      </c>
      <c r="I26" s="70">
        <f>IFERROR('Tablas PERNOCTA zona'!O26/'Tablas PERNOCTA zona'!O39-1,"-")</f>
        <v>9.5121773003671528E-2</v>
      </c>
      <c r="J26" s="70">
        <f>IFERROR('Tablas PERNOCTA zona'!Q26/'Tablas PERNOCTA zona'!Q39-1,"-")</f>
        <v>2.1417984777385657E-2</v>
      </c>
      <c r="K26" s="70">
        <f>IFERROR('Tablas PERNOCTA zona'!S26/'Tablas PERNOCTA zona'!S39-1,"-")</f>
        <v>6.6137585505909424E-2</v>
      </c>
    </row>
    <row r="27" spans="2:11" outlineLevel="1">
      <c r="B27" s="68" t="s">
        <v>94</v>
      </c>
      <c r="C27" s="70">
        <f>IFERROR('Tablas PERNOCTA zona'!C27/'Tablas PERNOCTA zona'!C40-1,"-")</f>
        <v>0.21648497636072372</v>
      </c>
      <c r="D27" s="70">
        <f>IFERROR('Tablas PERNOCTA zona'!E27/'Tablas PERNOCTA zona'!E40-1,"-")</f>
        <v>2.9641745458186985E-2</v>
      </c>
      <c r="E27" s="70">
        <f>IFERROR('Tablas PERNOCTA zona'!G27/'Tablas PERNOCTA zona'!G40-1,"-")</f>
        <v>0.15690026373146759</v>
      </c>
      <c r="F27" s="72">
        <f>IFERROR('Tablas PERNOCTA zona'!I27/'Tablas PERNOCTA zona'!I40-1,"-")</f>
        <v>0.23514511160928397</v>
      </c>
      <c r="G27" s="72">
        <f>IFERROR('Tablas PERNOCTA zona'!K27/'Tablas PERNOCTA zona'!K40-1,"-")</f>
        <v>6.2467686505884856E-2</v>
      </c>
      <c r="H27" s="72">
        <f>IFERROR('Tablas PERNOCTA zona'!M27/'Tablas PERNOCTA zona'!M40-1,"-")</f>
        <v>0.18015385099649639</v>
      </c>
      <c r="I27" s="70">
        <f>IFERROR('Tablas PERNOCTA zona'!O27/'Tablas PERNOCTA zona'!O40-1,"-")</f>
        <v>0.26079754235493025</v>
      </c>
      <c r="J27" s="70">
        <f>IFERROR('Tablas PERNOCTA zona'!Q27/'Tablas PERNOCTA zona'!Q40-1,"-")</f>
        <v>0.24088887549075588</v>
      </c>
      <c r="K27" s="70">
        <f>IFERROR('Tablas PERNOCTA zona'!S27/'Tablas PERNOCTA zona'!S40-1,"-")</f>
        <v>0.25249552067072734</v>
      </c>
    </row>
    <row r="28" spans="2:11" outlineLevel="1">
      <c r="B28" s="68" t="s">
        <v>95</v>
      </c>
      <c r="C28" s="70">
        <f>IFERROR('Tablas PERNOCTA zona'!C28/'Tablas PERNOCTA zona'!C41-1,"-")</f>
        <v>0.1925995823342872</v>
      </c>
      <c r="D28" s="70">
        <f>IFERROR('Tablas PERNOCTA zona'!E28/'Tablas PERNOCTA zona'!E41-1,"-")</f>
        <v>2.0218382894760856E-2</v>
      </c>
      <c r="E28" s="70">
        <f>IFERROR('Tablas PERNOCTA zona'!G28/'Tablas PERNOCTA zona'!G41-1,"-")</f>
        <v>0.13452748280785842</v>
      </c>
      <c r="F28" s="72">
        <f>IFERROR('Tablas PERNOCTA zona'!I28/'Tablas PERNOCTA zona'!I41-1,"-")</f>
        <v>0.18836007476888472</v>
      </c>
      <c r="G28" s="72">
        <f>IFERROR('Tablas PERNOCTA zona'!K28/'Tablas PERNOCTA zona'!K41-1,"-")</f>
        <v>4.3522613231580243E-2</v>
      </c>
      <c r="H28" s="72">
        <f>IFERROR('Tablas PERNOCTA zona'!M28/'Tablas PERNOCTA zona'!M41-1,"-")</f>
        <v>0.13935904874012905</v>
      </c>
      <c r="I28" s="70">
        <f>IFERROR('Tablas PERNOCTA zona'!O28/'Tablas PERNOCTA zona'!O41-1,"-")</f>
        <v>0.19343134288674357</v>
      </c>
      <c r="J28" s="70">
        <f>IFERROR('Tablas PERNOCTA zona'!Q28/'Tablas PERNOCTA zona'!Q41-1,"-")</f>
        <v>9.8593721324733652E-2</v>
      </c>
      <c r="K28" s="70">
        <f>IFERROR('Tablas PERNOCTA zona'!S28/'Tablas PERNOCTA zona'!S41-1,"-")</f>
        <v>0.1506685054381256</v>
      </c>
    </row>
    <row r="29" spans="2:11" outlineLevel="1">
      <c r="B29" s="68" t="s">
        <v>96</v>
      </c>
      <c r="C29" s="70">
        <f>IFERROR('Tablas PERNOCTA zona'!C29/'Tablas PERNOCTA zona'!C42-1,"-")</f>
        <v>8.3546839671938544E-2</v>
      </c>
      <c r="D29" s="70">
        <f>IFERROR('Tablas PERNOCTA zona'!E29/'Tablas PERNOCTA zona'!E42-1,"-")</f>
        <v>-9.9236511994041043E-2</v>
      </c>
      <c r="E29" s="70">
        <f>IFERROR('Tablas PERNOCTA zona'!G29/'Tablas PERNOCTA zona'!G42-1,"-")</f>
        <v>2.1569505353630447E-2</v>
      </c>
      <c r="F29" s="72">
        <f>IFERROR('Tablas PERNOCTA zona'!I29/'Tablas PERNOCTA zona'!I42-1,"-")</f>
        <v>9.6759955492006222E-2</v>
      </c>
      <c r="G29" s="72">
        <f>IFERROR('Tablas PERNOCTA zona'!K29/'Tablas PERNOCTA zona'!K42-1,"-")</f>
        <v>-4.6003876410899536E-2</v>
      </c>
      <c r="H29" s="72">
        <f>IFERROR('Tablas PERNOCTA zona'!M29/'Tablas PERNOCTA zona'!M42-1,"-")</f>
        <v>4.8541888010418033E-2</v>
      </c>
      <c r="I29" s="70">
        <f>IFERROR('Tablas PERNOCTA zona'!O29/'Tablas PERNOCTA zona'!O42-1,"-")</f>
        <v>0.20700116296804705</v>
      </c>
      <c r="J29" s="70">
        <f>IFERROR('Tablas PERNOCTA zona'!Q29/'Tablas PERNOCTA zona'!Q42-1,"-")</f>
        <v>0.13163076581990452</v>
      </c>
      <c r="K29" s="70">
        <f>IFERROR('Tablas PERNOCTA zona'!S29/'Tablas PERNOCTA zona'!S42-1,"-")</f>
        <v>0.17311309370786399</v>
      </c>
    </row>
    <row r="30" spans="2:11" outlineLevel="1">
      <c r="B30" s="68" t="s">
        <v>97</v>
      </c>
      <c r="C30" s="70">
        <f>IFERROR('Tablas PERNOCTA zona'!C30/'Tablas PERNOCTA zona'!C43-1,"-")</f>
        <v>-6.2853551225638959E-4</v>
      </c>
      <c r="D30" s="70">
        <f>IFERROR('Tablas PERNOCTA zona'!E30/'Tablas PERNOCTA zona'!E43-1,"-")</f>
        <v>-0.13709045641372353</v>
      </c>
      <c r="E30" s="70">
        <f>IFERROR('Tablas PERNOCTA zona'!G30/'Tablas PERNOCTA zona'!G43-1,"-")</f>
        <v>-4.7212839694320885E-2</v>
      </c>
      <c r="F30" s="72">
        <f>IFERROR('Tablas PERNOCTA zona'!I30/'Tablas PERNOCTA zona'!I43-1,"-")</f>
        <v>-1.5020361491704937E-2</v>
      </c>
      <c r="G30" s="72">
        <f>IFERROR('Tablas PERNOCTA zona'!K30/'Tablas PERNOCTA zona'!K43-1,"-")</f>
        <v>-0.10822656111187889</v>
      </c>
      <c r="H30" s="72">
        <f>IFERROR('Tablas PERNOCTA zona'!M30/'Tablas PERNOCTA zona'!M43-1,"-")</f>
        <v>-4.6421373984875447E-2</v>
      </c>
      <c r="I30" s="70">
        <f>IFERROR('Tablas PERNOCTA zona'!O30/'Tablas PERNOCTA zona'!O43-1,"-")</f>
        <v>9.602237970572669E-2</v>
      </c>
      <c r="J30" s="70">
        <f>IFERROR('Tablas PERNOCTA zona'!Q30/'Tablas PERNOCTA zona'!Q43-1,"-")</f>
        <v>1.1511703124793771E-2</v>
      </c>
      <c r="K30" s="70">
        <f>IFERROR('Tablas PERNOCTA zona'!S30/'Tablas PERNOCTA zona'!S43-1,"-")</f>
        <v>5.8338344739510717E-2</v>
      </c>
    </row>
    <row r="31" spans="2:11">
      <c r="B31" s="275">
        <v>2011</v>
      </c>
      <c r="C31" s="81">
        <f>IFERROR('Tablas PERNOCTA zona'!C31/'Tablas PERNOCTA zona'!C44-1,"-")</f>
        <v>0.13081329249129214</v>
      </c>
      <c r="D31" s="81">
        <f>IFERROR('Tablas PERNOCTA zona'!E31/'Tablas PERNOCTA zona'!E44-1,"-")</f>
        <v>-0.10239827620705466</v>
      </c>
      <c r="E31" s="81">
        <f>IFERROR('Tablas PERNOCTA zona'!G31/'Tablas PERNOCTA zona'!G44-1,"-")</f>
        <v>5.4957801742654633E-2</v>
      </c>
      <c r="F31" s="81">
        <f>IFERROR('Tablas PERNOCTA zona'!I31/'Tablas PERNOCTA zona'!I44-1,"-")</f>
        <v>0.13137593196223296</v>
      </c>
      <c r="G31" s="81">
        <f>IFERROR('Tablas PERNOCTA zona'!K31/'Tablas PERNOCTA zona'!K44-1,"-")</f>
        <v>-7.2533388979356128E-2</v>
      </c>
      <c r="H31" s="81">
        <f>IFERROR('Tablas PERNOCTA zona'!M31/'Tablas PERNOCTA zona'!M44-1,"-")</f>
        <v>6.4909190558624319E-2</v>
      </c>
      <c r="I31" s="81">
        <f>IFERROR('Tablas PERNOCTA zona'!O31/'Tablas PERNOCTA zona'!O44-1,"-")</f>
        <v>0.14605770754201064</v>
      </c>
      <c r="J31" s="81">
        <f>IFERROR('Tablas PERNOCTA zona'!Q31/'Tablas PERNOCTA zona'!Q44-1,"-")</f>
        <v>6.3782149714723069E-2</v>
      </c>
      <c r="K31" s="81">
        <f>IFERROR('Tablas PERNOCTA zona'!S31/'Tablas PERNOCTA zona'!S44-1,"-")</f>
        <v>0.11043781800147245</v>
      </c>
    </row>
    <row r="32" spans="2:11" hidden="1" outlineLevel="1">
      <c r="B32" s="68" t="s">
        <v>86</v>
      </c>
      <c r="C32" s="70">
        <f>IFERROR('Tablas PERNOCTA zona'!C32/'Tablas PERNOCTA zona'!C45-1,"-")</f>
        <v>-0.1187561933423863</v>
      </c>
      <c r="D32" s="70">
        <f>IFERROR('Tablas PERNOCTA zona'!E32/'Tablas PERNOCTA zona'!E45-1,"-")</f>
        <v>-0.12176911411461278</v>
      </c>
      <c r="E32" s="70">
        <f>IFERROR('Tablas PERNOCTA zona'!G32/'Tablas PERNOCTA zona'!G45-1,"-")</f>
        <v>-0.11982854058568837</v>
      </c>
      <c r="F32" s="72">
        <f>IFERROR('Tablas PERNOCTA zona'!I32/'Tablas PERNOCTA zona'!I45-1,"-")</f>
        <v>-9.7498629096891221E-2</v>
      </c>
      <c r="G32" s="72">
        <f>IFERROR('Tablas PERNOCTA zona'!K32/'Tablas PERNOCTA zona'!K45-1,"-")</f>
        <v>-6.8731309240204763E-2</v>
      </c>
      <c r="H32" s="72">
        <f>IFERROR('Tablas PERNOCTA zona'!M32/'Tablas PERNOCTA zona'!M45-1,"-")</f>
        <v>-8.7233561526148695E-2</v>
      </c>
      <c r="I32" s="70">
        <f>IFERROR('Tablas PERNOCTA zona'!O32/'Tablas PERNOCTA zona'!O45-1,"-")</f>
        <v>9.6223538223978444E-3</v>
      </c>
      <c r="J32" s="70">
        <f>IFERROR('Tablas PERNOCTA zona'!Q32/'Tablas PERNOCTA zona'!Q45-1,"-")</f>
        <v>2.6599316768372017E-3</v>
      </c>
      <c r="K32" s="70">
        <f>IFERROR('Tablas PERNOCTA zona'!S32/'Tablas PERNOCTA zona'!S45-1,"-")</f>
        <v>6.4640757384912817E-3</v>
      </c>
    </row>
    <row r="33" spans="2:11" hidden="1" outlineLevel="1">
      <c r="B33" s="68" t="s">
        <v>87</v>
      </c>
      <c r="C33" s="70">
        <f>IFERROR('Tablas PERNOCTA zona'!C33/'Tablas PERNOCTA zona'!C46-1,"-")</f>
        <v>-9.7848346284399756E-2</v>
      </c>
      <c r="D33" s="70">
        <f>IFERROR('Tablas PERNOCTA zona'!E33/'Tablas PERNOCTA zona'!E46-1,"-")</f>
        <v>-6.4959141797760855E-2</v>
      </c>
      <c r="E33" s="70">
        <f>IFERROR('Tablas PERNOCTA zona'!G33/'Tablas PERNOCTA zona'!G46-1,"-")</f>
        <v>-8.6603609868368459E-2</v>
      </c>
      <c r="F33" s="72">
        <f>IFERROR('Tablas PERNOCTA zona'!I33/'Tablas PERNOCTA zona'!I46-1,"-")</f>
        <v>-7.0834815333249201E-2</v>
      </c>
      <c r="G33" s="72">
        <f>IFERROR('Tablas PERNOCTA zona'!K33/'Tablas PERNOCTA zona'!K46-1,"-")</f>
        <v>-1.9373241294407317E-2</v>
      </c>
      <c r="H33" s="72">
        <f>IFERROR('Tablas PERNOCTA zona'!M33/'Tablas PERNOCTA zona'!M46-1,"-")</f>
        <v>-5.3187078291680789E-2</v>
      </c>
      <c r="I33" s="70">
        <f>IFERROR('Tablas PERNOCTA zona'!O33/'Tablas PERNOCTA zona'!O46-1,"-")</f>
        <v>5.7560154957204679E-2</v>
      </c>
      <c r="J33" s="70">
        <f>IFERROR('Tablas PERNOCTA zona'!Q33/'Tablas PERNOCTA zona'!Q46-1,"-")</f>
        <v>9.56647994905786E-2</v>
      </c>
      <c r="K33" s="70">
        <f>IFERROR('Tablas PERNOCTA zona'!S33/'Tablas PERNOCTA zona'!S46-1,"-")</f>
        <v>7.4448105062862036E-2</v>
      </c>
    </row>
    <row r="34" spans="2:11" hidden="1" outlineLevel="1">
      <c r="B34" s="68" t="s">
        <v>88</v>
      </c>
      <c r="C34" s="70">
        <f>IFERROR('Tablas PERNOCTA zona'!C34/'Tablas PERNOCTA zona'!C47-1,"-")</f>
        <v>-4.2745027801975088E-2</v>
      </c>
      <c r="D34" s="70">
        <f>IFERROR('Tablas PERNOCTA zona'!E34/'Tablas PERNOCTA zona'!E47-1,"-")</f>
        <v>-0.16845847598097685</v>
      </c>
      <c r="E34" s="70">
        <f>IFERROR('Tablas PERNOCTA zona'!G34/'Tablas PERNOCTA zona'!G47-1,"-")</f>
        <v>-8.60523198104447E-2</v>
      </c>
      <c r="F34" s="72">
        <f>IFERROR('Tablas PERNOCTA zona'!I34/'Tablas PERNOCTA zona'!I47-1,"-")</f>
        <v>-3.3660028109207207E-2</v>
      </c>
      <c r="G34" s="72">
        <f>IFERROR('Tablas PERNOCTA zona'!K34/'Tablas PERNOCTA zona'!K47-1,"-")</f>
        <v>-0.15986861077701109</v>
      </c>
      <c r="H34" s="72">
        <f>IFERROR('Tablas PERNOCTA zona'!M34/'Tablas PERNOCTA zona'!M47-1,"-")</f>
        <v>-7.7456486559710602E-2</v>
      </c>
      <c r="I34" s="70">
        <f>IFERROR('Tablas PERNOCTA zona'!O34/'Tablas PERNOCTA zona'!O47-1,"-")</f>
        <v>9.156710442665017E-2</v>
      </c>
      <c r="J34" s="70">
        <f>IFERROR('Tablas PERNOCTA zona'!Q34/'Tablas PERNOCTA zona'!Q47-1,"-")</f>
        <v>2.7874909388182711E-2</v>
      </c>
      <c r="K34" s="70">
        <f>IFERROR('Tablas PERNOCTA zona'!S34/'Tablas PERNOCTA zona'!S47-1,"-")</f>
        <v>6.3841048647435006E-2</v>
      </c>
    </row>
    <row r="35" spans="2:11" hidden="1" outlineLevel="1">
      <c r="B35" s="68" t="s">
        <v>89</v>
      </c>
      <c r="C35" s="70">
        <f>IFERROR('Tablas PERNOCTA zona'!C35/'Tablas PERNOCTA zona'!C48-1,"-")</f>
        <v>-8.7411206848834855E-2</v>
      </c>
      <c r="D35" s="70">
        <f>IFERROR('Tablas PERNOCTA zona'!E35/'Tablas PERNOCTA zona'!E48-1,"-")</f>
        <v>-0.19287752822930881</v>
      </c>
      <c r="E35" s="70">
        <f>IFERROR('Tablas PERNOCTA zona'!G35/'Tablas PERNOCTA zona'!G48-1,"-")</f>
        <v>-0.11994488108604673</v>
      </c>
      <c r="F35" s="72">
        <f>IFERROR('Tablas PERNOCTA zona'!I35/'Tablas PERNOCTA zona'!I48-1,"-")</f>
        <v>-7.5700889000362315E-2</v>
      </c>
      <c r="G35" s="72">
        <f>IFERROR('Tablas PERNOCTA zona'!K35/'Tablas PERNOCTA zona'!K48-1,"-")</f>
        <v>-0.18741406901525914</v>
      </c>
      <c r="H35" s="72">
        <f>IFERROR('Tablas PERNOCTA zona'!M35/'Tablas PERNOCTA zona'!M48-1,"-")</f>
        <v>-0.11108969095474397</v>
      </c>
      <c r="I35" s="70">
        <f>IFERROR('Tablas PERNOCTA zona'!O35/'Tablas PERNOCTA zona'!O48-1,"-")</f>
        <v>3.7925583750892056E-2</v>
      </c>
      <c r="J35" s="70">
        <f>IFERROR('Tablas PERNOCTA zona'!Q35/'Tablas PERNOCTA zona'!Q48-1,"-")</f>
        <v>-5.3321058480657602E-3</v>
      </c>
      <c r="K35" s="70">
        <f>IFERROR('Tablas PERNOCTA zona'!S35/'Tablas PERNOCTA zona'!S48-1,"-")</f>
        <v>1.9562233433795928E-2</v>
      </c>
    </row>
    <row r="36" spans="2:11" hidden="1" outlineLevel="1">
      <c r="B36" s="68" t="s">
        <v>90</v>
      </c>
      <c r="C36" s="70">
        <f>IFERROR('Tablas PERNOCTA zona'!C36/'Tablas PERNOCTA zona'!C49-1,"-")</f>
        <v>-0.17730610269105607</v>
      </c>
      <c r="D36" s="70">
        <f>IFERROR('Tablas PERNOCTA zona'!E36/'Tablas PERNOCTA zona'!E49-1,"-")</f>
        <v>-0.27156805120167193</v>
      </c>
      <c r="E36" s="70">
        <f>IFERROR('Tablas PERNOCTA zona'!G36/'Tablas PERNOCTA zona'!G49-1,"-")</f>
        <v>-0.20802333933369399</v>
      </c>
      <c r="F36" s="72">
        <f>IFERROR('Tablas PERNOCTA zona'!I36/'Tablas PERNOCTA zona'!I49-1,"-")</f>
        <v>-0.17368572277572991</v>
      </c>
      <c r="G36" s="72">
        <f>IFERROR('Tablas PERNOCTA zona'!K36/'Tablas PERNOCTA zona'!K49-1,"-")</f>
        <v>-0.26243048781091693</v>
      </c>
      <c r="H36" s="72">
        <f>IFERROR('Tablas PERNOCTA zona'!M36/'Tablas PERNOCTA zona'!M49-1,"-")</f>
        <v>-0.20310632625454739</v>
      </c>
      <c r="I36" s="70">
        <f>IFERROR('Tablas PERNOCTA zona'!O36/'Tablas PERNOCTA zona'!O49-1,"-")</f>
        <v>3.3750677670482343E-2</v>
      </c>
      <c r="J36" s="70">
        <f>IFERROR('Tablas PERNOCTA zona'!Q36/'Tablas PERNOCTA zona'!Q49-1,"-")</f>
        <v>-1.9842239503718218E-2</v>
      </c>
      <c r="K36" s="70">
        <f>IFERROR('Tablas PERNOCTA zona'!S36/'Tablas PERNOCTA zona'!S49-1,"-")</f>
        <v>9.482941182402671E-3</v>
      </c>
    </row>
    <row r="37" spans="2:11" hidden="1" outlineLevel="1">
      <c r="B37" s="68" t="s">
        <v>91</v>
      </c>
      <c r="C37" s="70">
        <f>IFERROR('Tablas PERNOCTA zona'!C37/'Tablas PERNOCTA zona'!C50-1,"-")</f>
        <v>-0.13161121225119821</v>
      </c>
      <c r="D37" s="70">
        <f>IFERROR('Tablas PERNOCTA zona'!E37/'Tablas PERNOCTA zona'!E50-1,"-")</f>
        <v>-0.27644954284740753</v>
      </c>
      <c r="E37" s="70">
        <f>IFERROR('Tablas PERNOCTA zona'!G37/'Tablas PERNOCTA zona'!G50-1,"-")</f>
        <v>-0.18210977890221103</v>
      </c>
      <c r="F37" s="72">
        <f>IFERROR('Tablas PERNOCTA zona'!I37/'Tablas PERNOCTA zona'!I50-1,"-")</f>
        <v>-0.12966411454958382</v>
      </c>
      <c r="G37" s="72">
        <f>IFERROR('Tablas PERNOCTA zona'!K37/'Tablas PERNOCTA zona'!K50-1,"-")</f>
        <v>-0.27143522163665723</v>
      </c>
      <c r="H37" s="72">
        <f>IFERROR('Tablas PERNOCTA zona'!M37/'Tablas PERNOCTA zona'!M50-1,"-")</f>
        <v>-0.17981244422218023</v>
      </c>
      <c r="I37" s="70">
        <f>IFERROR('Tablas PERNOCTA zona'!O37/'Tablas PERNOCTA zona'!O50-1,"-")</f>
        <v>3.2678718360957593E-2</v>
      </c>
      <c r="J37" s="70">
        <f>IFERROR('Tablas PERNOCTA zona'!Q37/'Tablas PERNOCTA zona'!Q50-1,"-")</f>
        <v>1.1332522440906434E-2</v>
      </c>
      <c r="K37" s="70">
        <f>IFERROR('Tablas PERNOCTA zona'!S37/'Tablas PERNOCTA zona'!S50-1,"-")</f>
        <v>2.3377128292525029E-2</v>
      </c>
    </row>
    <row r="38" spans="2:11" hidden="1" outlineLevel="1">
      <c r="B38" s="68" t="s">
        <v>92</v>
      </c>
      <c r="C38" s="70">
        <f>IFERROR('Tablas PERNOCTA zona'!C38/'Tablas PERNOCTA zona'!C51-1,"-")</f>
        <v>0.1065244564259098</v>
      </c>
      <c r="D38" s="70">
        <f>IFERROR('Tablas PERNOCTA zona'!E38/'Tablas PERNOCTA zona'!E51-1,"-")</f>
        <v>-0.13326784765159827</v>
      </c>
      <c r="E38" s="70">
        <f>IFERROR('Tablas PERNOCTA zona'!G38/'Tablas PERNOCTA zona'!G51-1,"-")</f>
        <v>1.8269521248408971E-2</v>
      </c>
      <c r="F38" s="72">
        <f>IFERROR('Tablas PERNOCTA zona'!I38/'Tablas PERNOCTA zona'!I51-1,"-")</f>
        <v>8.8718927892048161E-2</v>
      </c>
      <c r="G38" s="72">
        <f>IFERROR('Tablas PERNOCTA zona'!K38/'Tablas PERNOCTA zona'!K51-1,"-")</f>
        <v>-0.14946708082100002</v>
      </c>
      <c r="H38" s="72">
        <f>IFERROR('Tablas PERNOCTA zona'!M38/'Tablas PERNOCTA zona'!M51-1,"-")</f>
        <v>8.1814667301993715E-4</v>
      </c>
      <c r="I38" s="70">
        <f>IFERROR('Tablas PERNOCTA zona'!O38/'Tablas PERNOCTA zona'!O51-1,"-")</f>
        <v>5.1398941719275948E-2</v>
      </c>
      <c r="J38" s="70">
        <f>IFERROR('Tablas PERNOCTA zona'!Q38/'Tablas PERNOCTA zona'!Q51-1,"-")</f>
        <v>1.498549373121949E-2</v>
      </c>
      <c r="K38" s="70">
        <f>IFERROR('Tablas PERNOCTA zona'!S38/'Tablas PERNOCTA zona'!S51-1,"-")</f>
        <v>3.607557089287261E-2</v>
      </c>
    </row>
    <row r="39" spans="2:11" hidden="1" outlineLevel="1">
      <c r="B39" s="68" t="s">
        <v>93</v>
      </c>
      <c r="C39" s="70">
        <f>IFERROR('Tablas PERNOCTA zona'!C39/'Tablas PERNOCTA zona'!C52-1,"-")</f>
        <v>3.6132871804214428E-2</v>
      </c>
      <c r="D39" s="70">
        <f>IFERROR('Tablas PERNOCTA zona'!E39/'Tablas PERNOCTA zona'!E52-1,"-")</f>
        <v>-8.575504879035023E-2</v>
      </c>
      <c r="E39" s="70">
        <f>IFERROR('Tablas PERNOCTA zona'!G39/'Tablas PERNOCTA zona'!G52-1,"-")</f>
        <v>-6.123107523355098E-3</v>
      </c>
      <c r="F39" s="72">
        <f>IFERROR('Tablas PERNOCTA zona'!I39/'Tablas PERNOCTA zona'!I52-1,"-")</f>
        <v>2.1136513677200819E-2</v>
      </c>
      <c r="G39" s="72">
        <f>IFERROR('Tablas PERNOCTA zona'!K39/'Tablas PERNOCTA zona'!K52-1,"-")</f>
        <v>-0.19626020614875395</v>
      </c>
      <c r="H39" s="72">
        <f>IFERROR('Tablas PERNOCTA zona'!M39/'Tablas PERNOCTA zona'!M52-1,"-")</f>
        <v>-5.3469546466824558E-2</v>
      </c>
      <c r="I39" s="70">
        <f>IFERROR('Tablas PERNOCTA zona'!O39/'Tablas PERNOCTA zona'!O52-1,"-")</f>
        <v>5.0602859356292607E-2</v>
      </c>
      <c r="J39" s="70">
        <f>IFERROR('Tablas PERNOCTA zona'!Q39/'Tablas PERNOCTA zona'!Q52-1,"-")</f>
        <v>-3.6240739707019909E-2</v>
      </c>
      <c r="K39" s="70">
        <f>IFERROR('Tablas PERNOCTA zona'!S39/'Tablas PERNOCTA zona'!S52-1,"-")</f>
        <v>1.4648129592242709E-2</v>
      </c>
    </row>
    <row r="40" spans="2:11" hidden="1" outlineLevel="1">
      <c r="B40" s="68" t="s">
        <v>94</v>
      </c>
      <c r="C40" s="70">
        <f>IFERROR('Tablas PERNOCTA zona'!C40/'Tablas PERNOCTA zona'!C53-1,"-")</f>
        <v>-0.15698804308442305</v>
      </c>
      <c r="D40" s="70">
        <f>IFERROR('Tablas PERNOCTA zona'!E40/'Tablas PERNOCTA zona'!E53-1,"-")</f>
        <v>-0.1870021846208122</v>
      </c>
      <c r="E40" s="70">
        <f>IFERROR('Tablas PERNOCTA zona'!G40/'Tablas PERNOCTA zona'!G53-1,"-")</f>
        <v>-0.16679749170702285</v>
      </c>
      <c r="F40" s="72">
        <f>IFERROR('Tablas PERNOCTA zona'!I40/'Tablas PERNOCTA zona'!I53-1,"-")</f>
        <v>-0.16834441821367474</v>
      </c>
      <c r="G40" s="72">
        <f>IFERROR('Tablas PERNOCTA zona'!K40/'Tablas PERNOCTA zona'!K53-1,"-")</f>
        <v>-0.20358955106390708</v>
      </c>
      <c r="H40" s="72">
        <f>IFERROR('Tablas PERNOCTA zona'!M40/'Tablas PERNOCTA zona'!M53-1,"-")</f>
        <v>-0.1799025010176829</v>
      </c>
      <c r="I40" s="70">
        <f>IFERROR('Tablas PERNOCTA zona'!O40/'Tablas PERNOCTA zona'!O53-1,"-")</f>
        <v>-4.3537178933474419E-2</v>
      </c>
      <c r="J40" s="70">
        <f>IFERROR('Tablas PERNOCTA zona'!Q40/'Tablas PERNOCTA zona'!Q53-1,"-")</f>
        <v>-0.11184014174623491</v>
      </c>
      <c r="K40" s="70">
        <f>IFERROR('Tablas PERNOCTA zona'!S40/'Tablas PERNOCTA zona'!S53-1,"-")</f>
        <v>-7.3257212835748375E-2</v>
      </c>
    </row>
    <row r="41" spans="2:11" hidden="1" outlineLevel="1">
      <c r="B41" s="68" t="s">
        <v>95</v>
      </c>
      <c r="C41" s="70">
        <f>IFERROR('Tablas PERNOCTA zona'!C41/'Tablas PERNOCTA zona'!C54-1,"-")</f>
        <v>-5.7644819050895468E-2</v>
      </c>
      <c r="D41" s="70">
        <f>IFERROR('Tablas PERNOCTA zona'!E41/'Tablas PERNOCTA zona'!E54-1,"-")</f>
        <v>-0.19686683817703388</v>
      </c>
      <c r="E41" s="70">
        <f>IFERROR('Tablas PERNOCTA zona'!G41/'Tablas PERNOCTA zona'!G54-1,"-")</f>
        <v>-0.10964006174023433</v>
      </c>
      <c r="F41" s="72">
        <f>IFERROR('Tablas PERNOCTA zona'!I41/'Tablas PERNOCTA zona'!I54-1,"-")</f>
        <v>-6.2566403958072336E-2</v>
      </c>
      <c r="G41" s="72">
        <f>IFERROR('Tablas PERNOCTA zona'!K41/'Tablas PERNOCTA zona'!K54-1,"-")</f>
        <v>-0.2134570262522173</v>
      </c>
      <c r="H41" s="72">
        <f>IFERROR('Tablas PERNOCTA zona'!M41/'Tablas PERNOCTA zona'!M54-1,"-")</f>
        <v>-0.11970039593586856</v>
      </c>
      <c r="I41" s="70">
        <f>IFERROR('Tablas PERNOCTA zona'!O41/'Tablas PERNOCTA zona'!O54-1,"-")</f>
        <v>9.9710227460159118E-3</v>
      </c>
      <c r="J41" s="70">
        <f>IFERROR('Tablas PERNOCTA zona'!Q41/'Tablas PERNOCTA zona'!Q54-1,"-")</f>
        <v>-7.9926731742644308E-2</v>
      </c>
      <c r="K41" s="70">
        <f>IFERROR('Tablas PERNOCTA zona'!S41/'Tablas PERNOCTA zona'!S54-1,"-")</f>
        <v>-3.2647373846854788E-2</v>
      </c>
    </row>
    <row r="42" spans="2:11" hidden="1" outlineLevel="1">
      <c r="B42" s="68" t="s">
        <v>96</v>
      </c>
      <c r="C42" s="70">
        <f>IFERROR('Tablas PERNOCTA zona'!C42/'Tablas PERNOCTA zona'!C55-1,"-")</f>
        <v>6.8832036834190369E-2</v>
      </c>
      <c r="D42" s="70">
        <f>IFERROR('Tablas PERNOCTA zona'!E42/'Tablas PERNOCTA zona'!E55-1,"-")</f>
        <v>-0.14836244803806142</v>
      </c>
      <c r="E42" s="70">
        <f>IFERROR('Tablas PERNOCTA zona'!G42/'Tablas PERNOCTA zona'!G55-1,"-")</f>
        <v>-1.6238661453931491E-2</v>
      </c>
      <c r="F42" s="72">
        <f>IFERROR('Tablas PERNOCTA zona'!I42/'Tablas PERNOCTA zona'!I55-1,"-")</f>
        <v>5.6747690906907344E-2</v>
      </c>
      <c r="G42" s="72">
        <f>IFERROR('Tablas PERNOCTA zona'!K42/'Tablas PERNOCTA zona'!K55-1,"-")</f>
        <v>-0.17136035316448084</v>
      </c>
      <c r="H42" s="72">
        <f>IFERROR('Tablas PERNOCTA zona'!M42/'Tablas PERNOCTA zona'!M55-1,"-")</f>
        <v>-3.3145655746166458E-2</v>
      </c>
      <c r="I42" s="70">
        <f>IFERROR('Tablas PERNOCTA zona'!O42/'Tablas PERNOCTA zona'!O55-1,"-")</f>
        <v>1.4431404593052255E-2</v>
      </c>
      <c r="J42" s="70">
        <f>IFERROR('Tablas PERNOCTA zona'!Q42/'Tablas PERNOCTA zona'!Q55-1,"-")</f>
        <v>-8.1158777374745084E-2</v>
      </c>
      <c r="K42" s="70">
        <f>IFERROR('Tablas PERNOCTA zona'!S42/'Tablas PERNOCTA zona'!S55-1,"-")</f>
        <v>-3.0898829095330149E-2</v>
      </c>
    </row>
    <row r="43" spans="2:11" hidden="1" outlineLevel="1">
      <c r="B43" s="68" t="s">
        <v>97</v>
      </c>
      <c r="C43" s="70">
        <f>IFERROR('Tablas PERNOCTA zona'!C43/'Tablas PERNOCTA zona'!C56-1,"-")</f>
        <v>-1.0218069907894201E-2</v>
      </c>
      <c r="D43" s="70">
        <f>IFERROR('Tablas PERNOCTA zona'!E43/'Tablas PERNOCTA zona'!E56-1,"-")</f>
        <v>-0.19338140456878716</v>
      </c>
      <c r="E43" s="70">
        <f>IFERROR('Tablas PERNOCTA zona'!G43/'Tablas PERNOCTA zona'!G56-1,"-")</f>
        <v>-8.1423600594961676E-2</v>
      </c>
      <c r="F43" s="72">
        <f>IFERROR('Tablas PERNOCTA zona'!I43/'Tablas PERNOCTA zona'!I56-1,"-")</f>
        <v>5.268677461600646E-4</v>
      </c>
      <c r="G43" s="72">
        <f>IFERROR('Tablas PERNOCTA zona'!K43/'Tablas PERNOCTA zona'!K56-1,"-")</f>
        <v>-0.21246914779904769</v>
      </c>
      <c r="H43" s="72">
        <f>IFERROR('Tablas PERNOCTA zona'!M43/'Tablas PERNOCTA zona'!M56-1,"-")</f>
        <v>-8.3025720545789716E-2</v>
      </c>
      <c r="I43" s="70">
        <f>IFERROR('Tablas PERNOCTA zona'!O43/'Tablas PERNOCTA zona'!O56-1,"-")</f>
        <v>-2.4103216399638305E-2</v>
      </c>
      <c r="J43" s="70">
        <f>IFERROR('Tablas PERNOCTA zona'!Q43/'Tablas PERNOCTA zona'!Q56-1,"-")</f>
        <v>-9.366156117085922E-2</v>
      </c>
      <c r="K43" s="70">
        <f>IFERROR('Tablas PERNOCTA zona'!S43/'Tablas PERNOCTA zona'!S56-1,"-")</f>
        <v>-5.6395205550938021E-2</v>
      </c>
    </row>
    <row r="44" spans="2:11" collapsed="1">
      <c r="B44" s="276">
        <v>2010</v>
      </c>
      <c r="C44" s="84">
        <f>IFERROR('Tablas PERNOCTA zona'!C44/'Tablas PERNOCTA zona'!C57-1,"-")</f>
        <v>-6.0818007092169668E-2</v>
      </c>
      <c r="D44" s="84">
        <f>IFERROR('Tablas PERNOCTA zona'!E44/'Tablas PERNOCTA zona'!E57-1,"-")</f>
        <v>-0.17212642177236226</v>
      </c>
      <c r="E44" s="84">
        <f>IFERROR('Tablas PERNOCTA zona'!G44/'Tablas PERNOCTA zona'!G57-1,"-")</f>
        <v>-0.10016953504486348</v>
      </c>
      <c r="F44" s="84">
        <f>IFERROR('Tablas PERNOCTA zona'!I44/'Tablas PERNOCTA zona'!I57-1,"-")</f>
        <v>-5.7601324437363099E-2</v>
      </c>
      <c r="G44" s="84">
        <f>IFERROR('Tablas PERNOCTA zona'!K44/'Tablas PERNOCTA zona'!K57-1,"-")</f>
        <v>-0.17766789106301473</v>
      </c>
      <c r="H44" s="84">
        <f>IFERROR('Tablas PERNOCTA zona'!M44/'Tablas PERNOCTA zona'!M57-1,"-")</f>
        <v>-0.10041517357792362</v>
      </c>
      <c r="I44" s="84">
        <f>IFERROR('Tablas PERNOCTA zona'!O44/'Tablas PERNOCTA zona'!O57-1,"-")</f>
        <v>2.5869525508901203E-2</v>
      </c>
      <c r="J44" s="84">
        <f>IFERROR('Tablas PERNOCTA zona'!Q44/'Tablas PERNOCTA zona'!Q57-1,"-")</f>
        <v>-2.5678884336033936E-2</v>
      </c>
      <c r="K44" s="84">
        <f>IFERROR('Tablas PERNOCTA zona'!S44/'Tablas PERNOCTA zona'!S57-1,"-")</f>
        <v>2.8979059372828964E-3</v>
      </c>
    </row>
    <row r="45" spans="2:11" ht="15" hidden="1" customHeight="1" outlineLevel="1">
      <c r="B45" s="68" t="s">
        <v>86</v>
      </c>
      <c r="C45" s="70">
        <f>IFERROR('Tablas PERNOCTA zona'!C45/'Tablas PERNOCTA zona'!C58-1,"-")</f>
        <v>-8.9211398646201867E-2</v>
      </c>
      <c r="D45" s="70">
        <f>IFERROR('Tablas PERNOCTA zona'!E45/'Tablas PERNOCTA zona'!E58-1,"-")</f>
        <v>-0.18794214675451926</v>
      </c>
      <c r="E45" s="70">
        <f>IFERROR('Tablas PERNOCTA zona'!G45/'Tablas PERNOCTA zona'!G58-1,"-")</f>
        <v>-0.12698887673607528</v>
      </c>
      <c r="F45" s="72">
        <f>IFERROR('Tablas PERNOCTA zona'!I45/'Tablas PERNOCTA zona'!I58-1,"-")</f>
        <v>-8.9154534184400114E-2</v>
      </c>
      <c r="G45" s="72">
        <f>IFERROR('Tablas PERNOCTA zona'!K45/'Tablas PERNOCTA zona'!K58-1,"-")</f>
        <v>-0.2143252531769072</v>
      </c>
      <c r="H45" s="72">
        <f>IFERROR('Tablas PERNOCTA zona'!M45/'Tablas PERNOCTA zona'!M58-1,"-")</f>
        <v>-0.13814980335795712</v>
      </c>
      <c r="I45" s="70">
        <f>IFERROR('Tablas PERNOCTA zona'!O45/'Tablas PERNOCTA zona'!O58-1,"-")</f>
        <v>-7.711478263106708E-2</v>
      </c>
      <c r="J45" s="70">
        <f>IFERROR('Tablas PERNOCTA zona'!Q45/'Tablas PERNOCTA zona'!Q58-1,"-")</f>
        <v>-0.12739845041822406</v>
      </c>
      <c r="K45" s="70">
        <f>IFERROR('Tablas PERNOCTA zona'!S45/'Tablas PERNOCTA zona'!S58-1,"-")</f>
        <v>-0.10062421660235699</v>
      </c>
    </row>
    <row r="46" spans="2:11" ht="15" hidden="1" customHeight="1" outlineLevel="1">
      <c r="B46" s="68" t="s">
        <v>87</v>
      </c>
      <c r="C46" s="70">
        <f>IFERROR('Tablas PERNOCTA zona'!C46/'Tablas PERNOCTA zona'!C59-1,"-")</f>
        <v>-6.9460598484211267E-2</v>
      </c>
      <c r="D46" s="70">
        <f>IFERROR('Tablas PERNOCTA zona'!E46/'Tablas PERNOCTA zona'!E59-1,"-")</f>
        <v>-0.18549395988897144</v>
      </c>
      <c r="E46" s="70">
        <f>IFERROR('Tablas PERNOCTA zona'!G46/'Tablas PERNOCTA zona'!G59-1,"-")</f>
        <v>-0.11267867121220665</v>
      </c>
      <c r="F46" s="72">
        <f>IFERROR('Tablas PERNOCTA zona'!I46/'Tablas PERNOCTA zona'!I59-1,"-")</f>
        <v>-7.562508285827918E-2</v>
      </c>
      <c r="G46" s="72">
        <f>IFERROR('Tablas PERNOCTA zona'!K46/'Tablas PERNOCTA zona'!K59-1,"-")</f>
        <v>-0.21830843719255733</v>
      </c>
      <c r="H46" s="72">
        <f>IFERROR('Tablas PERNOCTA zona'!M46/'Tablas PERNOCTA zona'!M59-1,"-")</f>
        <v>-0.13007835492370279</v>
      </c>
      <c r="I46" s="70">
        <f>IFERROR('Tablas PERNOCTA zona'!O46/'Tablas PERNOCTA zona'!O59-1,"-")</f>
        <v>-7.8815085942363639E-2</v>
      </c>
      <c r="J46" s="70">
        <f>IFERROR('Tablas PERNOCTA zona'!Q46/'Tablas PERNOCTA zona'!Q59-1,"-")</f>
        <v>-0.16447644802213701</v>
      </c>
      <c r="K46" s="70">
        <f>IFERROR('Tablas PERNOCTA zona'!S46/'Tablas PERNOCTA zona'!S59-1,"-")</f>
        <v>-0.11885319628502189</v>
      </c>
    </row>
    <row r="47" spans="2:11" ht="15" hidden="1" customHeight="1" outlineLevel="1">
      <c r="B47" s="68" t="s">
        <v>88</v>
      </c>
      <c r="C47" s="70">
        <f>IFERROR('Tablas PERNOCTA zona'!C47/'Tablas PERNOCTA zona'!C60-1,"-")</f>
        <v>-0.19890041446418028</v>
      </c>
      <c r="D47" s="70">
        <f>IFERROR('Tablas PERNOCTA zona'!E47/'Tablas PERNOCTA zona'!E60-1,"-")</f>
        <v>-0.25007260772081463</v>
      </c>
      <c r="E47" s="70">
        <f>IFERROR('Tablas PERNOCTA zona'!G47/'Tablas PERNOCTA zona'!G60-1,"-")</f>
        <v>-0.21729922998043105</v>
      </c>
      <c r="F47" s="72">
        <f>IFERROR('Tablas PERNOCTA zona'!I47/'Tablas PERNOCTA zona'!I60-1,"-")</f>
        <v>-0.19831468923336937</v>
      </c>
      <c r="G47" s="72">
        <f>IFERROR('Tablas PERNOCTA zona'!K47/'Tablas PERNOCTA zona'!K60-1,"-")</f>
        <v>-0.28498792999396505</v>
      </c>
      <c r="H47" s="72">
        <f>IFERROR('Tablas PERNOCTA zona'!M47/'Tablas PERNOCTA zona'!M60-1,"-")</f>
        <v>-0.23067635344861581</v>
      </c>
      <c r="I47" s="70">
        <f>IFERROR('Tablas PERNOCTA zona'!O47/'Tablas PERNOCTA zona'!O60-1,"-")</f>
        <v>-0.1127749878644686</v>
      </c>
      <c r="J47" s="70">
        <f>IFERROR('Tablas PERNOCTA zona'!Q47/'Tablas PERNOCTA zona'!Q60-1,"-")</f>
        <v>-0.14195644966393306</v>
      </c>
      <c r="K47" s="70">
        <f>IFERROR('Tablas PERNOCTA zona'!S47/'Tablas PERNOCTA zona'!S60-1,"-")</f>
        <v>-0.12571846305344481</v>
      </c>
    </row>
    <row r="48" spans="2:11" ht="15" hidden="1" customHeight="1" outlineLevel="1">
      <c r="B48" s="68" t="s">
        <v>89</v>
      </c>
      <c r="C48" s="70">
        <f>IFERROR('Tablas PERNOCTA zona'!C48/'Tablas PERNOCTA zona'!C61-1,"-")</f>
        <v>-0.1999084749265585</v>
      </c>
      <c r="D48" s="70">
        <f>IFERROR('Tablas PERNOCTA zona'!E48/'Tablas PERNOCTA zona'!E61-1,"-")</f>
        <v>-0.2818272012737415</v>
      </c>
      <c r="E48" s="70">
        <f>IFERROR('Tablas PERNOCTA zona'!G48/'Tablas PERNOCTA zona'!G61-1,"-")</f>
        <v>-0.22710382858540357</v>
      </c>
      <c r="F48" s="72">
        <f>IFERROR('Tablas PERNOCTA zona'!I48/'Tablas PERNOCTA zona'!I61-1,"-")</f>
        <v>-0.20435925010255107</v>
      </c>
      <c r="G48" s="72">
        <f>IFERROR('Tablas PERNOCTA zona'!K48/'Tablas PERNOCTA zona'!K61-1,"-")</f>
        <v>-0.31719616483612323</v>
      </c>
      <c r="H48" s="72">
        <f>IFERROR('Tablas PERNOCTA zona'!M48/'Tablas PERNOCTA zona'!M61-1,"-")</f>
        <v>-0.24393904223101548</v>
      </c>
      <c r="I48" s="70">
        <f>IFERROR('Tablas PERNOCTA zona'!O48/'Tablas PERNOCTA zona'!O61-1,"-")</f>
        <v>-0.12100826071878423</v>
      </c>
      <c r="J48" s="70">
        <f>IFERROR('Tablas PERNOCTA zona'!Q48/'Tablas PERNOCTA zona'!Q61-1,"-")</f>
        <v>-0.11818502873444603</v>
      </c>
      <c r="K48" s="70">
        <f>IFERROR('Tablas PERNOCTA zona'!S48/'Tablas PERNOCTA zona'!S61-1,"-")</f>
        <v>-0.11981197986997827</v>
      </c>
    </row>
    <row r="49" spans="2:11" ht="15" hidden="1" customHeight="1" outlineLevel="1">
      <c r="B49" s="68" t="s">
        <v>90</v>
      </c>
      <c r="C49" s="70">
        <f>IFERROR('Tablas PERNOCTA zona'!C49/'Tablas PERNOCTA zona'!C62-1,"-")</f>
        <v>-0.1817034971960001</v>
      </c>
      <c r="D49" s="70">
        <f>IFERROR('Tablas PERNOCTA zona'!E49/'Tablas PERNOCTA zona'!E62-1,"-")</f>
        <v>-0.34790524354538199</v>
      </c>
      <c r="E49" s="70">
        <f>IFERROR('Tablas PERNOCTA zona'!G49/'Tablas PERNOCTA zona'!G62-1,"-")</f>
        <v>-0.24445590856101518</v>
      </c>
      <c r="F49" s="72">
        <f>IFERROR('Tablas PERNOCTA zona'!I49/'Tablas PERNOCTA zona'!I62-1,"-")</f>
        <v>-0.19383538998513195</v>
      </c>
      <c r="G49" s="72">
        <f>IFERROR('Tablas PERNOCTA zona'!K49/'Tablas PERNOCTA zona'!K62-1,"-")</f>
        <v>-0.36909176682298028</v>
      </c>
      <c r="H49" s="72">
        <f>IFERROR('Tablas PERNOCTA zona'!M49/'Tablas PERNOCTA zona'!M62-1,"-")</f>
        <v>-0.26181543204490587</v>
      </c>
      <c r="I49" s="70">
        <f>IFERROR('Tablas PERNOCTA zona'!O49/'Tablas PERNOCTA zona'!O62-1,"-")</f>
        <v>-0.1277363413458984</v>
      </c>
      <c r="J49" s="70">
        <f>IFERROR('Tablas PERNOCTA zona'!Q49/'Tablas PERNOCTA zona'!Q62-1,"-")</f>
        <v>-0.15681948228278786</v>
      </c>
      <c r="K49" s="70">
        <f>IFERROR('Tablas PERNOCTA zona'!S49/'Tablas PERNOCTA zona'!S62-1,"-")</f>
        <v>-0.14115038584531348</v>
      </c>
    </row>
    <row r="50" spans="2:11" ht="15" hidden="1" customHeight="1" outlineLevel="1">
      <c r="B50" s="68" t="s">
        <v>91</v>
      </c>
      <c r="C50" s="70">
        <f>IFERROR('Tablas PERNOCTA zona'!C50/'Tablas PERNOCTA zona'!C63-1,"-")</f>
        <v>-0.2162137120044898</v>
      </c>
      <c r="D50" s="70">
        <f>IFERROR('Tablas PERNOCTA zona'!E50/'Tablas PERNOCTA zona'!E63-1,"-")</f>
        <v>-0.28909015058741205</v>
      </c>
      <c r="E50" s="70">
        <f>IFERROR('Tablas PERNOCTA zona'!G50/'Tablas PERNOCTA zona'!G63-1,"-")</f>
        <v>-0.24326043128578301</v>
      </c>
      <c r="F50" s="72">
        <f>IFERROR('Tablas PERNOCTA zona'!I50/'Tablas PERNOCTA zona'!I63-1,"-")</f>
        <v>-0.21405915088345595</v>
      </c>
      <c r="G50" s="72">
        <f>IFERROR('Tablas PERNOCTA zona'!K50/'Tablas PERNOCTA zona'!K63-1,"-")</f>
        <v>-0.32028469750889677</v>
      </c>
      <c r="H50" s="72">
        <f>IFERROR('Tablas PERNOCTA zona'!M50/'Tablas PERNOCTA zona'!M63-1,"-")</f>
        <v>-0.25523027122616515</v>
      </c>
      <c r="I50" s="70">
        <f>IFERROR('Tablas PERNOCTA zona'!O50/'Tablas PERNOCTA zona'!O63-1,"-")</f>
        <v>-0.15020017689279797</v>
      </c>
      <c r="J50" s="70">
        <f>IFERROR('Tablas PERNOCTA zona'!Q50/'Tablas PERNOCTA zona'!Q63-1,"-")</f>
        <v>-0.18088954140504754</v>
      </c>
      <c r="K50" s="70">
        <f>IFERROR('Tablas PERNOCTA zona'!S50/'Tablas PERNOCTA zona'!S63-1,"-")</f>
        <v>-0.16385121540279957</v>
      </c>
    </row>
    <row r="51" spans="2:11" ht="15" hidden="1" customHeight="1" outlineLevel="1">
      <c r="B51" s="68" t="s">
        <v>92</v>
      </c>
      <c r="C51" s="70">
        <f>IFERROR('Tablas PERNOCTA zona'!C51/'Tablas PERNOCTA zona'!C64-1,"-")</f>
        <v>-0.21988549349978448</v>
      </c>
      <c r="D51" s="70">
        <f>IFERROR('Tablas PERNOCTA zona'!E51/'Tablas PERNOCTA zona'!E64-1,"-")</f>
        <v>-0.17290559528115523</v>
      </c>
      <c r="E51" s="70">
        <f>IFERROR('Tablas PERNOCTA zona'!G51/'Tablas PERNOCTA zona'!G64-1,"-")</f>
        <v>-0.20322858134983268</v>
      </c>
      <c r="F51" s="72">
        <f>IFERROR('Tablas PERNOCTA zona'!I51/'Tablas PERNOCTA zona'!I64-1,"-")</f>
        <v>-0.21176520139834609</v>
      </c>
      <c r="G51" s="72">
        <f>IFERROR('Tablas PERNOCTA zona'!K51/'Tablas PERNOCTA zona'!K64-1,"-")</f>
        <v>-0.20007989944362703</v>
      </c>
      <c r="H51" s="72">
        <f>IFERROR('Tablas PERNOCTA zona'!M51/'Tablas PERNOCTA zona'!M64-1,"-")</f>
        <v>-0.20749279025566758</v>
      </c>
      <c r="I51" s="70">
        <f>IFERROR('Tablas PERNOCTA zona'!O51/'Tablas PERNOCTA zona'!O64-1,"-")</f>
        <v>-0.14723468162368059</v>
      </c>
      <c r="J51" s="70">
        <f>IFERROR('Tablas PERNOCTA zona'!Q51/'Tablas PERNOCTA zona'!Q64-1,"-")</f>
        <v>-0.19503367580078701</v>
      </c>
      <c r="K51" s="70">
        <f>IFERROR('Tablas PERNOCTA zona'!S51/'Tablas PERNOCTA zona'!S64-1,"-")</f>
        <v>-0.16802419155012427</v>
      </c>
    </row>
    <row r="52" spans="2:11" ht="15" hidden="1" customHeight="1" outlineLevel="1">
      <c r="B52" s="68" t="s">
        <v>93</v>
      </c>
      <c r="C52" s="70">
        <f>IFERROR('Tablas PERNOCTA zona'!C52/'Tablas PERNOCTA zona'!C65-1,"-")</f>
        <v>-0.23168922302646111</v>
      </c>
      <c r="D52" s="70">
        <f>IFERROR('Tablas PERNOCTA zona'!E52/'Tablas PERNOCTA zona'!E65-1,"-")</f>
        <v>-0.30427189825578305</v>
      </c>
      <c r="E52" s="70">
        <f>IFERROR('Tablas PERNOCTA zona'!G52/'Tablas PERNOCTA zona'!G65-1,"-")</f>
        <v>-0.25850731047196918</v>
      </c>
      <c r="F52" s="72">
        <f>IFERROR('Tablas PERNOCTA zona'!I52/'Tablas PERNOCTA zona'!I65-1,"-")</f>
        <v>-0.21441114377601955</v>
      </c>
      <c r="G52" s="72">
        <f>IFERROR('Tablas PERNOCTA zona'!K52/'Tablas PERNOCTA zona'!K65-1,"-")</f>
        <v>-0.32064565790394439</v>
      </c>
      <c r="H52" s="72">
        <f>IFERROR('Tablas PERNOCTA zona'!M52/'Tablas PERNOCTA zona'!M65-1,"-")</f>
        <v>-0.25442249304208486</v>
      </c>
      <c r="I52" s="70">
        <f>IFERROR('Tablas PERNOCTA zona'!O52/'Tablas PERNOCTA zona'!O65-1,"-")</f>
        <v>-0.17629464275355089</v>
      </c>
      <c r="J52" s="70">
        <f>IFERROR('Tablas PERNOCTA zona'!Q52/'Tablas PERNOCTA zona'!Q65-1,"-")</f>
        <v>-0.19423050510388895</v>
      </c>
      <c r="K52" s="70">
        <f>IFERROR('Tablas PERNOCTA zona'!S52/'Tablas PERNOCTA zona'!S65-1,"-")</f>
        <v>-0.18381636922596034</v>
      </c>
    </row>
    <row r="53" spans="2:11" ht="15" hidden="1" customHeight="1" outlineLevel="1">
      <c r="B53" s="68" t="s">
        <v>94</v>
      </c>
      <c r="C53" s="70">
        <f>IFERROR('Tablas PERNOCTA zona'!C53/'Tablas PERNOCTA zona'!C66-1,"-")</f>
        <v>-0.25441203196604956</v>
      </c>
      <c r="D53" s="70">
        <f>IFERROR('Tablas PERNOCTA zona'!E53/'Tablas PERNOCTA zona'!E66-1,"-")</f>
        <v>-0.28432143724204906</v>
      </c>
      <c r="E53" s="70">
        <f>IFERROR('Tablas PERNOCTA zona'!G53/'Tablas PERNOCTA zona'!G66-1,"-")</f>
        <v>-0.26445855052419376</v>
      </c>
      <c r="F53" s="72">
        <f>IFERROR('Tablas PERNOCTA zona'!I53/'Tablas PERNOCTA zona'!I66-1,"-")</f>
        <v>-0.24265364028570913</v>
      </c>
      <c r="G53" s="72">
        <f>IFERROR('Tablas PERNOCTA zona'!K53/'Tablas PERNOCTA zona'!K66-1,"-")</f>
        <v>-0.29413926928929235</v>
      </c>
      <c r="H53" s="72">
        <f>IFERROR('Tablas PERNOCTA zona'!M53/'Tablas PERNOCTA zona'!M66-1,"-")</f>
        <v>-0.26034586077444144</v>
      </c>
      <c r="I53" s="70">
        <f>IFERROR('Tablas PERNOCTA zona'!O53/'Tablas PERNOCTA zona'!O66-1,"-")</f>
        <v>-0.14307976436575187</v>
      </c>
      <c r="J53" s="70">
        <f>IFERROR('Tablas PERNOCTA zona'!Q53/'Tablas PERNOCTA zona'!Q66-1,"-")</f>
        <v>-0.12624943149018031</v>
      </c>
      <c r="K53" s="70">
        <f>IFERROR('Tablas PERNOCTA zona'!S53/'Tablas PERNOCTA zona'!S66-1,"-")</f>
        <v>-0.13583689398582843</v>
      </c>
    </row>
    <row r="54" spans="2:11" ht="15" hidden="1" customHeight="1" outlineLevel="1">
      <c r="B54" s="68" t="s">
        <v>95</v>
      </c>
      <c r="C54" s="70">
        <f>IFERROR('Tablas PERNOCTA zona'!C54/'Tablas PERNOCTA zona'!C67-1,"-")</f>
        <v>-0.16389506425632328</v>
      </c>
      <c r="D54" s="70">
        <f>IFERROR('Tablas PERNOCTA zona'!E54/'Tablas PERNOCTA zona'!E67-1,"-")</f>
        <v>-0.18999267080007132</v>
      </c>
      <c r="E54" s="70">
        <f>IFERROR('Tablas PERNOCTA zona'!G54/'Tablas PERNOCTA zona'!G67-1,"-")</f>
        <v>-0.17383614503649758</v>
      </c>
      <c r="F54" s="72">
        <f>IFERROR('Tablas PERNOCTA zona'!I54/'Tablas PERNOCTA zona'!I67-1,"-")</f>
        <v>-0.16703138002544926</v>
      </c>
      <c r="G54" s="72">
        <f>IFERROR('Tablas PERNOCTA zona'!K54/'Tablas PERNOCTA zona'!K67-1,"-")</f>
        <v>-0.1956189559174446</v>
      </c>
      <c r="H54" s="72">
        <f>IFERROR('Tablas PERNOCTA zona'!M54/'Tablas PERNOCTA zona'!M67-1,"-")</f>
        <v>-0.17809178789604818</v>
      </c>
      <c r="I54" s="70">
        <f>IFERROR('Tablas PERNOCTA zona'!O54/'Tablas PERNOCTA zona'!O67-1,"-")</f>
        <v>-0.17948224822567727</v>
      </c>
      <c r="J54" s="70">
        <f>IFERROR('Tablas PERNOCTA zona'!Q54/'Tablas PERNOCTA zona'!Q67-1,"-")</f>
        <v>-0.1703522994811919</v>
      </c>
      <c r="K54" s="70">
        <f>IFERROR('Tablas PERNOCTA zona'!S54/'Tablas PERNOCTA zona'!S67-1,"-")</f>
        <v>-0.17517913745897196</v>
      </c>
    </row>
    <row r="55" spans="2:11" ht="15" hidden="1" customHeight="1" outlineLevel="1">
      <c r="B55" s="68" t="s">
        <v>96</v>
      </c>
      <c r="C55" s="70">
        <f>IFERROR('Tablas PERNOCTA zona'!C55/'Tablas PERNOCTA zona'!C68-1,"-")</f>
        <v>-0.17956802534576255</v>
      </c>
      <c r="D55" s="70">
        <f>IFERROR('Tablas PERNOCTA zona'!E55/'Tablas PERNOCTA zona'!E68-1,"-")</f>
        <v>-0.12990846863723227</v>
      </c>
      <c r="E55" s="70">
        <f>IFERROR('Tablas PERNOCTA zona'!G55/'Tablas PERNOCTA zona'!G68-1,"-")</f>
        <v>-0.16080813186639598</v>
      </c>
      <c r="F55" s="72">
        <f>IFERROR('Tablas PERNOCTA zona'!I55/'Tablas PERNOCTA zona'!I68-1,"-")</f>
        <v>-0.16875190085599467</v>
      </c>
      <c r="G55" s="72">
        <f>IFERROR('Tablas PERNOCTA zona'!K55/'Tablas PERNOCTA zona'!K68-1,"-")</f>
        <v>-0.14260151106790964</v>
      </c>
      <c r="H55" s="72">
        <f>IFERROR('Tablas PERNOCTA zona'!M55/'Tablas PERNOCTA zona'!M68-1,"-")</f>
        <v>-0.15863925857475836</v>
      </c>
      <c r="I55" s="70">
        <f>IFERROR('Tablas PERNOCTA zona'!O55/'Tablas PERNOCTA zona'!O68-1,"-")</f>
        <v>-0.15048496084835161</v>
      </c>
      <c r="J55" s="70">
        <f>IFERROR('Tablas PERNOCTA zona'!Q55/'Tablas PERNOCTA zona'!Q68-1,"-")</f>
        <v>-0.17127898072052172</v>
      </c>
      <c r="K55" s="70">
        <f>IFERROR('Tablas PERNOCTA zona'!S55/'Tablas PERNOCTA zona'!S68-1,"-")</f>
        <v>-0.16047434562851515</v>
      </c>
    </row>
    <row r="56" spans="2:11" ht="15" hidden="1" customHeight="1" outlineLevel="1">
      <c r="B56" s="68" t="s">
        <v>97</v>
      </c>
      <c r="C56" s="70">
        <f>IFERROR('Tablas PERNOCTA zona'!C56/'Tablas PERNOCTA zona'!C69-1,"-")</f>
        <v>-4.4027904602259471E-2</v>
      </c>
      <c r="D56" s="70">
        <f>IFERROR('Tablas PERNOCTA zona'!E56/'Tablas PERNOCTA zona'!E69-1,"-")</f>
        <v>-0.10302658550220511</v>
      </c>
      <c r="E56" s="70">
        <f>IFERROR('Tablas PERNOCTA zona'!G56/'Tablas PERNOCTA zona'!G69-1,"-")</f>
        <v>-6.7863041156349002E-2</v>
      </c>
      <c r="F56" s="72">
        <f>IFERROR('Tablas PERNOCTA zona'!I56/'Tablas PERNOCTA zona'!I69-1,"-")</f>
        <v>-4.5568613928718471E-2</v>
      </c>
      <c r="G56" s="72">
        <f>IFERROR('Tablas PERNOCTA zona'!K56/'Tablas PERNOCTA zona'!K69-1,"-")</f>
        <v>-0.11983154408796381</v>
      </c>
      <c r="H56" s="72">
        <f>IFERROR('Tablas PERNOCTA zona'!M56/'Tablas PERNOCTA zona'!M69-1,"-")</f>
        <v>-7.6145843017604964E-2</v>
      </c>
      <c r="I56" s="70">
        <f>IFERROR('Tablas PERNOCTA zona'!O56/'Tablas PERNOCTA zona'!O69-1,"-")</f>
        <v>-8.5032255938552681E-2</v>
      </c>
      <c r="J56" s="70">
        <f>IFERROR('Tablas PERNOCTA zona'!Q56/'Tablas PERNOCTA zona'!Q69-1,"-")</f>
        <v>-0.11628429836692333</v>
      </c>
      <c r="K56" s="70">
        <f>IFERROR('Tablas PERNOCTA zona'!S56/'Tablas PERNOCTA zona'!S69-1,"-")</f>
        <v>-9.9811253323199511E-2</v>
      </c>
    </row>
    <row r="57" spans="2:11" collapsed="1">
      <c r="B57" s="276">
        <v>2009</v>
      </c>
      <c r="C57" s="84">
        <f>IFERROR('Tablas PERNOCTA zona'!C57/'Tablas PERNOCTA zona'!C70-1,"-")</f>
        <v>-0.17048246889832519</v>
      </c>
      <c r="D57" s="84">
        <f>IFERROR('Tablas PERNOCTA zona'!E57/'Tablas PERNOCTA zona'!E70-1,"-")</f>
        <v>-0.22548747644971512</v>
      </c>
      <c r="E57" s="84">
        <f>IFERROR('Tablas PERNOCTA zona'!G57/'Tablas PERNOCTA zona'!G70-1,"-")</f>
        <v>-0.1907996498579807</v>
      </c>
      <c r="F57" s="84">
        <f>IFERROR('Tablas PERNOCTA zona'!I57/'Tablas PERNOCTA zona'!I70-1,"-")</f>
        <v>-0.16871652298012063</v>
      </c>
      <c r="G57" s="84">
        <f>IFERROR('Tablas PERNOCTA zona'!K57/'Tablas PERNOCTA zona'!K70-1,"-")</f>
        <v>-0.24738001556540212</v>
      </c>
      <c r="H57" s="84">
        <f>IFERROR('Tablas PERNOCTA zona'!M57/'Tablas PERNOCTA zona'!M70-1,"-")</f>
        <v>-0.19858526849166513</v>
      </c>
      <c r="I57" s="84">
        <f>IFERROR('Tablas PERNOCTA zona'!O57/'Tablas PERNOCTA zona'!O70-1,"-")</f>
        <v>-0.12964341224210163</v>
      </c>
      <c r="J57" s="84">
        <f>IFERROR('Tablas PERNOCTA zona'!Q57/'Tablas PERNOCTA zona'!Q70-1,"-")</f>
        <v>-0.1550624012015529</v>
      </c>
      <c r="K57" s="84">
        <f>IFERROR('Tablas PERNOCTA zona'!S57/'Tablas PERNOCTA zona'!S70-1,"-")</f>
        <v>-0.1411573422777006</v>
      </c>
    </row>
    <row r="58" spans="2:11" ht="15" hidden="1" customHeight="1" outlineLevel="1">
      <c r="B58" s="68" t="s">
        <v>86</v>
      </c>
      <c r="C58" s="70">
        <f>IFERROR('Tablas PERNOCTA zona'!C58/'Tablas PERNOCTA zona'!C71-1,"-")</f>
        <v>-2.7530590297248025E-2</v>
      </c>
      <c r="D58" s="70">
        <f>IFERROR('Tablas PERNOCTA zona'!E58/'Tablas PERNOCTA zona'!E71-1,"-")</f>
        <v>-0.14426372003399957</v>
      </c>
      <c r="E58" s="70">
        <f>IFERROR('Tablas PERNOCTA zona'!G58/'Tablas PERNOCTA zona'!G71-1,"-")</f>
        <v>-7.5771350825550421E-2</v>
      </c>
      <c r="F58" s="72">
        <f>IFERROR('Tablas PERNOCTA zona'!I58/'Tablas PERNOCTA zona'!I71-1,"-")</f>
        <v>-3.3832158244717081E-2</v>
      </c>
      <c r="G58" s="72">
        <f>IFERROR('Tablas PERNOCTA zona'!K58/'Tablas PERNOCTA zona'!K71-1,"-")</f>
        <v>-0.13281808480880208</v>
      </c>
      <c r="H58" s="72">
        <f>IFERROR('Tablas PERNOCTA zona'!M58/'Tablas PERNOCTA zona'!M71-1,"-")</f>
        <v>-7.5154400189143877E-2</v>
      </c>
      <c r="I58" s="70">
        <f>IFERROR('Tablas PERNOCTA zona'!O58/'Tablas PERNOCTA zona'!O71-1,"-")</f>
        <v>-4.3343871906311726E-2</v>
      </c>
      <c r="J58" s="70">
        <f>IFERROR('Tablas PERNOCTA zona'!Q58/'Tablas PERNOCTA zona'!Q71-1,"-")</f>
        <v>-0.10478583187121915</v>
      </c>
      <c r="K58" s="70">
        <f>IFERROR('Tablas PERNOCTA zona'!S58/'Tablas PERNOCTA zona'!S71-1,"-")</f>
        <v>-7.3087376260990933E-2</v>
      </c>
    </row>
    <row r="59" spans="2:11" ht="15" hidden="1" customHeight="1" outlineLevel="1">
      <c r="B59" s="68" t="s">
        <v>87</v>
      </c>
      <c r="C59" s="70">
        <f>IFERROR('Tablas PERNOCTA zona'!C59/'Tablas PERNOCTA zona'!C72-1,"-")</f>
        <v>-9.6422075573563415E-2</v>
      </c>
      <c r="D59" s="70">
        <f>IFERROR('Tablas PERNOCTA zona'!E59/'Tablas PERNOCTA zona'!E72-1,"-")</f>
        <v>-9.6750841973771928E-2</v>
      </c>
      <c r="E59" s="70">
        <f>IFERROR('Tablas PERNOCTA zona'!G59/'Tablas PERNOCTA zona'!G72-1,"-")</f>
        <v>-9.6544556686010696E-2</v>
      </c>
      <c r="F59" s="72">
        <f>IFERROR('Tablas PERNOCTA zona'!I59/'Tablas PERNOCTA zona'!I72-1,"-")</f>
        <v>-8.5887548292961968E-2</v>
      </c>
      <c r="G59" s="72">
        <f>IFERROR('Tablas PERNOCTA zona'!K59/'Tablas PERNOCTA zona'!K72-1,"-")</f>
        <v>-8.0317667279084959E-2</v>
      </c>
      <c r="H59" s="72">
        <f>IFERROR('Tablas PERNOCTA zona'!M59/'Tablas PERNOCTA zona'!M72-1,"-")</f>
        <v>-8.3769853728737909E-2</v>
      </c>
      <c r="I59" s="70">
        <f>IFERROR('Tablas PERNOCTA zona'!O59/'Tablas PERNOCTA zona'!O72-1,"-")</f>
        <v>-6.4776170247908271E-2</v>
      </c>
      <c r="J59" s="70">
        <f>IFERROR('Tablas PERNOCTA zona'!Q59/'Tablas PERNOCTA zona'!Q72-1,"-")</f>
        <v>-7.1143047241964852E-2</v>
      </c>
      <c r="K59" s="70">
        <f>IFERROR('Tablas PERNOCTA zona'!S59/'Tablas PERNOCTA zona'!S72-1,"-")</f>
        <v>-6.7762877199155191E-2</v>
      </c>
    </row>
    <row r="60" spans="2:11" ht="15" hidden="1" customHeight="1" outlineLevel="1">
      <c r="B60" s="68" t="s">
        <v>88</v>
      </c>
      <c r="C60" s="70">
        <f>IFERROR('Tablas PERNOCTA zona'!C60/'Tablas PERNOCTA zona'!C73-1,"-")</f>
        <v>-6.2912338922349598E-2</v>
      </c>
      <c r="D60" s="70">
        <f>IFERROR('Tablas PERNOCTA zona'!E60/'Tablas PERNOCTA zona'!E73-1,"-")</f>
        <v>-0.10233387561006135</v>
      </c>
      <c r="E60" s="70">
        <f>IFERROR('Tablas PERNOCTA zona'!G60/'Tablas PERNOCTA zona'!G73-1,"-")</f>
        <v>-7.7478695959601773E-2</v>
      </c>
      <c r="F60" s="72">
        <f>IFERROR('Tablas PERNOCTA zona'!I60/'Tablas PERNOCTA zona'!I73-1,"-")</f>
        <v>-5.4889999093710395E-2</v>
      </c>
      <c r="G60" s="72">
        <f>IFERROR('Tablas PERNOCTA zona'!K60/'Tablas PERNOCTA zona'!K73-1,"-")</f>
        <v>-8.0750969686602891E-2</v>
      </c>
      <c r="H60" s="72">
        <f>IFERROR('Tablas PERNOCTA zona'!M60/'Tablas PERNOCTA zona'!M73-1,"-")</f>
        <v>-6.4714302022321979E-2</v>
      </c>
      <c r="I60" s="70">
        <f>IFERROR('Tablas PERNOCTA zona'!O60/'Tablas PERNOCTA zona'!O73-1,"-")</f>
        <v>-2.433412392465728E-2</v>
      </c>
      <c r="J60" s="70">
        <f>IFERROR('Tablas PERNOCTA zona'!Q60/'Tablas PERNOCTA zona'!Q73-1,"-")</f>
        <v>-6.9402096896855281E-2</v>
      </c>
      <c r="K60" s="70">
        <f>IFERROR('Tablas PERNOCTA zona'!S60/'Tablas PERNOCTA zona'!S73-1,"-")</f>
        <v>-4.4851448513034131E-2</v>
      </c>
    </row>
    <row r="61" spans="2:11" ht="15" hidden="1" customHeight="1" outlineLevel="1">
      <c r="B61" s="68" t="s">
        <v>89</v>
      </c>
      <c r="C61" s="70">
        <f>IFERROR('Tablas PERNOCTA zona'!C61/'Tablas PERNOCTA zona'!C74-1,"-")</f>
        <v>-9.112010347177868E-2</v>
      </c>
      <c r="D61" s="70">
        <f>IFERROR('Tablas PERNOCTA zona'!E61/'Tablas PERNOCTA zona'!E74-1,"-")</f>
        <v>-0.10513136769130982</v>
      </c>
      <c r="E61" s="70">
        <f>IFERROR('Tablas PERNOCTA zona'!G61/'Tablas PERNOCTA zona'!G74-1,"-")</f>
        <v>-9.5819958627576862E-2</v>
      </c>
      <c r="F61" s="72">
        <f>IFERROR('Tablas PERNOCTA zona'!I61/'Tablas PERNOCTA zona'!I74-1,"-")</f>
        <v>-8.9701248142419976E-2</v>
      </c>
      <c r="G61" s="72">
        <f>IFERROR('Tablas PERNOCTA zona'!K61/'Tablas PERNOCTA zona'!K74-1,"-")</f>
        <v>-8.2720034633338324E-2</v>
      </c>
      <c r="H61" s="72">
        <f>IFERROR('Tablas PERNOCTA zona'!M61/'Tablas PERNOCTA zona'!M74-1,"-")</f>
        <v>-8.7264580914198753E-2</v>
      </c>
      <c r="I61" s="70">
        <f>IFERROR('Tablas PERNOCTA zona'!O61/'Tablas PERNOCTA zona'!O74-1,"-")</f>
        <v>-3.2166060209772973E-2</v>
      </c>
      <c r="J61" s="70">
        <f>IFERROR('Tablas PERNOCTA zona'!Q61/'Tablas PERNOCTA zona'!Q74-1,"-")</f>
        <v>-5.2931296604647793E-2</v>
      </c>
      <c r="K61" s="70">
        <f>IFERROR('Tablas PERNOCTA zona'!S61/'Tablas PERNOCTA zona'!S74-1,"-")</f>
        <v>-4.1075012121172594E-2</v>
      </c>
    </row>
    <row r="62" spans="2:11" ht="15" hidden="1" customHeight="1" outlineLevel="1">
      <c r="B62" s="68" t="s">
        <v>90</v>
      </c>
      <c r="C62" s="70">
        <f>IFERROR('Tablas PERNOCTA zona'!C62/'Tablas PERNOCTA zona'!C75-1,"-")</f>
        <v>-4.9799533608804181E-2</v>
      </c>
      <c r="D62" s="70">
        <f>IFERROR('Tablas PERNOCTA zona'!E62/'Tablas PERNOCTA zona'!E75-1,"-")</f>
        <v>-1.1458000778835298E-2</v>
      </c>
      <c r="E62" s="70">
        <f>IFERROR('Tablas PERNOCTA zona'!G62/'Tablas PERNOCTA zona'!G75-1,"-")</f>
        <v>-3.5677690040457399E-2</v>
      </c>
      <c r="F62" s="72">
        <f>IFERROR('Tablas PERNOCTA zona'!I62/'Tablas PERNOCTA zona'!I75-1,"-")</f>
        <v>-4.5929073995372383E-2</v>
      </c>
      <c r="G62" s="72">
        <f>IFERROR('Tablas PERNOCTA zona'!K62/'Tablas PERNOCTA zona'!K75-1,"-")</f>
        <v>5.0364388232819746E-3</v>
      </c>
      <c r="H62" s="72">
        <f>IFERROR('Tablas PERNOCTA zona'!M62/'Tablas PERNOCTA zona'!M75-1,"-")</f>
        <v>-2.6786051251085019E-2</v>
      </c>
      <c r="I62" s="70">
        <f>IFERROR('Tablas PERNOCTA zona'!O62/'Tablas PERNOCTA zona'!O75-1,"-")</f>
        <v>-1.7945388519283956E-2</v>
      </c>
      <c r="J62" s="70">
        <f>IFERROR('Tablas PERNOCTA zona'!Q62/'Tablas PERNOCTA zona'!Q75-1,"-")</f>
        <v>-1.6848196488104317E-2</v>
      </c>
      <c r="K62" s="70">
        <f>IFERROR('Tablas PERNOCTA zona'!S62/'Tablas PERNOCTA zona'!S75-1,"-")</f>
        <v>-1.7439634036220064E-2</v>
      </c>
    </row>
    <row r="63" spans="2:11" ht="15" hidden="1" customHeight="1" outlineLevel="1">
      <c r="B63" s="68" t="s">
        <v>91</v>
      </c>
      <c r="C63" s="70">
        <f>IFERROR('Tablas PERNOCTA zona'!C63/'Tablas PERNOCTA zona'!C76-1,"-")</f>
        <v>-7.5172727851417376E-2</v>
      </c>
      <c r="D63" s="70">
        <f>IFERROR('Tablas PERNOCTA zona'!E63/'Tablas PERNOCTA zona'!E76-1,"-")</f>
        <v>-0.10126026027640256</v>
      </c>
      <c r="E63" s="70">
        <f>IFERROR('Tablas PERNOCTA zona'!G63/'Tablas PERNOCTA zona'!G76-1,"-")</f>
        <v>-8.5029474934881E-2</v>
      </c>
      <c r="F63" s="72">
        <f>IFERROR('Tablas PERNOCTA zona'!I63/'Tablas PERNOCTA zona'!I76-1,"-")</f>
        <v>-7.6930274165795676E-2</v>
      </c>
      <c r="G63" s="72">
        <f>IFERROR('Tablas PERNOCTA zona'!K63/'Tablas PERNOCTA zona'!K76-1,"-")</f>
        <v>-7.8695156141468492E-2</v>
      </c>
      <c r="H63" s="72">
        <f>IFERROR('Tablas PERNOCTA zona'!M63/'Tablas PERNOCTA zona'!M76-1,"-")</f>
        <v>-7.7615112721158397E-2</v>
      </c>
      <c r="I63" s="70">
        <f>IFERROR('Tablas PERNOCTA zona'!O63/'Tablas PERNOCTA zona'!O76-1,"-")</f>
        <v>4.5682148507975029E-2</v>
      </c>
      <c r="J63" s="70">
        <f>IFERROR('Tablas PERNOCTA zona'!Q63/'Tablas PERNOCTA zona'!Q76-1,"-")</f>
        <v>1.6319586749147019E-2</v>
      </c>
      <c r="K63" s="70">
        <f>IFERROR('Tablas PERNOCTA zona'!S63/'Tablas PERNOCTA zona'!S76-1,"-")</f>
        <v>3.2414452282811146E-2</v>
      </c>
    </row>
    <row r="64" spans="2:11" ht="15" hidden="1" customHeight="1" outlineLevel="1">
      <c r="B64" s="68" t="s">
        <v>92</v>
      </c>
      <c r="C64" s="70">
        <f>IFERROR('Tablas PERNOCTA zona'!C64/'Tablas PERNOCTA zona'!C77-1,"-")</f>
        <v>-9.701890127986279E-3</v>
      </c>
      <c r="D64" s="70">
        <f>IFERROR('Tablas PERNOCTA zona'!E64/'Tablas PERNOCTA zona'!E77-1,"-")</f>
        <v>-4.6303667144297567E-2</v>
      </c>
      <c r="E64" s="70">
        <f>IFERROR('Tablas PERNOCTA zona'!G64/'Tablas PERNOCTA zona'!G77-1,"-")</f>
        <v>-2.2996349112722636E-2</v>
      </c>
      <c r="F64" s="72">
        <f>IFERROR('Tablas PERNOCTA zona'!I64/'Tablas PERNOCTA zona'!I77-1,"-")</f>
        <v>-8.5300905626128909E-3</v>
      </c>
      <c r="G64" s="72">
        <f>IFERROR('Tablas PERNOCTA zona'!K64/'Tablas PERNOCTA zona'!K77-1,"-")</f>
        <v>-2.0276268937405084E-2</v>
      </c>
      <c r="H64" s="72">
        <f>IFERROR('Tablas PERNOCTA zona'!M64/'Tablas PERNOCTA zona'!M77-1,"-")</f>
        <v>-1.2857281015640765E-2</v>
      </c>
      <c r="I64" s="70">
        <f>IFERROR('Tablas PERNOCTA zona'!O64/'Tablas PERNOCTA zona'!O77-1,"-")</f>
        <v>5.1291399508267776E-2</v>
      </c>
      <c r="J64" s="70">
        <f>IFERROR('Tablas PERNOCTA zona'!Q64/'Tablas PERNOCTA zona'!Q77-1,"-")</f>
        <v>5.5669331513616749E-2</v>
      </c>
      <c r="K64" s="70">
        <f>IFERROR('Tablas PERNOCTA zona'!S64/'Tablas PERNOCTA zona'!S77-1,"-")</f>
        <v>5.3191050247438643E-2</v>
      </c>
    </row>
    <row r="65" spans="2:11" ht="15" hidden="1" customHeight="1" outlineLevel="1">
      <c r="B65" s="68" t="s">
        <v>93</v>
      </c>
      <c r="C65" s="70">
        <f>IFERROR('Tablas PERNOCTA zona'!C65/'Tablas PERNOCTA zona'!C78-1,"-")</f>
        <v>0.17592128605131774</v>
      </c>
      <c r="D65" s="70">
        <f>IFERROR('Tablas PERNOCTA zona'!E65/'Tablas PERNOCTA zona'!E78-1,"-")</f>
        <v>0.21198903771181543</v>
      </c>
      <c r="E65" s="70">
        <f>IFERROR('Tablas PERNOCTA zona'!G65/'Tablas PERNOCTA zona'!G78-1,"-")</f>
        <v>0.18899488616887061</v>
      </c>
      <c r="F65" s="72">
        <f>IFERROR('Tablas PERNOCTA zona'!I65/'Tablas PERNOCTA zona'!I78-1,"-")</f>
        <v>0.16382310778405795</v>
      </c>
      <c r="G65" s="72">
        <f>IFERROR('Tablas PERNOCTA zona'!K65/'Tablas PERNOCTA zona'!K78-1,"-")</f>
        <v>0.24292589585990965</v>
      </c>
      <c r="H65" s="72">
        <f>IFERROR('Tablas PERNOCTA zona'!M65/'Tablas PERNOCTA zona'!M78-1,"-")</f>
        <v>0.19240479278275124</v>
      </c>
      <c r="I65" s="70">
        <f>IFERROR('Tablas PERNOCTA zona'!O65/'Tablas PERNOCTA zona'!O78-1,"-")</f>
        <v>0.13424943807212686</v>
      </c>
      <c r="J65" s="70">
        <f>IFERROR('Tablas PERNOCTA zona'!Q65/'Tablas PERNOCTA zona'!Q78-1,"-")</f>
        <v>4.6445033166018446E-2</v>
      </c>
      <c r="K65" s="70">
        <f>IFERROR('Tablas PERNOCTA zona'!S65/'Tablas PERNOCTA zona'!S78-1,"-")</f>
        <v>9.5694103058083568E-2</v>
      </c>
    </row>
    <row r="66" spans="2:11" ht="15" hidden="1" customHeight="1" outlineLevel="1">
      <c r="B66" s="68" t="s">
        <v>94</v>
      </c>
      <c r="C66" s="70">
        <f>IFERROR('Tablas PERNOCTA zona'!C66/'Tablas PERNOCTA zona'!C79-1,"-")</f>
        <v>0.12538417317089356</v>
      </c>
      <c r="D66" s="70">
        <f>IFERROR('Tablas PERNOCTA zona'!E66/'Tablas PERNOCTA zona'!E79-1,"-")</f>
        <v>7.7026058853368662E-2</v>
      </c>
      <c r="E66" s="70">
        <f>IFERROR('Tablas PERNOCTA zona'!G66/'Tablas PERNOCTA zona'!G79-1,"-")</f>
        <v>0.10866361563512017</v>
      </c>
      <c r="F66" s="72">
        <f>IFERROR('Tablas PERNOCTA zona'!I66/'Tablas PERNOCTA zona'!I79-1,"-")</f>
        <v>9.9341951513511439E-2</v>
      </c>
      <c r="G66" s="72">
        <f>IFERROR('Tablas PERNOCTA zona'!K66/'Tablas PERNOCTA zona'!K79-1,"-")</f>
        <v>9.434827145884106E-2</v>
      </c>
      <c r="H66" s="72">
        <f>IFERROR('Tablas PERNOCTA zona'!M66/'Tablas PERNOCTA zona'!M79-1,"-")</f>
        <v>9.7620820960248045E-2</v>
      </c>
      <c r="I66" s="70">
        <f>IFERROR('Tablas PERNOCTA zona'!O66/'Tablas PERNOCTA zona'!O79-1,"-")</f>
        <v>5.4774182052441889E-2</v>
      </c>
      <c r="J66" s="70">
        <f>IFERROR('Tablas PERNOCTA zona'!Q66/'Tablas PERNOCTA zona'!Q79-1,"-")</f>
        <v>-1.6239190118536362E-2</v>
      </c>
      <c r="K66" s="70">
        <f>IFERROR('Tablas PERNOCTA zona'!S66/'Tablas PERNOCTA zona'!S79-1,"-")</f>
        <v>2.2995041009888029E-2</v>
      </c>
    </row>
    <row r="67" spans="2:11" ht="15" hidden="1" customHeight="1" outlineLevel="1">
      <c r="B67" s="68" t="s">
        <v>95</v>
      </c>
      <c r="C67" s="70">
        <f>IFERROR('Tablas PERNOCTA zona'!C67/'Tablas PERNOCTA zona'!C80-1,"-")</f>
        <v>-2.3726683833013684E-2</v>
      </c>
      <c r="D67" s="70">
        <f>IFERROR('Tablas PERNOCTA zona'!E67/'Tablas PERNOCTA zona'!E80-1,"-")</f>
        <v>-2.2056658453050715E-2</v>
      </c>
      <c r="E67" s="70">
        <f>IFERROR('Tablas PERNOCTA zona'!G67/'Tablas PERNOCTA zona'!G80-1,"-")</f>
        <v>-2.3091211982721793E-2</v>
      </c>
      <c r="F67" s="72">
        <f>IFERROR('Tablas PERNOCTA zona'!I67/'Tablas PERNOCTA zona'!I80-1,"-")</f>
        <v>-1.2980973985902144E-2</v>
      </c>
      <c r="G67" s="72">
        <f>IFERROR('Tablas PERNOCTA zona'!K67/'Tablas PERNOCTA zona'!K80-1,"-")</f>
        <v>1.1513863738654706E-4</v>
      </c>
      <c r="H67" s="72">
        <f>IFERROR('Tablas PERNOCTA zona'!M67/'Tablas PERNOCTA zona'!M80-1,"-")</f>
        <v>-7.9550308439885198E-3</v>
      </c>
      <c r="I67" s="70">
        <f>IFERROR('Tablas PERNOCTA zona'!O67/'Tablas PERNOCTA zona'!O80-1,"-")</f>
        <v>3.8621677420118461E-2</v>
      </c>
      <c r="J67" s="70">
        <f>IFERROR('Tablas PERNOCTA zona'!Q67/'Tablas PERNOCTA zona'!Q80-1,"-")</f>
        <v>2.2325420310153277E-2</v>
      </c>
      <c r="K67" s="70">
        <f>IFERROR('Tablas PERNOCTA zona'!S67/'Tablas PERNOCTA zona'!S80-1,"-")</f>
        <v>3.0876709520935686E-2</v>
      </c>
    </row>
    <row r="68" spans="2:11" ht="15" hidden="1" customHeight="1" outlineLevel="1">
      <c r="B68" s="68" t="s">
        <v>96</v>
      </c>
      <c r="C68" s="70">
        <f>IFERROR('Tablas PERNOCTA zona'!C68/'Tablas PERNOCTA zona'!C81-1,"-")</f>
        <v>2.416157288121501E-2</v>
      </c>
      <c r="D68" s="70">
        <f>IFERROR('Tablas PERNOCTA zona'!E68/'Tablas PERNOCTA zona'!E81-1,"-")</f>
        <v>4.4900119285631312E-3</v>
      </c>
      <c r="E68" s="70">
        <f>IFERROR('Tablas PERNOCTA zona'!G68/'Tablas PERNOCTA zona'!G81-1,"-")</f>
        <v>1.6640356638718545E-2</v>
      </c>
      <c r="F68" s="72">
        <f>IFERROR('Tablas PERNOCTA zona'!I68/'Tablas PERNOCTA zona'!I81-1,"-")</f>
        <v>3.090116223409356E-2</v>
      </c>
      <c r="G68" s="72">
        <f>IFERROR('Tablas PERNOCTA zona'!K68/'Tablas PERNOCTA zona'!K81-1,"-")</f>
        <v>3.042374714030438E-2</v>
      </c>
      <c r="H68" s="72">
        <f>IFERROR('Tablas PERNOCTA zona'!M68/'Tablas PERNOCTA zona'!M81-1,"-")</f>
        <v>3.0716488135334563E-2</v>
      </c>
      <c r="I68" s="70">
        <f>IFERROR('Tablas PERNOCTA zona'!O68/'Tablas PERNOCTA zona'!O81-1,"-")</f>
        <v>6.5803269287174615E-2</v>
      </c>
      <c r="J68" s="70">
        <f>IFERROR('Tablas PERNOCTA zona'!Q68/'Tablas PERNOCTA zona'!Q81-1,"-")</f>
        <v>5.2222453358514276E-2</v>
      </c>
      <c r="K68" s="70">
        <f>IFERROR('Tablas PERNOCTA zona'!S68/'Tablas PERNOCTA zona'!S81-1,"-")</f>
        <v>5.9235601833850238E-2</v>
      </c>
    </row>
    <row r="69" spans="2:11" ht="15" hidden="1" customHeight="1" outlineLevel="1">
      <c r="B69" s="68" t="s">
        <v>97</v>
      </c>
      <c r="C69" s="70">
        <f>IFERROR('Tablas PERNOCTA zona'!C69/'Tablas PERNOCTA zona'!C82-1,"-")</f>
        <v>-1.3263501741029304E-2</v>
      </c>
      <c r="D69" s="70">
        <f>IFERROR('Tablas PERNOCTA zona'!E69/'Tablas PERNOCTA zona'!E82-1,"-")</f>
        <v>-2.5557224950046864E-3</v>
      </c>
      <c r="E69" s="70">
        <f>IFERROR('Tablas PERNOCTA zona'!G69/'Tablas PERNOCTA zona'!G82-1,"-")</f>
        <v>-8.9654175494007227E-3</v>
      </c>
      <c r="F69" s="72">
        <f>IFERROR('Tablas PERNOCTA zona'!I69/'Tablas PERNOCTA zona'!I82-1,"-")</f>
        <v>-1.4045202461983042E-2</v>
      </c>
      <c r="G69" s="72">
        <f>IFERROR('Tablas PERNOCTA zona'!K69/'Tablas PERNOCTA zona'!K82-1,"-")</f>
        <v>2.1406407245890602E-2</v>
      </c>
      <c r="H69" s="72">
        <f>IFERROR('Tablas PERNOCTA zona'!M69/'Tablas PERNOCTA zona'!M82-1,"-")</f>
        <v>2.4938815364006217E-4</v>
      </c>
      <c r="I69" s="70">
        <f>IFERROR('Tablas PERNOCTA zona'!O69/'Tablas PERNOCTA zona'!O82-1,"-")</f>
        <v>1.4990579261402015E-2</v>
      </c>
      <c r="J69" s="70">
        <f>IFERROR('Tablas PERNOCTA zona'!Q69/'Tablas PERNOCTA zona'!Q82-1,"-")</f>
        <v>1.5024427828462361E-2</v>
      </c>
      <c r="K69" s="70">
        <f>IFERROR('Tablas PERNOCTA zona'!S69/'Tablas PERNOCTA zona'!S82-1,"-")</f>
        <v>1.5006585866151667E-2</v>
      </c>
    </row>
    <row r="70" spans="2:11" collapsed="1">
      <c r="B70" s="276">
        <v>2008</v>
      </c>
      <c r="C70" s="84">
        <f>IFERROR('Tablas PERNOCTA zona'!C70/'Tablas PERNOCTA zona'!C83-1,"-")</f>
        <v>-1.6004693312584695E-2</v>
      </c>
      <c r="D70" s="84">
        <f>IFERROR('Tablas PERNOCTA zona'!E70/'Tablas PERNOCTA zona'!E83-1,"-")</f>
        <v>-3.4785519049478464E-2</v>
      </c>
      <c r="E70" s="84">
        <f>IFERROR('Tablas PERNOCTA zona'!G70/'Tablas PERNOCTA zona'!G83-1,"-")</f>
        <v>-2.3026275085405223E-2</v>
      </c>
      <c r="F70" s="84">
        <f>IFERROR('Tablas PERNOCTA zona'!I70/'Tablas PERNOCTA zona'!I83-1,"-")</f>
        <v>-1.5047493134241141E-2</v>
      </c>
      <c r="G70" s="84">
        <f>IFERROR('Tablas PERNOCTA zona'!K70/'Tablas PERNOCTA zona'!K83-1,"-")</f>
        <v>-1.4033604649689946E-2</v>
      </c>
      <c r="H70" s="84">
        <f>IFERROR('Tablas PERNOCTA zona'!M70/'Tablas PERNOCTA zona'!M83-1,"-")</f>
        <v>-1.4662762533220852E-2</v>
      </c>
      <c r="I70" s="84">
        <f>IFERROR('Tablas PERNOCTA zona'!O70/'Tablas PERNOCTA zona'!O83-1,"-")</f>
        <v>1.5767408703919239E-2</v>
      </c>
      <c r="J70" s="84">
        <f>IFERROR('Tablas PERNOCTA zona'!Q70/'Tablas PERNOCTA zona'!Q83-1,"-")</f>
        <v>-1.214256123466384E-2</v>
      </c>
      <c r="K70" s="84">
        <f>IFERROR('Tablas PERNOCTA zona'!S70/'Tablas PERNOCTA zona'!S83-1,"-")</f>
        <v>2.9322277811290043E-3</v>
      </c>
    </row>
    <row r="71" spans="2:11" ht="15" hidden="1" customHeight="1" outlineLevel="1">
      <c r="B71" s="68" t="s">
        <v>86</v>
      </c>
      <c r="C71" s="70">
        <f>IFERROR('Tablas PERNOCTA zona'!C71/'Tablas PERNOCTA zona'!C84-1,"-")</f>
        <v>2.3786940894568787E-2</v>
      </c>
      <c r="D71" s="70">
        <f>IFERROR('Tablas PERNOCTA zona'!E71/'Tablas PERNOCTA zona'!E84-1,"-")</f>
        <v>4.0773846455605556E-2</v>
      </c>
      <c r="E71" s="70">
        <f>IFERROR('Tablas PERNOCTA zona'!G71/'Tablas PERNOCTA zona'!G84-1,"-")</f>
        <v>3.0739212277991479E-2</v>
      </c>
      <c r="F71" s="72">
        <f>IFERROR('Tablas PERNOCTA zona'!I71/'Tablas PERNOCTA zona'!I84-1,"-")</f>
        <v>2.0259607785708678E-2</v>
      </c>
      <c r="G71" s="72">
        <f>IFERROR('Tablas PERNOCTA zona'!K71/'Tablas PERNOCTA zona'!K84-1,"-")</f>
        <v>4.8942613508755395E-2</v>
      </c>
      <c r="H71" s="72">
        <f>IFERROR('Tablas PERNOCTA zona'!M71/'Tablas PERNOCTA zona'!M84-1,"-")</f>
        <v>3.2040552463336036E-2</v>
      </c>
      <c r="I71" s="70">
        <f>IFERROR('Tablas PERNOCTA zona'!O71/'Tablas PERNOCTA zona'!O84-1,"-")</f>
        <v>2.0115212129172555E-3</v>
      </c>
      <c r="J71" s="70">
        <f>IFERROR('Tablas PERNOCTA zona'!Q71/'Tablas PERNOCTA zona'!Q84-1,"-")</f>
        <v>1.9982772870003718E-2</v>
      </c>
      <c r="K71" s="70">
        <f>IFERROR('Tablas PERNOCTA zona'!S71/'Tablas PERNOCTA zona'!S84-1,"-")</f>
        <v>1.0631483921937912E-2</v>
      </c>
    </row>
    <row r="72" spans="2:11" ht="15" hidden="1" customHeight="1" outlineLevel="1">
      <c r="B72" s="68" t="s">
        <v>87</v>
      </c>
      <c r="C72" s="70">
        <f>IFERROR('Tablas PERNOCTA zona'!C72/'Tablas PERNOCTA zona'!C85-1,"-")</f>
        <v>1.1084347565709862E-2</v>
      </c>
      <c r="D72" s="70">
        <f>IFERROR('Tablas PERNOCTA zona'!E72/'Tablas PERNOCTA zona'!E85-1,"-")</f>
        <v>4.2421340993110679E-3</v>
      </c>
      <c r="E72" s="70">
        <f>IFERROR('Tablas PERNOCTA zona'!G72/'Tablas PERNOCTA zona'!G85-1,"-")</f>
        <v>8.5244281253058496E-3</v>
      </c>
      <c r="F72" s="72">
        <f>IFERROR('Tablas PERNOCTA zona'!I72/'Tablas PERNOCTA zona'!I85-1,"-")</f>
        <v>-2.3334485952155593E-3</v>
      </c>
      <c r="G72" s="72">
        <f>IFERROR('Tablas PERNOCTA zona'!K72/'Tablas PERNOCTA zona'!K85-1,"-")</f>
        <v>1.6992554889894151E-4</v>
      </c>
      <c r="H72" s="72">
        <f>IFERROR('Tablas PERNOCTA zona'!M72/'Tablas PERNOCTA zona'!M85-1,"-")</f>
        <v>-1.3831320891145582E-3</v>
      </c>
      <c r="I72" s="70">
        <f>IFERROR('Tablas PERNOCTA zona'!O72/'Tablas PERNOCTA zona'!O85-1,"-")</f>
        <v>3.0077534547082507E-2</v>
      </c>
      <c r="J72" s="70">
        <f>IFERROR('Tablas PERNOCTA zona'!Q72/'Tablas PERNOCTA zona'!Q85-1,"-")</f>
        <v>3.9804070372329026E-3</v>
      </c>
      <c r="K72" s="70">
        <f>IFERROR('Tablas PERNOCTA zona'!S72/'Tablas PERNOCTA zona'!S85-1,"-")</f>
        <v>1.7668444628620383E-2</v>
      </c>
    </row>
    <row r="73" spans="2:11" ht="15" hidden="1" customHeight="1" outlineLevel="1">
      <c r="B73" s="68" t="s">
        <v>88</v>
      </c>
      <c r="C73" s="70">
        <f>IFERROR('Tablas PERNOCTA zona'!C73/'Tablas PERNOCTA zona'!C86-1,"-")</f>
        <v>-0.117499056145839</v>
      </c>
      <c r="D73" s="70">
        <f>IFERROR('Tablas PERNOCTA zona'!E73/'Tablas PERNOCTA zona'!E86-1,"-")</f>
        <v>-3.1239441744418395E-3</v>
      </c>
      <c r="E73" s="70">
        <f>IFERROR('Tablas PERNOCTA zona'!G73/'Tablas PERNOCTA zona'!G86-1,"-")</f>
        <v>-7.8429701440860811E-2</v>
      </c>
      <c r="F73" s="72">
        <f>IFERROR('Tablas PERNOCTA zona'!I73/'Tablas PERNOCTA zona'!I86-1,"-")</f>
        <v>-0.11907708275118756</v>
      </c>
      <c r="G73" s="72">
        <f>IFERROR('Tablas PERNOCTA zona'!K73/'Tablas PERNOCTA zona'!K86-1,"-")</f>
        <v>6.4863456375370276E-3</v>
      </c>
      <c r="H73" s="72">
        <f>IFERROR('Tablas PERNOCTA zona'!M73/'Tablas PERNOCTA zona'!M86-1,"-")</f>
        <v>-7.5250637861786651E-2</v>
      </c>
      <c r="I73" s="70">
        <f>IFERROR('Tablas PERNOCTA zona'!O73/'Tablas PERNOCTA zona'!O86-1,"-")</f>
        <v>-5.1335480587531568E-2</v>
      </c>
      <c r="J73" s="70">
        <f>IFERROR('Tablas PERNOCTA zona'!Q73/'Tablas PERNOCTA zona'!Q86-1,"-")</f>
        <v>-8.2617142268996191E-2</v>
      </c>
      <c r="K73" s="70">
        <f>IFERROR('Tablas PERNOCTA zona'!S73/'Tablas PERNOCTA zona'!S86-1,"-")</f>
        <v>-6.5837034579028564E-2</v>
      </c>
    </row>
    <row r="74" spans="2:11" ht="15" hidden="1" customHeight="1" outlineLevel="1">
      <c r="B74" s="68" t="s">
        <v>89</v>
      </c>
      <c r="C74" s="70">
        <f>IFERROR('Tablas PERNOCTA zona'!C74/'Tablas PERNOCTA zona'!C87-1,"-")</f>
        <v>-0.102482093571026</v>
      </c>
      <c r="D74" s="70">
        <f>IFERROR('Tablas PERNOCTA zona'!E74/'Tablas PERNOCTA zona'!E87-1,"-")</f>
        <v>-7.5794500894243444E-2</v>
      </c>
      <c r="E74" s="70">
        <f>IFERROR('Tablas PERNOCTA zona'!G74/'Tablas PERNOCTA zona'!G87-1,"-")</f>
        <v>-9.3703635464445378E-2</v>
      </c>
      <c r="F74" s="72">
        <f>IFERROR('Tablas PERNOCTA zona'!I74/'Tablas PERNOCTA zona'!I87-1,"-")</f>
        <v>-0.11769118779746135</v>
      </c>
      <c r="G74" s="72">
        <f>IFERROR('Tablas PERNOCTA zona'!K74/'Tablas PERNOCTA zona'!K87-1,"-")</f>
        <v>-7.412264459209239E-2</v>
      </c>
      <c r="H74" s="72">
        <f>IFERROR('Tablas PERNOCTA zona'!M74/'Tablas PERNOCTA zona'!M87-1,"-")</f>
        <v>-0.10295796789064493</v>
      </c>
      <c r="I74" s="70">
        <f>IFERROR('Tablas PERNOCTA zona'!O74/'Tablas PERNOCTA zona'!O87-1,"-")</f>
        <v>-4.7924052403013229E-2</v>
      </c>
      <c r="J74" s="70">
        <f>IFERROR('Tablas PERNOCTA zona'!Q74/'Tablas PERNOCTA zona'!Q87-1,"-")</f>
        <v>-0.11251119560733835</v>
      </c>
      <c r="K74" s="70">
        <f>IFERROR('Tablas PERNOCTA zona'!S74/'Tablas PERNOCTA zona'!S87-1,"-")</f>
        <v>-7.6750556819058402E-2</v>
      </c>
    </row>
    <row r="75" spans="2:11" ht="15" hidden="1" customHeight="1" outlineLevel="1">
      <c r="B75" s="68" t="s">
        <v>90</v>
      </c>
      <c r="C75" s="70">
        <f>IFERROR('Tablas PERNOCTA zona'!C75/'Tablas PERNOCTA zona'!C88-1,"-")</f>
        <v>-1.5647432399507832E-2</v>
      </c>
      <c r="D75" s="70">
        <f>IFERROR('Tablas PERNOCTA zona'!E75/'Tablas PERNOCTA zona'!E88-1,"-")</f>
        <v>-9.8376714731843729E-3</v>
      </c>
      <c r="E75" s="70">
        <f>IFERROR('Tablas PERNOCTA zona'!G75/'Tablas PERNOCTA zona'!G88-1,"-")</f>
        <v>-1.3515546128509248E-2</v>
      </c>
      <c r="F75" s="72">
        <f>IFERROR('Tablas PERNOCTA zona'!I75/'Tablas PERNOCTA zona'!I88-1,"-")</f>
        <v>-2.6745763584288929E-2</v>
      </c>
      <c r="G75" s="72">
        <f>IFERROR('Tablas PERNOCTA zona'!K75/'Tablas PERNOCTA zona'!K88-1,"-")</f>
        <v>-6.3832774354574129E-3</v>
      </c>
      <c r="H75" s="72">
        <f>IFERROR('Tablas PERNOCTA zona'!M75/'Tablas PERNOCTA zona'!M88-1,"-")</f>
        <v>-1.9196089295649865E-2</v>
      </c>
      <c r="I75" s="70">
        <f>IFERROR('Tablas PERNOCTA zona'!O75/'Tablas PERNOCTA zona'!O88-1,"-")</f>
        <v>-3.4954478685411017E-2</v>
      </c>
      <c r="J75" s="70">
        <f>IFERROR('Tablas PERNOCTA zona'!Q75/'Tablas PERNOCTA zona'!Q88-1,"-")</f>
        <v>-0.10745544374088578</v>
      </c>
      <c r="K75" s="70">
        <f>IFERROR('Tablas PERNOCTA zona'!S75/'Tablas PERNOCTA zona'!S88-1,"-")</f>
        <v>-6.9784562610975764E-2</v>
      </c>
    </row>
    <row r="76" spans="2:11" ht="15" hidden="1" customHeight="1" outlineLevel="1">
      <c r="B76" s="68" t="s">
        <v>91</v>
      </c>
      <c r="C76" s="70">
        <f>IFERROR('Tablas PERNOCTA zona'!C76/'Tablas PERNOCTA zona'!C89-1,"-")</f>
        <v>-0.10230661875405223</v>
      </c>
      <c r="D76" s="70">
        <f>IFERROR('Tablas PERNOCTA zona'!E76/'Tablas PERNOCTA zona'!E89-1,"-")</f>
        <v>-3.113867883257293E-2</v>
      </c>
      <c r="E76" s="70">
        <f>IFERROR('Tablas PERNOCTA zona'!G76/'Tablas PERNOCTA zona'!G89-1,"-")</f>
        <v>-7.6680951490201932E-2</v>
      </c>
      <c r="F76" s="72">
        <f>IFERROR('Tablas PERNOCTA zona'!I76/'Tablas PERNOCTA zona'!I89-1,"-")</f>
        <v>-0.11307350405207384</v>
      </c>
      <c r="G76" s="72">
        <f>IFERROR('Tablas PERNOCTA zona'!K76/'Tablas PERNOCTA zona'!K89-1,"-")</f>
        <v>-1.6226455176320598E-2</v>
      </c>
      <c r="H76" s="72">
        <f>IFERROR('Tablas PERNOCTA zona'!M76/'Tablas PERNOCTA zona'!M89-1,"-")</f>
        <v>-7.7847234027208945E-2</v>
      </c>
      <c r="I76" s="70">
        <f>IFERROR('Tablas PERNOCTA zona'!O76/'Tablas PERNOCTA zona'!O89-1,"-")</f>
        <v>-6.3728045683160262E-2</v>
      </c>
      <c r="J76" s="70">
        <f>IFERROR('Tablas PERNOCTA zona'!Q76/'Tablas PERNOCTA zona'!Q89-1,"-")</f>
        <v>-0.11107205605125214</v>
      </c>
      <c r="K76" s="70">
        <f>IFERROR('Tablas PERNOCTA zona'!S76/'Tablas PERNOCTA zona'!S89-1,"-")</f>
        <v>-8.5730656550322304E-2</v>
      </c>
    </row>
    <row r="77" spans="2:11" ht="15" hidden="1" customHeight="1" outlineLevel="1">
      <c r="B77" s="68" t="s">
        <v>92</v>
      </c>
      <c r="C77" s="70">
        <f>IFERROR('Tablas PERNOCTA zona'!C77/'Tablas PERNOCTA zona'!C90-1,"-")</f>
        <v>-0.1067040193830312</v>
      </c>
      <c r="D77" s="70">
        <f>IFERROR('Tablas PERNOCTA zona'!E77/'Tablas PERNOCTA zona'!E90-1,"-")</f>
        <v>3.7490158076433966E-2</v>
      </c>
      <c r="E77" s="70">
        <f>IFERROR('Tablas PERNOCTA zona'!G77/'Tablas PERNOCTA zona'!G90-1,"-")</f>
        <v>-5.9211612011700554E-2</v>
      </c>
      <c r="F77" s="72">
        <f>IFERROR('Tablas PERNOCTA zona'!I77/'Tablas PERNOCTA zona'!I90-1,"-")</f>
        <v>-9.7542101838336004E-2</v>
      </c>
      <c r="G77" s="72">
        <f>IFERROR('Tablas PERNOCTA zona'!K77/'Tablas PERNOCTA zona'!K90-1,"-")</f>
        <v>5.1056293865920255E-2</v>
      </c>
      <c r="H77" s="72">
        <f>IFERROR('Tablas PERNOCTA zona'!M77/'Tablas PERNOCTA zona'!M90-1,"-")</f>
        <v>-4.7956648676157454E-2</v>
      </c>
      <c r="I77" s="70">
        <f>IFERROR('Tablas PERNOCTA zona'!O77/'Tablas PERNOCTA zona'!O90-1,"-")</f>
        <v>-7.3677018376969827E-2</v>
      </c>
      <c r="J77" s="70">
        <f>IFERROR('Tablas PERNOCTA zona'!Q77/'Tablas PERNOCTA zona'!Q90-1,"-")</f>
        <v>-8.7916185346202935E-2</v>
      </c>
      <c r="K77" s="70">
        <f>IFERROR('Tablas PERNOCTA zona'!S77/'Tablas PERNOCTA zona'!S90-1,"-")</f>
        <v>-7.9909843855735074E-2</v>
      </c>
    </row>
    <row r="78" spans="2:11" ht="15" hidden="1" customHeight="1" outlineLevel="1">
      <c r="B78" s="68" t="s">
        <v>93</v>
      </c>
      <c r="C78" s="70">
        <f>IFERROR('Tablas PERNOCTA zona'!C78/'Tablas PERNOCTA zona'!C91-1,"-")</f>
        <v>-0.23843282542689215</v>
      </c>
      <c r="D78" s="70">
        <f>IFERROR('Tablas PERNOCTA zona'!E78/'Tablas PERNOCTA zona'!E91-1,"-")</f>
        <v>2.4815728055485931E-2</v>
      </c>
      <c r="E78" s="70">
        <f>IFERROR('Tablas PERNOCTA zona'!G78/'Tablas PERNOCTA zona'!G91-1,"-")</f>
        <v>-0.16024305419568097</v>
      </c>
      <c r="F78" s="72">
        <f>IFERROR('Tablas PERNOCTA zona'!I78/'Tablas PERNOCTA zona'!I91-1,"-")</f>
        <v>-0.21400117058882684</v>
      </c>
      <c r="G78" s="72">
        <f>IFERROR('Tablas PERNOCTA zona'!K78/'Tablas PERNOCTA zona'!K91-1,"-")</f>
        <v>2.2591165134894675E-2</v>
      </c>
      <c r="H78" s="72">
        <f>IFERROR('Tablas PERNOCTA zona'!M78/'Tablas PERNOCTA zona'!M91-1,"-")</f>
        <v>-0.14229930870151974</v>
      </c>
      <c r="I78" s="70">
        <f>IFERROR('Tablas PERNOCTA zona'!O78/'Tablas PERNOCTA zona'!O91-1,"-")</f>
        <v>-0.1096378836611186</v>
      </c>
      <c r="J78" s="70">
        <f>IFERROR('Tablas PERNOCTA zona'!Q78/'Tablas PERNOCTA zona'!Q91-1,"-")</f>
        <v>-7.2388604877987928E-2</v>
      </c>
      <c r="K78" s="70">
        <f>IFERROR('Tablas PERNOCTA zona'!S78/'Tablas PERNOCTA zona'!S91-1,"-")</f>
        <v>-9.3656559277397911E-2</v>
      </c>
    </row>
    <row r="79" spans="2:11" ht="15" hidden="1" customHeight="1" outlineLevel="1">
      <c r="B79" s="68" t="s">
        <v>94</v>
      </c>
      <c r="C79" s="70">
        <f>IFERROR('Tablas PERNOCTA zona'!C79/'Tablas PERNOCTA zona'!C92-1,"-")</f>
        <v>-3.5825827426317791E-2</v>
      </c>
      <c r="D79" s="70">
        <f>IFERROR('Tablas PERNOCTA zona'!E79/'Tablas PERNOCTA zona'!E92-1,"-")</f>
        <v>-0.11771979606431815</v>
      </c>
      <c r="E79" s="70">
        <f>IFERROR('Tablas PERNOCTA zona'!G79/'Tablas PERNOCTA zona'!G92-1,"-")</f>
        <v>-6.5807988243143933E-2</v>
      </c>
      <c r="F79" s="72">
        <f>IFERROR('Tablas PERNOCTA zona'!I79/'Tablas PERNOCTA zona'!I92-1,"-")</f>
        <v>-1.3241811696033112E-3</v>
      </c>
      <c r="G79" s="72">
        <f>IFERROR('Tablas PERNOCTA zona'!K79/'Tablas PERNOCTA zona'!K92-1,"-")</f>
        <v>-0.11306508689176797</v>
      </c>
      <c r="H79" s="72">
        <f>IFERROR('Tablas PERNOCTA zona'!M79/'Tablas PERNOCTA zona'!M92-1,"-")</f>
        <v>-4.288440975109975E-2</v>
      </c>
      <c r="I79" s="70">
        <f>IFERROR('Tablas PERNOCTA zona'!O79/'Tablas PERNOCTA zona'!O92-1,"-")</f>
        <v>-5.9357304205217121E-2</v>
      </c>
      <c r="J79" s="70">
        <f>IFERROR('Tablas PERNOCTA zona'!Q79/'Tablas PERNOCTA zona'!Q92-1,"-")</f>
        <v>-0.10179409903202918</v>
      </c>
      <c r="K79" s="70">
        <f>IFERROR('Tablas PERNOCTA zona'!S79/'Tablas PERNOCTA zona'!S92-1,"-")</f>
        <v>-7.8833618272889594E-2</v>
      </c>
    </row>
    <row r="80" spans="2:11" ht="15" hidden="1" customHeight="1" outlineLevel="1">
      <c r="B80" s="68" t="s">
        <v>95</v>
      </c>
      <c r="C80" s="70">
        <f>IFERROR('Tablas PERNOCTA zona'!C80/'Tablas PERNOCTA zona'!C93-1,"-")</f>
        <v>-1.4681226741827591E-2</v>
      </c>
      <c r="D80" s="70">
        <f>IFERROR('Tablas PERNOCTA zona'!E80/'Tablas PERNOCTA zona'!E93-1,"-")</f>
        <v>-1.3661567621893633E-2</v>
      </c>
      <c r="E80" s="70">
        <f>IFERROR('Tablas PERNOCTA zona'!G80/'Tablas PERNOCTA zona'!G93-1,"-")</f>
        <v>-1.4293478418823891E-2</v>
      </c>
      <c r="F80" s="72">
        <f>IFERROR('Tablas PERNOCTA zona'!I80/'Tablas PERNOCTA zona'!I93-1,"-")</f>
        <v>-6.2770043984375912E-3</v>
      </c>
      <c r="G80" s="72">
        <f>IFERROR('Tablas PERNOCTA zona'!K80/'Tablas PERNOCTA zona'!K93-1,"-")</f>
        <v>-1.3899831756986947E-2</v>
      </c>
      <c r="H80" s="72">
        <f>IFERROR('Tablas PERNOCTA zona'!M80/'Tablas PERNOCTA zona'!M93-1,"-")</f>
        <v>-9.2163392016132439E-3</v>
      </c>
      <c r="I80" s="70">
        <f>IFERROR('Tablas PERNOCTA zona'!O80/'Tablas PERNOCTA zona'!O93-1,"-")</f>
        <v>2.4161026045161904E-3</v>
      </c>
      <c r="J80" s="70">
        <f>IFERROR('Tablas PERNOCTA zona'!Q80/'Tablas PERNOCTA zona'!Q93-1,"-")</f>
        <v>-5.8806492912417685E-3</v>
      </c>
      <c r="K80" s="70">
        <f>IFERROR('Tablas PERNOCTA zona'!S80/'Tablas PERNOCTA zona'!S93-1,"-")</f>
        <v>-1.5442163722078073E-3</v>
      </c>
    </row>
    <row r="81" spans="2:11" ht="15" hidden="1" customHeight="1" outlineLevel="1">
      <c r="B81" s="68" t="s">
        <v>96</v>
      </c>
      <c r="C81" s="70">
        <f>IFERROR('Tablas PERNOCTA zona'!C81/'Tablas PERNOCTA zona'!C94-1,"-")</f>
        <v>5.6318878851659981E-3</v>
      </c>
      <c r="D81" s="70">
        <f>IFERROR('Tablas PERNOCTA zona'!E81/'Tablas PERNOCTA zona'!E94-1,"-")</f>
        <v>-4.6290658548309604E-2</v>
      </c>
      <c r="E81" s="70">
        <f>IFERROR('Tablas PERNOCTA zona'!G81/'Tablas PERNOCTA zona'!G94-1,"-")</f>
        <v>-1.4874111104958843E-2</v>
      </c>
      <c r="F81" s="72">
        <f>IFERROR('Tablas PERNOCTA zona'!I81/'Tablas PERNOCTA zona'!I94-1,"-")</f>
        <v>1.4954088325316972E-2</v>
      </c>
      <c r="G81" s="72">
        <f>IFERROR('Tablas PERNOCTA zona'!K81/'Tablas PERNOCTA zona'!K94-1,"-")</f>
        <v>-4.3638699002917281E-2</v>
      </c>
      <c r="H81" s="72">
        <f>IFERROR('Tablas PERNOCTA zona'!M81/'Tablas PERNOCTA zona'!M94-1,"-")</f>
        <v>-8.5425687945244189E-3</v>
      </c>
      <c r="I81" s="70">
        <f>IFERROR('Tablas PERNOCTA zona'!O81/'Tablas PERNOCTA zona'!O94-1,"-")</f>
        <v>7.1897560994429455E-3</v>
      </c>
      <c r="J81" s="70">
        <f>IFERROR('Tablas PERNOCTA zona'!Q81/'Tablas PERNOCTA zona'!Q94-1,"-")</f>
        <v>-2.7795577976231001E-2</v>
      </c>
      <c r="K81" s="70">
        <f>IFERROR('Tablas PERNOCTA zona'!S81/'Tablas PERNOCTA zona'!S94-1,"-")</f>
        <v>-1.0038137818151993E-2</v>
      </c>
    </row>
    <row r="82" spans="2:11" ht="15" hidden="1" customHeight="1" outlineLevel="1">
      <c r="B82" s="68" t="s">
        <v>97</v>
      </c>
      <c r="C82" s="70">
        <f>IFERROR('Tablas PERNOCTA zona'!C82/'Tablas PERNOCTA zona'!C95-1,"-")</f>
        <v>4.2017056830849553E-2</v>
      </c>
      <c r="D82" s="70">
        <f>IFERROR('Tablas PERNOCTA zona'!E82/'Tablas PERNOCTA zona'!E95-1,"-")</f>
        <v>1.0737807549028311E-3</v>
      </c>
      <c r="E82" s="70">
        <f>IFERROR('Tablas PERNOCTA zona'!G82/'Tablas PERNOCTA zona'!G95-1,"-")</f>
        <v>2.5186637027830194E-2</v>
      </c>
      <c r="F82" s="72">
        <f>IFERROR('Tablas PERNOCTA zona'!I82/'Tablas PERNOCTA zona'!I95-1,"-")</f>
        <v>6.8373632249895344E-2</v>
      </c>
      <c r="G82" s="72">
        <f>IFERROR('Tablas PERNOCTA zona'!K82/'Tablas PERNOCTA zona'!K95-1,"-")</f>
        <v>2.7613012369931411E-4</v>
      </c>
      <c r="H82" s="72">
        <f>IFERROR('Tablas PERNOCTA zona'!M82/'Tablas PERNOCTA zona'!M95-1,"-")</f>
        <v>3.9829990725967823E-2</v>
      </c>
      <c r="I82" s="70">
        <f>IFERROR('Tablas PERNOCTA zona'!O82/'Tablas PERNOCTA zona'!O95-1,"-")</f>
        <v>1.4404573108824703E-2</v>
      </c>
      <c r="J82" s="70">
        <f>IFERROR('Tablas PERNOCTA zona'!Q82/'Tablas PERNOCTA zona'!Q95-1,"-")</f>
        <v>-2.575561961303563E-2</v>
      </c>
      <c r="K82" s="70">
        <f>IFERROR('Tablas PERNOCTA zona'!S82/'Tablas PERNOCTA zona'!S95-1,"-")</f>
        <v>-4.9914908105271882E-3</v>
      </c>
    </row>
    <row r="83" spans="2:11" collapsed="1">
      <c r="B83" s="276">
        <v>2007</v>
      </c>
      <c r="C83" s="84">
        <f>IFERROR('Tablas PERNOCTA zona'!C83/'Tablas PERNOCTA zona'!C96-1,"-")</f>
        <v>-5.3541378873348644E-2</v>
      </c>
      <c r="D83" s="84">
        <f>IFERROR('Tablas PERNOCTA zona'!E83/'Tablas PERNOCTA zona'!E96-1,"-")</f>
        <v>-1.6632821765178885E-2</v>
      </c>
      <c r="E83" s="84">
        <f>IFERROR('Tablas PERNOCTA zona'!G83/'Tablas PERNOCTA zona'!G96-1,"-")</f>
        <v>-4.0071285175133919E-2</v>
      </c>
      <c r="F83" s="84">
        <f>IFERROR('Tablas PERNOCTA zona'!I83/'Tablas PERNOCTA zona'!I96-1,"-")</f>
        <v>-4.9586725625142325E-2</v>
      </c>
      <c r="G83" s="84">
        <f>IFERROR('Tablas PERNOCTA zona'!K83/'Tablas PERNOCTA zona'!K96-1,"-")</f>
        <v>-1.2491889932851441E-2</v>
      </c>
      <c r="H83" s="84">
        <f>IFERROR('Tablas PERNOCTA zona'!M83/'Tablas PERNOCTA zona'!M96-1,"-")</f>
        <v>-3.5843558484220717E-2</v>
      </c>
      <c r="I83" s="84">
        <f>IFERROR('Tablas PERNOCTA zona'!O83/'Tablas PERNOCTA zona'!O96-1,"-")</f>
        <v>-3.1719413523430995E-2</v>
      </c>
      <c r="J83" s="84">
        <f>IFERROR('Tablas PERNOCTA zona'!Q83/'Tablas PERNOCTA zona'!Q96-1,"-")</f>
        <v>-5.8914487359399748E-2</v>
      </c>
      <c r="K83" s="84">
        <f>IFERROR('Tablas PERNOCTA zona'!S83/'Tablas PERNOCTA zona'!S96-1,"-")</f>
        <v>-4.4418472100876349E-2</v>
      </c>
    </row>
    <row r="84" spans="2:11" ht="15" customHeight="1">
      <c r="B84" s="277" t="s">
        <v>128</v>
      </c>
      <c r="C84" s="277"/>
      <c r="D84" s="277"/>
      <c r="E84" s="277"/>
      <c r="F84" s="277"/>
      <c r="G84" s="277"/>
      <c r="H84" s="277"/>
      <c r="I84" s="277"/>
      <c r="J84" s="277"/>
      <c r="K84" s="277"/>
    </row>
    <row r="86" spans="2:11">
      <c r="C86" s="272"/>
      <c r="D86" s="272"/>
      <c r="E86" s="272"/>
      <c r="F86" s="272"/>
      <c r="G86" s="272"/>
      <c r="H86" s="272"/>
      <c r="I86" s="272"/>
      <c r="J86" s="272"/>
      <c r="K86" s="272"/>
    </row>
  </sheetData>
  <mergeCells count="5">
    <mergeCell ref="B5:K5"/>
    <mergeCell ref="C6:E6"/>
    <mergeCell ref="F6:H6"/>
    <mergeCell ref="I6:K6"/>
    <mergeCell ref="B84:K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96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21" t="s">
        <v>266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30" customHeight="1">
      <c r="B6" s="173"/>
      <c r="C6" s="147" t="s">
        <v>170</v>
      </c>
      <c r="D6" s="147" t="s">
        <v>85</v>
      </c>
      <c r="E6" s="146" t="s">
        <v>165</v>
      </c>
      <c r="F6" s="146" t="s">
        <v>85</v>
      </c>
      <c r="G6" s="147" t="s">
        <v>164</v>
      </c>
      <c r="H6" s="147" t="s">
        <v>85</v>
      </c>
      <c r="I6" s="146" t="s">
        <v>81</v>
      </c>
      <c r="J6" s="146" t="s">
        <v>85</v>
      </c>
      <c r="K6" s="147" t="s">
        <v>139</v>
      </c>
      <c r="L6" s="147" t="s">
        <v>85</v>
      </c>
      <c r="M6" s="146" t="s">
        <v>83</v>
      </c>
      <c r="N6" s="146" t="s">
        <v>85</v>
      </c>
    </row>
    <row r="7" spans="2:14">
      <c r="B7" s="68" t="s">
        <v>88</v>
      </c>
      <c r="C7" s="141">
        <v>1887</v>
      </c>
      <c r="D7" s="130">
        <f t="shared" ref="D7:D16" si="0">C7/C20-1</f>
        <v>0.19204042956411871</v>
      </c>
      <c r="E7" s="129">
        <v>32359</v>
      </c>
      <c r="F7" s="174">
        <f t="shared" ref="F7:F16" si="1">E7/E20-1</f>
        <v>-8.1362668559261886E-2</v>
      </c>
      <c r="G7" s="141">
        <v>252123</v>
      </c>
      <c r="H7" s="130">
        <f t="shared" ref="H7:H16" si="2">G7/G20-1</f>
        <v>0.12935564066384475</v>
      </c>
      <c r="I7" s="129">
        <v>286369</v>
      </c>
      <c r="J7" s="174">
        <f t="shared" ref="J7:J16" si="3">I7/I20-1</f>
        <v>0.10119475645349207</v>
      </c>
      <c r="K7" s="141">
        <v>99939</v>
      </c>
      <c r="L7" s="130">
        <f t="shared" ref="L7:L16" si="4">K7/K20-1</f>
        <v>-2.4242838452676163E-2</v>
      </c>
      <c r="M7" s="129">
        <v>386308</v>
      </c>
      <c r="N7" s="174">
        <f t="shared" ref="N7:N16" si="5">M7/M20-1</f>
        <v>6.575074143044346E-2</v>
      </c>
    </row>
    <row r="8" spans="2:14">
      <c r="B8" s="68" t="s">
        <v>89</v>
      </c>
      <c r="C8" s="141">
        <v>2023</v>
      </c>
      <c r="D8" s="130">
        <f t="shared" si="0"/>
        <v>-9.9688473520249232E-2</v>
      </c>
      <c r="E8" s="129">
        <v>36571</v>
      </c>
      <c r="F8" s="174">
        <f t="shared" si="1"/>
        <v>-7.5929856478673896E-2</v>
      </c>
      <c r="G8" s="141">
        <v>270004</v>
      </c>
      <c r="H8" s="130">
        <f t="shared" si="2"/>
        <v>-7.3820272635031214E-3</v>
      </c>
      <c r="I8" s="129">
        <v>308598</v>
      </c>
      <c r="J8" s="174">
        <f t="shared" si="3"/>
        <v>-1.6687112654738989E-2</v>
      </c>
      <c r="K8" s="141">
        <v>88602</v>
      </c>
      <c r="L8" s="130">
        <f t="shared" si="4"/>
        <v>8.8744163185057845E-2</v>
      </c>
      <c r="M8" s="129">
        <v>397200</v>
      </c>
      <c r="N8" s="174">
        <f t="shared" si="5"/>
        <v>5.0225826448895283E-3</v>
      </c>
    </row>
    <row r="9" spans="2:14">
      <c r="B9" s="68" t="s">
        <v>90</v>
      </c>
      <c r="C9" s="141">
        <v>2824</v>
      </c>
      <c r="D9" s="130">
        <f t="shared" si="0"/>
        <v>1.1090365944734875</v>
      </c>
      <c r="E9" s="129">
        <v>38602</v>
      </c>
      <c r="F9" s="174">
        <f t="shared" si="1"/>
        <v>-0.14815959043163562</v>
      </c>
      <c r="G9" s="141">
        <v>289019</v>
      </c>
      <c r="H9" s="130">
        <f t="shared" si="2"/>
        <v>-9.6471154627701838E-2</v>
      </c>
      <c r="I9" s="129">
        <v>330445</v>
      </c>
      <c r="J9" s="174">
        <f t="shared" si="3"/>
        <v>-9.845771049264318E-2</v>
      </c>
      <c r="K9" s="141">
        <v>119754</v>
      </c>
      <c r="L9" s="130">
        <f t="shared" si="4"/>
        <v>-7.7559446323070658E-2</v>
      </c>
      <c r="M9" s="129">
        <v>450199</v>
      </c>
      <c r="N9" s="174">
        <f t="shared" si="5"/>
        <v>-9.2991723682195881E-2</v>
      </c>
    </row>
    <row r="10" spans="2:14">
      <c r="B10" s="68" t="s">
        <v>91</v>
      </c>
      <c r="C10" s="141">
        <v>2192</v>
      </c>
      <c r="D10" s="130">
        <f t="shared" si="0"/>
        <v>-3.7329819938515585E-2</v>
      </c>
      <c r="E10" s="129">
        <v>32739</v>
      </c>
      <c r="F10" s="174">
        <f t="shared" si="1"/>
        <v>-9.1769079257635888E-2</v>
      </c>
      <c r="G10" s="141">
        <v>223119</v>
      </c>
      <c r="H10" s="130">
        <f t="shared" si="2"/>
        <v>-0.14369763702165717</v>
      </c>
      <c r="I10" s="129">
        <v>258050</v>
      </c>
      <c r="J10" s="174">
        <f t="shared" si="3"/>
        <v>-0.13662445422152336</v>
      </c>
      <c r="K10" s="141">
        <v>56886</v>
      </c>
      <c r="L10" s="130">
        <f t="shared" si="4"/>
        <v>-0.50301844264085338</v>
      </c>
      <c r="M10" s="129">
        <v>314936</v>
      </c>
      <c r="N10" s="174">
        <f t="shared" si="5"/>
        <v>-0.23808510020612172</v>
      </c>
    </row>
    <row r="11" spans="2:14">
      <c r="B11" s="68" t="s">
        <v>92</v>
      </c>
      <c r="C11" s="141">
        <v>2606</v>
      </c>
      <c r="D11" s="130">
        <f t="shared" si="0"/>
        <v>0.64832384566729928</v>
      </c>
      <c r="E11" s="129">
        <v>28932</v>
      </c>
      <c r="F11" s="174">
        <f t="shared" si="1"/>
        <v>-0.19655651207997782</v>
      </c>
      <c r="G11" s="141">
        <v>256309</v>
      </c>
      <c r="H11" s="130">
        <f t="shared" si="2"/>
        <v>3.4693094887269682E-2</v>
      </c>
      <c r="I11" s="129">
        <v>287847</v>
      </c>
      <c r="J11" s="174">
        <f t="shared" si="3"/>
        <v>8.9062269983806175E-3</v>
      </c>
      <c r="K11" s="141">
        <v>90364</v>
      </c>
      <c r="L11" s="130">
        <f t="shared" si="4"/>
        <v>8.0317701128909125E-3</v>
      </c>
      <c r="M11" s="129">
        <v>378211</v>
      </c>
      <c r="N11" s="174">
        <f t="shared" si="5"/>
        <v>8.6971596212828128E-3</v>
      </c>
    </row>
    <row r="12" spans="2:14">
      <c r="B12" s="68" t="s">
        <v>93</v>
      </c>
      <c r="C12" s="141">
        <v>1865</v>
      </c>
      <c r="D12" s="130">
        <f t="shared" si="0"/>
        <v>0.15194564546016065</v>
      </c>
      <c r="E12" s="129">
        <v>26895</v>
      </c>
      <c r="F12" s="174">
        <f t="shared" si="1"/>
        <v>-0.25376654365861107</v>
      </c>
      <c r="G12" s="141">
        <v>249051</v>
      </c>
      <c r="H12" s="130">
        <f t="shared" si="2"/>
        <v>0.1367727741617446</v>
      </c>
      <c r="I12" s="129">
        <v>277811</v>
      </c>
      <c r="J12" s="174">
        <f t="shared" si="3"/>
        <v>8.2046068877411837E-2</v>
      </c>
      <c r="K12" s="141">
        <v>74571</v>
      </c>
      <c r="L12" s="130">
        <f t="shared" si="4"/>
        <v>-7.9165740534933637E-2</v>
      </c>
      <c r="M12" s="129">
        <v>352382</v>
      </c>
      <c r="N12" s="174">
        <f t="shared" si="5"/>
        <v>4.3389946939548896E-2</v>
      </c>
    </row>
    <row r="13" spans="2:14">
      <c r="B13" s="68" t="s">
        <v>94</v>
      </c>
      <c r="C13" s="141">
        <v>1906</v>
      </c>
      <c r="D13" s="130">
        <f t="shared" si="0"/>
        <v>-0.45898382060743681</v>
      </c>
      <c r="E13" s="129">
        <v>36247</v>
      </c>
      <c r="F13" s="174">
        <f t="shared" si="1"/>
        <v>-0.20904706832216813</v>
      </c>
      <c r="G13" s="141">
        <v>262626</v>
      </c>
      <c r="H13" s="130">
        <f t="shared" si="2"/>
        <v>2.4467049640246596E-3</v>
      </c>
      <c r="I13" s="129">
        <v>300779</v>
      </c>
      <c r="J13" s="174">
        <f t="shared" si="3"/>
        <v>-3.3905600077087428E-2</v>
      </c>
      <c r="K13" s="141">
        <v>99980</v>
      </c>
      <c r="L13" s="130">
        <f t="shared" si="4"/>
        <v>-0.18967767034356431</v>
      </c>
      <c r="M13" s="129">
        <v>400759</v>
      </c>
      <c r="N13" s="174">
        <f t="shared" si="5"/>
        <v>-7.8117308232003246E-2</v>
      </c>
    </row>
    <row r="14" spans="2:14">
      <c r="B14" s="68" t="s">
        <v>95</v>
      </c>
      <c r="C14" s="141">
        <v>4029</v>
      </c>
      <c r="D14" s="130">
        <f t="shared" si="0"/>
        <v>0.27499999999999991</v>
      </c>
      <c r="E14" s="129">
        <v>54842</v>
      </c>
      <c r="F14" s="174">
        <f t="shared" si="1"/>
        <v>-3.5880667334704519E-2</v>
      </c>
      <c r="G14" s="141">
        <v>321766</v>
      </c>
      <c r="H14" s="130">
        <f t="shared" si="2"/>
        <v>-1.127414076543698E-2</v>
      </c>
      <c r="I14" s="129">
        <v>380637</v>
      </c>
      <c r="J14" s="174">
        <f t="shared" si="3"/>
        <v>-1.2558433944349634E-2</v>
      </c>
      <c r="K14" s="141">
        <v>144371</v>
      </c>
      <c r="L14" s="130">
        <f t="shared" si="4"/>
        <v>-0.13822249547834076</v>
      </c>
      <c r="M14" s="129">
        <v>525008</v>
      </c>
      <c r="N14" s="174">
        <f t="shared" si="5"/>
        <v>-5.062702868870983E-2</v>
      </c>
    </row>
    <row r="15" spans="2:14">
      <c r="B15" s="68" t="s">
        <v>96</v>
      </c>
      <c r="C15" s="141">
        <v>4909</v>
      </c>
      <c r="D15" s="130">
        <f t="shared" si="0"/>
        <v>0.40017113519680558</v>
      </c>
      <c r="E15" s="129">
        <v>58648</v>
      </c>
      <c r="F15" s="174">
        <f t="shared" si="1"/>
        <v>-2.1767050856504211E-2</v>
      </c>
      <c r="G15" s="141">
        <v>331479</v>
      </c>
      <c r="H15" s="130">
        <f t="shared" si="2"/>
        <v>6.6455828558375618E-2</v>
      </c>
      <c r="I15" s="129">
        <v>395036</v>
      </c>
      <c r="J15" s="174">
        <f t="shared" si="3"/>
        <v>5.5450168589459281E-2</v>
      </c>
      <c r="K15" s="141">
        <v>152809</v>
      </c>
      <c r="L15" s="130">
        <f t="shared" si="4"/>
        <v>-4.2712072519060063E-2</v>
      </c>
      <c r="M15" s="129">
        <v>547845</v>
      </c>
      <c r="N15" s="174">
        <f t="shared" si="5"/>
        <v>2.6101826341192957E-2</v>
      </c>
    </row>
    <row r="16" spans="2:14">
      <c r="B16" s="68" t="s">
        <v>97</v>
      </c>
      <c r="C16" s="141">
        <v>3724</v>
      </c>
      <c r="D16" s="130">
        <f t="shared" si="0"/>
        <v>0.54522821576763492</v>
      </c>
      <c r="E16" s="129">
        <v>58968</v>
      </c>
      <c r="F16" s="174">
        <f t="shared" si="1"/>
        <v>2.4479804161565699E-3</v>
      </c>
      <c r="G16" s="141">
        <v>332874</v>
      </c>
      <c r="H16" s="130">
        <f t="shared" si="2"/>
        <v>0.11662965522330992</v>
      </c>
      <c r="I16" s="129">
        <v>395566</v>
      </c>
      <c r="J16" s="174">
        <f t="shared" si="3"/>
        <v>0.10081260087938992</v>
      </c>
      <c r="K16" s="141">
        <v>155575</v>
      </c>
      <c r="L16" s="130">
        <f t="shared" si="4"/>
        <v>-3.2596056387073524E-2</v>
      </c>
      <c r="M16" s="129">
        <v>551141</v>
      </c>
      <c r="N16" s="174">
        <f t="shared" si="5"/>
        <v>5.9566630844148927E-2</v>
      </c>
    </row>
    <row r="17" spans="2:14" ht="30" customHeight="1">
      <c r="B17" s="132" t="str">
        <f>actualizaciones!$A$2</f>
        <v xml:space="preserve">acum. octubre 2012 </v>
      </c>
      <c r="C17" s="133">
        <v>27965</v>
      </c>
      <c r="D17" s="194">
        <v>0.20305442030544207</v>
      </c>
      <c r="E17" s="133">
        <v>404803</v>
      </c>
      <c r="F17" s="194">
        <v>-9.9841672930073733E-2</v>
      </c>
      <c r="G17" s="133">
        <v>2788370</v>
      </c>
      <c r="H17" s="194">
        <v>1.8082068141107577E-2</v>
      </c>
      <c r="I17" s="133">
        <v>3221138</v>
      </c>
      <c r="J17" s="194">
        <v>2.909589752515096E-3</v>
      </c>
      <c r="K17" s="133">
        <v>1082851</v>
      </c>
      <c r="L17" s="194">
        <v>-0.10513210827821251</v>
      </c>
      <c r="M17" s="133">
        <v>4303989</v>
      </c>
      <c r="N17" s="194">
        <v>-2.6656649768050156E-2</v>
      </c>
    </row>
    <row r="18" spans="2:14" outlineLevel="1">
      <c r="B18" s="68" t="s">
        <v>86</v>
      </c>
      <c r="C18" s="141">
        <v>1660</v>
      </c>
      <c r="D18" s="130">
        <f>C18/C31-1</f>
        <v>-0.45751633986928109</v>
      </c>
      <c r="E18" s="129">
        <v>50321</v>
      </c>
      <c r="F18" s="174">
        <f>E18/E31-1</f>
        <v>-1.7379078713557594E-2</v>
      </c>
      <c r="G18" s="141">
        <v>291512</v>
      </c>
      <c r="H18" s="130">
        <f t="shared" ref="H18:H81" si="6">G18/G31-1</f>
        <v>0.24650224061847914</v>
      </c>
      <c r="I18" s="129">
        <v>343493</v>
      </c>
      <c r="J18" s="174">
        <f t="shared" ref="J18:J81" si="7">I18/I31-1</f>
        <v>0.1921252190813334</v>
      </c>
      <c r="K18" s="141">
        <v>148159</v>
      </c>
      <c r="L18" s="130">
        <f t="shared" ref="L18:L81" si="8">K18/K31-1</f>
        <v>-6.6285599047120836E-2</v>
      </c>
      <c r="M18" s="129">
        <v>491652</v>
      </c>
      <c r="N18" s="174">
        <f t="shared" ref="N18:N81" si="9">M18/M31-1</f>
        <v>0.10035540674825216</v>
      </c>
    </row>
    <row r="19" spans="2:14" outlineLevel="1">
      <c r="B19" s="68" t="s">
        <v>87</v>
      </c>
      <c r="C19" s="141">
        <v>3065</v>
      </c>
      <c r="D19" s="130">
        <f t="shared" ref="D19:D30" si="10">C19/C32-1</f>
        <v>-0.20821493154223714</v>
      </c>
      <c r="E19" s="129">
        <v>49613</v>
      </c>
      <c r="F19" s="174">
        <f t="shared" ref="F19:F30" si="11">E19/E32-1</f>
        <v>-2.7863231115900833E-2</v>
      </c>
      <c r="G19" s="141">
        <v>295971</v>
      </c>
      <c r="H19" s="130">
        <f t="shared" si="6"/>
        <v>0.26200191877198598</v>
      </c>
      <c r="I19" s="129">
        <v>348649</v>
      </c>
      <c r="J19" s="174">
        <f t="shared" si="7"/>
        <v>0.20460144213992271</v>
      </c>
      <c r="K19" s="141">
        <v>135595</v>
      </c>
      <c r="L19" s="130">
        <f t="shared" si="8"/>
        <v>-0.12994796178303081</v>
      </c>
      <c r="M19" s="129">
        <v>484244</v>
      </c>
      <c r="N19" s="174">
        <f t="shared" si="9"/>
        <v>8.7509376165002539E-2</v>
      </c>
    </row>
    <row r="20" spans="2:14" outlineLevel="1">
      <c r="B20" s="68" t="s">
        <v>88</v>
      </c>
      <c r="C20" s="141">
        <v>1583</v>
      </c>
      <c r="D20" s="130">
        <f t="shared" si="10"/>
        <v>-0.18862121988723735</v>
      </c>
      <c r="E20" s="129">
        <v>35225</v>
      </c>
      <c r="F20" s="174">
        <f t="shared" si="11"/>
        <v>9.8926811006426751E-2</v>
      </c>
      <c r="G20" s="141">
        <v>223245</v>
      </c>
      <c r="H20" s="130">
        <f t="shared" si="6"/>
        <v>0.10978822827599921</v>
      </c>
      <c r="I20" s="129">
        <v>260053</v>
      </c>
      <c r="J20" s="174">
        <f t="shared" si="7"/>
        <v>0.10583207535134909</v>
      </c>
      <c r="K20" s="141">
        <v>102422</v>
      </c>
      <c r="L20" s="130">
        <f t="shared" si="8"/>
        <v>-4.5968125040751873E-2</v>
      </c>
      <c r="M20" s="129">
        <v>362475</v>
      </c>
      <c r="N20" s="174">
        <f t="shared" si="9"/>
        <v>5.8253192495664408E-2</v>
      </c>
    </row>
    <row r="21" spans="2:14" outlineLevel="1">
      <c r="B21" s="68" t="s">
        <v>89</v>
      </c>
      <c r="C21" s="141">
        <v>2247</v>
      </c>
      <c r="D21" s="130">
        <f t="shared" si="10"/>
        <v>-7.3402061855670109E-2</v>
      </c>
      <c r="E21" s="129">
        <v>39576</v>
      </c>
      <c r="F21" s="174">
        <f t="shared" si="11"/>
        <v>0.30484668644906043</v>
      </c>
      <c r="G21" s="141">
        <v>272012</v>
      </c>
      <c r="H21" s="130">
        <f t="shared" si="6"/>
        <v>0.26781386330586532</v>
      </c>
      <c r="I21" s="129">
        <v>313835</v>
      </c>
      <c r="J21" s="174">
        <f t="shared" si="7"/>
        <v>0.26900977327774789</v>
      </c>
      <c r="K21" s="141">
        <v>81380</v>
      </c>
      <c r="L21" s="130">
        <f t="shared" si="8"/>
        <v>-0.16592360278367102</v>
      </c>
      <c r="M21" s="129">
        <v>395215</v>
      </c>
      <c r="N21" s="174">
        <f t="shared" si="9"/>
        <v>0.14596260684999818</v>
      </c>
    </row>
    <row r="22" spans="2:14" outlineLevel="1">
      <c r="B22" s="68" t="s">
        <v>90</v>
      </c>
      <c r="C22" s="141">
        <v>1339</v>
      </c>
      <c r="D22" s="130">
        <f t="shared" si="10"/>
        <v>-0.34555229716520042</v>
      </c>
      <c r="E22" s="129">
        <v>45316</v>
      </c>
      <c r="F22" s="174">
        <f t="shared" si="11"/>
        <v>0.26214349376114088</v>
      </c>
      <c r="G22" s="141">
        <v>319878</v>
      </c>
      <c r="H22" s="130">
        <f t="shared" si="6"/>
        <v>0.1641875784761524</v>
      </c>
      <c r="I22" s="129">
        <v>366533</v>
      </c>
      <c r="J22" s="174">
        <f t="shared" si="7"/>
        <v>0.17209919575332178</v>
      </c>
      <c r="K22" s="141">
        <v>129823</v>
      </c>
      <c r="L22" s="130">
        <f t="shared" si="8"/>
        <v>-3.0049684336359239E-2</v>
      </c>
      <c r="M22" s="129">
        <v>496356</v>
      </c>
      <c r="N22" s="174">
        <f t="shared" si="9"/>
        <v>0.1115102113937656</v>
      </c>
    </row>
    <row r="23" spans="2:14" outlineLevel="1">
      <c r="B23" s="68" t="s">
        <v>91</v>
      </c>
      <c r="C23" s="141">
        <v>2277</v>
      </c>
      <c r="D23" s="130">
        <f t="shared" si="10"/>
        <v>7.7614765735920521E-2</v>
      </c>
      <c r="E23" s="129">
        <v>36047</v>
      </c>
      <c r="F23" s="174">
        <f t="shared" si="11"/>
        <v>9.6067667488237696E-3</v>
      </c>
      <c r="G23" s="141">
        <v>260561</v>
      </c>
      <c r="H23" s="130">
        <f t="shared" si="6"/>
        <v>0.188224510456664</v>
      </c>
      <c r="I23" s="129">
        <v>298885</v>
      </c>
      <c r="J23" s="174">
        <f t="shared" si="7"/>
        <v>0.16251074472098725</v>
      </c>
      <c r="K23" s="141">
        <v>114463</v>
      </c>
      <c r="L23" s="130">
        <f t="shared" si="8"/>
        <v>-1.7964750717281985E-3</v>
      </c>
      <c r="M23" s="129">
        <v>413348</v>
      </c>
      <c r="N23" s="174">
        <f t="shared" si="9"/>
        <v>0.11183198304337072</v>
      </c>
    </row>
    <row r="24" spans="2:14" outlineLevel="1">
      <c r="B24" s="68" t="s">
        <v>92</v>
      </c>
      <c r="C24" s="141">
        <v>1581</v>
      </c>
      <c r="D24" s="130">
        <f t="shared" si="10"/>
        <v>7.0063694267517018E-3</v>
      </c>
      <c r="E24" s="129">
        <v>36010</v>
      </c>
      <c r="F24" s="174">
        <f t="shared" si="11"/>
        <v>-3.6470179006234393E-2</v>
      </c>
      <c r="G24" s="141">
        <v>247715</v>
      </c>
      <c r="H24" s="130">
        <f t="shared" si="6"/>
        <v>1.7510638647454169E-2</v>
      </c>
      <c r="I24" s="129">
        <v>285306</v>
      </c>
      <c r="J24" s="174">
        <f t="shared" si="7"/>
        <v>1.0308256166008611E-2</v>
      </c>
      <c r="K24" s="141">
        <v>89644</v>
      </c>
      <c r="L24" s="130">
        <f t="shared" si="8"/>
        <v>-0.30414127692606252</v>
      </c>
      <c r="M24" s="129">
        <v>374950</v>
      </c>
      <c r="N24" s="174">
        <f t="shared" si="9"/>
        <v>-8.8200962988181475E-2</v>
      </c>
    </row>
    <row r="25" spans="2:14" outlineLevel="1">
      <c r="B25" s="68" t="s">
        <v>93</v>
      </c>
      <c r="C25" s="141">
        <v>1619</v>
      </c>
      <c r="D25" s="130">
        <f t="shared" si="10"/>
        <v>-0.44478737997256512</v>
      </c>
      <c r="E25" s="129">
        <v>36041</v>
      </c>
      <c r="F25" s="174">
        <f t="shared" si="11"/>
        <v>-0.13312969020588805</v>
      </c>
      <c r="G25" s="141">
        <v>219086</v>
      </c>
      <c r="H25" s="130">
        <f t="shared" si="6"/>
        <v>3.6171359925841085E-2</v>
      </c>
      <c r="I25" s="129">
        <v>256746</v>
      </c>
      <c r="J25" s="174">
        <f t="shared" si="7"/>
        <v>3.1883718204197553E-3</v>
      </c>
      <c r="K25" s="141">
        <v>80982</v>
      </c>
      <c r="L25" s="130">
        <f t="shared" si="8"/>
        <v>-0.32419824586292356</v>
      </c>
      <c r="M25" s="129">
        <v>337728</v>
      </c>
      <c r="N25" s="174">
        <f t="shared" si="9"/>
        <v>-0.10121593246771221</v>
      </c>
    </row>
    <row r="26" spans="2:14" outlineLevel="1">
      <c r="B26" s="68" t="s">
        <v>94</v>
      </c>
      <c r="C26" s="141">
        <v>3523</v>
      </c>
      <c r="D26" s="130">
        <f t="shared" si="10"/>
        <v>0.20816186556927296</v>
      </c>
      <c r="E26" s="129">
        <v>45827</v>
      </c>
      <c r="F26" s="174">
        <f t="shared" si="11"/>
        <v>0.10224648835866845</v>
      </c>
      <c r="G26" s="141">
        <v>261985</v>
      </c>
      <c r="H26" s="130">
        <f t="shared" si="6"/>
        <v>0.23906298773162815</v>
      </c>
      <c r="I26" s="129">
        <v>311335</v>
      </c>
      <c r="J26" s="174">
        <f t="shared" si="7"/>
        <v>0.21648497636072372</v>
      </c>
      <c r="K26" s="141">
        <v>123383</v>
      </c>
      <c r="L26" s="130">
        <f t="shared" si="8"/>
        <v>2.9641745458186985E-2</v>
      </c>
      <c r="M26" s="129">
        <v>434718</v>
      </c>
      <c r="N26" s="174">
        <f t="shared" si="9"/>
        <v>0.15690026373146759</v>
      </c>
    </row>
    <row r="27" spans="2:14" outlineLevel="1">
      <c r="B27" s="68" t="s">
        <v>95</v>
      </c>
      <c r="C27" s="141">
        <v>3160</v>
      </c>
      <c r="D27" s="130">
        <f t="shared" si="10"/>
        <v>-0.38293302089435655</v>
      </c>
      <c r="E27" s="129">
        <v>56883</v>
      </c>
      <c r="F27" s="174">
        <f t="shared" si="11"/>
        <v>0.10199930256887124</v>
      </c>
      <c r="G27" s="141">
        <v>325435</v>
      </c>
      <c r="H27" s="130">
        <f t="shared" si="6"/>
        <v>0.22120861883926368</v>
      </c>
      <c r="I27" s="129">
        <v>385478</v>
      </c>
      <c r="J27" s="174">
        <f t="shared" si="7"/>
        <v>0.1925995823342872</v>
      </c>
      <c r="K27" s="141">
        <v>167527</v>
      </c>
      <c r="L27" s="130">
        <f t="shared" si="8"/>
        <v>2.0218382894760856E-2</v>
      </c>
      <c r="M27" s="129">
        <v>553005</v>
      </c>
      <c r="N27" s="174">
        <f t="shared" si="9"/>
        <v>0.13452748280785842</v>
      </c>
    </row>
    <row r="28" spans="2:14" outlineLevel="1">
      <c r="B28" s="68" t="s">
        <v>96</v>
      </c>
      <c r="C28" s="141">
        <v>3506</v>
      </c>
      <c r="D28" s="130">
        <f t="shared" si="10"/>
        <v>-0.17796014067995314</v>
      </c>
      <c r="E28" s="129">
        <v>59953</v>
      </c>
      <c r="F28" s="174">
        <f t="shared" si="11"/>
        <v>3.3422966870065851E-2</v>
      </c>
      <c r="G28" s="141">
        <v>310823</v>
      </c>
      <c r="H28" s="130">
        <f t="shared" si="6"/>
        <v>9.7755912186025418E-2</v>
      </c>
      <c r="I28" s="129">
        <v>374282</v>
      </c>
      <c r="J28" s="174">
        <f t="shared" si="7"/>
        <v>8.3546839671938544E-2</v>
      </c>
      <c r="K28" s="141">
        <v>159627</v>
      </c>
      <c r="L28" s="130">
        <f t="shared" si="8"/>
        <v>-9.9236511994041043E-2</v>
      </c>
      <c r="M28" s="129">
        <v>533909</v>
      </c>
      <c r="N28" s="174">
        <f t="shared" si="9"/>
        <v>2.1569505353630447E-2</v>
      </c>
    </row>
    <row r="29" spans="2:14" outlineLevel="1">
      <c r="B29" s="68" t="s">
        <v>97</v>
      </c>
      <c r="C29" s="141">
        <v>2410</v>
      </c>
      <c r="D29" s="130">
        <f t="shared" si="10"/>
        <v>-0.28698224852071008</v>
      </c>
      <c r="E29" s="129">
        <v>58824</v>
      </c>
      <c r="F29" s="174">
        <f t="shared" si="11"/>
        <v>8.0945993127400362E-2</v>
      </c>
      <c r="G29" s="141">
        <v>298106</v>
      </c>
      <c r="H29" s="130">
        <f t="shared" si="6"/>
        <v>-1.213187658027548E-2</v>
      </c>
      <c r="I29" s="129">
        <v>359340</v>
      </c>
      <c r="J29" s="174">
        <f t="shared" si="7"/>
        <v>-6.2853551225638959E-4</v>
      </c>
      <c r="K29" s="141">
        <v>160817</v>
      </c>
      <c r="L29" s="130">
        <f t="shared" si="8"/>
        <v>-0.13709045641372353</v>
      </c>
      <c r="M29" s="129">
        <v>520157</v>
      </c>
      <c r="N29" s="174">
        <f t="shared" si="9"/>
        <v>-4.7212839694320885E-2</v>
      </c>
    </row>
    <row r="30" spans="2:14">
      <c r="B30" s="175">
        <v>2011</v>
      </c>
      <c r="C30" s="137">
        <v>27970</v>
      </c>
      <c r="D30" s="138">
        <f t="shared" si="10"/>
        <v>-0.21507548970084756</v>
      </c>
      <c r="E30" s="137">
        <v>549636</v>
      </c>
      <c r="F30" s="138">
        <f t="shared" si="11"/>
        <v>5.534029423172182E-2</v>
      </c>
      <c r="G30" s="137">
        <v>3326329</v>
      </c>
      <c r="H30" s="138">
        <f t="shared" si="6"/>
        <v>0.14864305355510621</v>
      </c>
      <c r="I30" s="137">
        <v>3903935</v>
      </c>
      <c r="J30" s="138">
        <f t="shared" si="7"/>
        <v>0.13081329249129214</v>
      </c>
      <c r="K30" s="137">
        <v>1493822</v>
      </c>
      <c r="L30" s="138">
        <f t="shared" si="8"/>
        <v>-0.10239827620705466</v>
      </c>
      <c r="M30" s="137">
        <v>5397757</v>
      </c>
      <c r="N30" s="138">
        <f t="shared" si="9"/>
        <v>5.4957801742654633E-2</v>
      </c>
    </row>
    <row r="31" spans="2:14" hidden="1" outlineLevel="1">
      <c r="B31" s="68" t="s">
        <v>86</v>
      </c>
      <c r="C31" s="141">
        <v>3060</v>
      </c>
      <c r="D31" s="130">
        <f>C31/C44-1</f>
        <v>-0.20436817472698909</v>
      </c>
      <c r="E31" s="129">
        <v>51211</v>
      </c>
      <c r="F31" s="174">
        <f>E31/E44-1</f>
        <v>-3.6771620960764362E-2</v>
      </c>
      <c r="G31" s="141">
        <v>233864</v>
      </c>
      <c r="H31" s="130">
        <f t="shared" si="6"/>
        <v>-0.13368302513039354</v>
      </c>
      <c r="I31" s="129">
        <v>288135</v>
      </c>
      <c r="J31" s="174">
        <f t="shared" si="7"/>
        <v>-0.1187561933423863</v>
      </c>
      <c r="K31" s="141">
        <v>158677</v>
      </c>
      <c r="L31" s="130">
        <f t="shared" si="8"/>
        <v>-0.12176911411461278</v>
      </c>
      <c r="M31" s="129">
        <v>446812</v>
      </c>
      <c r="N31" s="174">
        <f t="shared" si="9"/>
        <v>-0.11982854058568837</v>
      </c>
    </row>
    <row r="32" spans="2:14" hidden="1" outlineLevel="1">
      <c r="B32" s="68" t="s">
        <v>87</v>
      </c>
      <c r="C32" s="141">
        <v>3871</v>
      </c>
      <c r="D32" s="130">
        <f t="shared" ref="D32:F82" si="12">C32/C45-1</f>
        <v>3.7555282555282554</v>
      </c>
      <c r="E32" s="129">
        <v>51035</v>
      </c>
      <c r="F32" s="174">
        <f t="shared" si="12"/>
        <v>2.5932254497939455E-2</v>
      </c>
      <c r="G32" s="141">
        <v>234525</v>
      </c>
      <c r="H32" s="130">
        <f t="shared" si="6"/>
        <v>-0.13223736790693541</v>
      </c>
      <c r="I32" s="129">
        <v>289431</v>
      </c>
      <c r="J32" s="174">
        <f t="shared" si="7"/>
        <v>-9.7848346284399756E-2</v>
      </c>
      <c r="K32" s="141">
        <v>155847</v>
      </c>
      <c r="L32" s="130">
        <f t="shared" si="8"/>
        <v>-6.4959141797760855E-2</v>
      </c>
      <c r="M32" s="129">
        <v>445278</v>
      </c>
      <c r="N32" s="174">
        <f t="shared" si="9"/>
        <v>-8.6603609868368459E-2</v>
      </c>
    </row>
    <row r="33" spans="2:14" hidden="1" outlineLevel="1">
      <c r="B33" s="68" t="s">
        <v>88</v>
      </c>
      <c r="C33" s="141">
        <v>1951</v>
      </c>
      <c r="D33" s="130">
        <f t="shared" si="12"/>
        <v>0.20357803824799503</v>
      </c>
      <c r="E33" s="129">
        <v>32054</v>
      </c>
      <c r="F33" s="174">
        <f t="shared" si="12"/>
        <v>-4.8729819563152921E-2</v>
      </c>
      <c r="G33" s="141">
        <v>201160</v>
      </c>
      <c r="H33" s="130">
        <f t="shared" si="6"/>
        <v>-4.3684543306599988E-2</v>
      </c>
      <c r="I33" s="129">
        <v>235165</v>
      </c>
      <c r="J33" s="174">
        <f t="shared" si="7"/>
        <v>-4.2745027801975088E-2</v>
      </c>
      <c r="K33" s="141">
        <v>107357</v>
      </c>
      <c r="L33" s="130">
        <f t="shared" si="8"/>
        <v>-0.16845847598097685</v>
      </c>
      <c r="M33" s="129">
        <v>342522</v>
      </c>
      <c r="N33" s="174">
        <f t="shared" si="9"/>
        <v>-8.60523198104447E-2</v>
      </c>
    </row>
    <row r="34" spans="2:14" hidden="1" outlineLevel="1">
      <c r="B34" s="68" t="s">
        <v>89</v>
      </c>
      <c r="C34" s="141">
        <v>2425</v>
      </c>
      <c r="D34" s="130">
        <f t="shared" si="12"/>
        <v>0.43831553973902726</v>
      </c>
      <c r="E34" s="129">
        <v>30330</v>
      </c>
      <c r="F34" s="174">
        <f t="shared" si="12"/>
        <v>-0.15317176680813049</v>
      </c>
      <c r="G34" s="141">
        <v>214552</v>
      </c>
      <c r="H34" s="130">
        <f t="shared" si="6"/>
        <v>-8.1120204888369241E-2</v>
      </c>
      <c r="I34" s="129">
        <v>247307</v>
      </c>
      <c r="J34" s="174">
        <f t="shared" si="7"/>
        <v>-8.7411206848834855E-2</v>
      </c>
      <c r="K34" s="141">
        <v>97569</v>
      </c>
      <c r="L34" s="130">
        <f t="shared" si="8"/>
        <v>-0.19287752822930881</v>
      </c>
      <c r="M34" s="129">
        <v>344876</v>
      </c>
      <c r="N34" s="174">
        <f t="shared" si="9"/>
        <v>-0.11994488108604673</v>
      </c>
    </row>
    <row r="35" spans="2:14" hidden="1" outlineLevel="1">
      <c r="B35" s="68" t="s">
        <v>90</v>
      </c>
      <c r="C35" s="141">
        <v>2046</v>
      </c>
      <c r="D35" s="130">
        <f t="shared" si="12"/>
        <v>-0.29032258064516125</v>
      </c>
      <c r="E35" s="129">
        <v>35904</v>
      </c>
      <c r="F35" s="174">
        <f t="shared" si="12"/>
        <v>-0.32023173917982506</v>
      </c>
      <c r="G35" s="141">
        <v>274765</v>
      </c>
      <c r="H35" s="130">
        <f t="shared" si="6"/>
        <v>-0.15303165747048486</v>
      </c>
      <c r="I35" s="129">
        <v>312715</v>
      </c>
      <c r="J35" s="174">
        <f t="shared" si="7"/>
        <v>-0.17730610269105607</v>
      </c>
      <c r="K35" s="141">
        <v>133845</v>
      </c>
      <c r="L35" s="130">
        <f t="shared" si="8"/>
        <v>-0.27156805120167193</v>
      </c>
      <c r="M35" s="129">
        <v>446560</v>
      </c>
      <c r="N35" s="174">
        <f t="shared" si="9"/>
        <v>-0.20802333933369399</v>
      </c>
    </row>
    <row r="36" spans="2:14" hidden="1" outlineLevel="1">
      <c r="B36" s="68" t="s">
        <v>91</v>
      </c>
      <c r="C36" s="141">
        <v>2113</v>
      </c>
      <c r="D36" s="130">
        <f t="shared" si="12"/>
        <v>1.0594541910331383</v>
      </c>
      <c r="E36" s="129">
        <v>35704</v>
      </c>
      <c r="F36" s="174">
        <f t="shared" si="12"/>
        <v>-0.22825523084904031</v>
      </c>
      <c r="G36" s="141">
        <v>219286</v>
      </c>
      <c r="H36" s="130">
        <f t="shared" si="6"/>
        <v>-0.11855100309913613</v>
      </c>
      <c r="I36" s="129">
        <v>257103</v>
      </c>
      <c r="J36" s="174">
        <f t="shared" si="7"/>
        <v>-0.13161121225119821</v>
      </c>
      <c r="K36" s="141">
        <v>114669</v>
      </c>
      <c r="L36" s="130">
        <f t="shared" si="8"/>
        <v>-0.27644954284740753</v>
      </c>
      <c r="M36" s="129">
        <v>371772</v>
      </c>
      <c r="N36" s="174">
        <f t="shared" si="9"/>
        <v>-0.18210977890221103</v>
      </c>
    </row>
    <row r="37" spans="2:14" hidden="1" outlineLevel="1">
      <c r="B37" s="68" t="s">
        <v>92</v>
      </c>
      <c r="C37" s="141">
        <v>1570</v>
      </c>
      <c r="D37" s="130">
        <f t="shared" si="12"/>
        <v>0.75615212527964215</v>
      </c>
      <c r="E37" s="129">
        <v>37373</v>
      </c>
      <c r="F37" s="174">
        <f t="shared" si="12"/>
        <v>-8.5988896769302214E-2</v>
      </c>
      <c r="G37" s="141">
        <v>243452</v>
      </c>
      <c r="H37" s="130">
        <f t="shared" si="6"/>
        <v>0.14068576462099269</v>
      </c>
      <c r="I37" s="129">
        <v>282395</v>
      </c>
      <c r="J37" s="174">
        <f t="shared" si="7"/>
        <v>0.1065244564259098</v>
      </c>
      <c r="K37" s="141">
        <v>128825</v>
      </c>
      <c r="L37" s="130">
        <f t="shared" si="8"/>
        <v>-0.13326784765159827</v>
      </c>
      <c r="M37" s="129">
        <v>411220</v>
      </c>
      <c r="N37" s="174">
        <f t="shared" si="9"/>
        <v>1.8269521248408971E-2</v>
      </c>
    </row>
    <row r="38" spans="2:14" hidden="1" outlineLevel="1">
      <c r="B38" s="68" t="s">
        <v>93</v>
      </c>
      <c r="C38" s="141">
        <v>2916</v>
      </c>
      <c r="D38" s="130">
        <f t="shared" si="12"/>
        <v>2.9781718963165074</v>
      </c>
      <c r="E38" s="129">
        <v>41576</v>
      </c>
      <c r="F38" s="174">
        <f t="shared" si="12"/>
        <v>2.0871187938908742E-2</v>
      </c>
      <c r="G38" s="141">
        <v>211438</v>
      </c>
      <c r="H38" s="130">
        <f t="shared" si="6"/>
        <v>2.8665116324326334E-2</v>
      </c>
      <c r="I38" s="129">
        <v>255930</v>
      </c>
      <c r="J38" s="174">
        <f t="shared" si="7"/>
        <v>3.6132871804214428E-2</v>
      </c>
      <c r="K38" s="141">
        <v>119831</v>
      </c>
      <c r="L38" s="130">
        <f t="shared" si="8"/>
        <v>-8.575504879035023E-2</v>
      </c>
      <c r="M38" s="129">
        <v>375761</v>
      </c>
      <c r="N38" s="174">
        <f t="shared" si="9"/>
        <v>-6.123107523355098E-3</v>
      </c>
    </row>
    <row r="39" spans="2:14" hidden="1" outlineLevel="1">
      <c r="B39" s="68" t="s">
        <v>94</v>
      </c>
      <c r="C39" s="141">
        <v>2916</v>
      </c>
      <c r="D39" s="130">
        <f t="shared" si="12"/>
        <v>0.11638591117917296</v>
      </c>
      <c r="E39" s="129">
        <v>41576</v>
      </c>
      <c r="F39" s="174">
        <f t="shared" si="12"/>
        <v>-0.1615882554598802</v>
      </c>
      <c r="G39" s="141">
        <v>211438</v>
      </c>
      <c r="H39" s="130">
        <f t="shared" si="6"/>
        <v>-0.15892103473103436</v>
      </c>
      <c r="I39" s="129">
        <v>255930</v>
      </c>
      <c r="J39" s="174">
        <f t="shared" si="7"/>
        <v>-0.15698804308442305</v>
      </c>
      <c r="K39" s="141">
        <v>119831</v>
      </c>
      <c r="L39" s="130">
        <f t="shared" si="8"/>
        <v>-0.1870021846208122</v>
      </c>
      <c r="M39" s="129">
        <v>375761</v>
      </c>
      <c r="N39" s="174">
        <f t="shared" si="9"/>
        <v>-0.16679749170702285</v>
      </c>
    </row>
    <row r="40" spans="2:14" hidden="1" outlineLevel="1">
      <c r="B40" s="68" t="s">
        <v>95</v>
      </c>
      <c r="C40" s="141">
        <v>5121</v>
      </c>
      <c r="D40" s="130">
        <f t="shared" si="12"/>
        <v>-1.0817075526366571E-2</v>
      </c>
      <c r="E40" s="129">
        <v>51618</v>
      </c>
      <c r="F40" s="174">
        <f t="shared" si="12"/>
        <v>-2.8184128777181572E-2</v>
      </c>
      <c r="G40" s="141">
        <v>266486</v>
      </c>
      <c r="H40" s="130">
        <f t="shared" si="6"/>
        <v>-6.3992553695930821E-2</v>
      </c>
      <c r="I40" s="129">
        <v>323225</v>
      </c>
      <c r="J40" s="174">
        <f t="shared" si="7"/>
        <v>-5.7644819050895468E-2</v>
      </c>
      <c r="K40" s="141">
        <v>164207</v>
      </c>
      <c r="L40" s="130">
        <f t="shared" si="8"/>
        <v>-0.19686683817703388</v>
      </c>
      <c r="M40" s="129">
        <v>487432</v>
      </c>
      <c r="N40" s="174">
        <f t="shared" si="9"/>
        <v>-0.10964006174023433</v>
      </c>
    </row>
    <row r="41" spans="2:14" hidden="1" outlineLevel="1">
      <c r="B41" s="68" t="s">
        <v>96</v>
      </c>
      <c r="C41" s="141">
        <v>4265</v>
      </c>
      <c r="D41" s="130">
        <f t="shared" si="12"/>
        <v>-0.29270315091210619</v>
      </c>
      <c r="E41" s="129">
        <v>58014</v>
      </c>
      <c r="F41" s="174">
        <f t="shared" si="12"/>
        <v>-4.513134505234051E-2</v>
      </c>
      <c r="G41" s="141">
        <v>283144</v>
      </c>
      <c r="H41" s="130">
        <f t="shared" si="6"/>
        <v>0.10434022902430651</v>
      </c>
      <c r="I41" s="129">
        <v>345423</v>
      </c>
      <c r="J41" s="174">
        <f t="shared" si="7"/>
        <v>6.8832036834190369E-2</v>
      </c>
      <c r="K41" s="141">
        <v>177213</v>
      </c>
      <c r="L41" s="130">
        <f t="shared" si="8"/>
        <v>-0.14836244803806142</v>
      </c>
      <c r="M41" s="129">
        <v>522636</v>
      </c>
      <c r="N41" s="174">
        <f t="shared" si="9"/>
        <v>-1.6238661453931491E-2</v>
      </c>
    </row>
    <row r="42" spans="2:14" hidden="1" outlineLevel="1">
      <c r="B42" s="68" t="s">
        <v>97</v>
      </c>
      <c r="C42" s="141">
        <v>3380</v>
      </c>
      <c r="D42" s="130">
        <f t="shared" si="12"/>
        <v>-0.30723508915761422</v>
      </c>
      <c r="E42" s="129">
        <v>54419</v>
      </c>
      <c r="F42" s="174">
        <f t="shared" si="12"/>
        <v>-0.15007496720184921</v>
      </c>
      <c r="G42" s="141">
        <v>301767</v>
      </c>
      <c r="H42" s="130">
        <f t="shared" si="6"/>
        <v>2.5124757533860231E-2</v>
      </c>
      <c r="I42" s="129">
        <v>359566</v>
      </c>
      <c r="J42" s="174">
        <f t="shared" si="7"/>
        <v>-1.0218069907894201E-2</v>
      </c>
      <c r="K42" s="141">
        <v>186366</v>
      </c>
      <c r="L42" s="130">
        <f t="shared" si="8"/>
        <v>-0.19338140456878716</v>
      </c>
      <c r="M42" s="129">
        <v>545932</v>
      </c>
      <c r="N42" s="174">
        <f t="shared" si="9"/>
        <v>-8.1423600594961676E-2</v>
      </c>
    </row>
    <row r="43" spans="2:14" collapsed="1">
      <c r="B43" s="176">
        <v>2010</v>
      </c>
      <c r="C43" s="131">
        <v>35634</v>
      </c>
      <c r="D43" s="140">
        <f t="shared" si="12"/>
        <v>0.10661159591317038</v>
      </c>
      <c r="E43" s="131">
        <v>520814</v>
      </c>
      <c r="F43" s="140">
        <f t="shared" si="12"/>
        <v>-0.10298514660493829</v>
      </c>
      <c r="G43" s="131">
        <v>2895877</v>
      </c>
      <c r="H43" s="140">
        <f t="shared" si="6"/>
        <v>-5.4585325339625901E-2</v>
      </c>
      <c r="I43" s="131">
        <v>3452325</v>
      </c>
      <c r="J43" s="140">
        <f t="shared" si="7"/>
        <v>-6.0818007092169668E-2</v>
      </c>
      <c r="K43" s="131">
        <v>1664237</v>
      </c>
      <c r="L43" s="140">
        <f t="shared" si="8"/>
        <v>-0.17212642177236226</v>
      </c>
      <c r="M43" s="131">
        <v>5116562</v>
      </c>
      <c r="N43" s="140">
        <f t="shared" si="9"/>
        <v>-0.10016953504486348</v>
      </c>
    </row>
    <row r="44" spans="2:14" ht="15" hidden="1" customHeight="1" outlineLevel="1">
      <c r="B44" s="68" t="s">
        <v>86</v>
      </c>
      <c r="C44" s="141">
        <v>3846</v>
      </c>
      <c r="D44" s="130">
        <f t="shared" si="12"/>
        <v>-0.40528838719653626</v>
      </c>
      <c r="E44" s="129">
        <v>53166</v>
      </c>
      <c r="F44" s="174">
        <f t="shared" si="12"/>
        <v>-0.33281463726831229</v>
      </c>
      <c r="G44" s="141">
        <v>269952</v>
      </c>
      <c r="H44" s="130">
        <f t="shared" si="6"/>
        <v>-1.0570452579571565E-2</v>
      </c>
      <c r="I44" s="129">
        <v>326964</v>
      </c>
      <c r="J44" s="174">
        <f t="shared" si="7"/>
        <v>-8.9211398646201867E-2</v>
      </c>
      <c r="K44" s="141">
        <v>180678</v>
      </c>
      <c r="L44" s="130">
        <f t="shared" si="8"/>
        <v>-0.18794214675451926</v>
      </c>
      <c r="M44" s="129">
        <v>507642</v>
      </c>
      <c r="N44" s="174">
        <f t="shared" si="9"/>
        <v>-0.12698887673607528</v>
      </c>
    </row>
    <row r="45" spans="2:14" ht="15" hidden="1" customHeight="1" outlineLevel="1">
      <c r="B45" s="68" t="s">
        <v>87</v>
      </c>
      <c r="C45" s="141">
        <v>814</v>
      </c>
      <c r="D45" s="130">
        <f t="shared" si="12"/>
        <v>-0.82524688707599825</v>
      </c>
      <c r="E45" s="129">
        <v>49745</v>
      </c>
      <c r="F45" s="174">
        <f t="shared" si="12"/>
        <v>-0.29393646918556793</v>
      </c>
      <c r="G45" s="141">
        <v>270264</v>
      </c>
      <c r="H45" s="130">
        <f t="shared" si="6"/>
        <v>2.2435742919761914E-3</v>
      </c>
      <c r="I45" s="129">
        <v>320823</v>
      </c>
      <c r="J45" s="174">
        <f t="shared" si="7"/>
        <v>-6.9460598484211267E-2</v>
      </c>
      <c r="K45" s="141">
        <v>166674</v>
      </c>
      <c r="L45" s="130">
        <f t="shared" si="8"/>
        <v>-0.18549395988897144</v>
      </c>
      <c r="M45" s="129">
        <v>487497</v>
      </c>
      <c r="N45" s="174">
        <f t="shared" si="9"/>
        <v>-0.11267867121220665</v>
      </c>
    </row>
    <row r="46" spans="2:14" ht="15" hidden="1" customHeight="1" outlineLevel="1">
      <c r="B46" s="68" t="s">
        <v>88</v>
      </c>
      <c r="C46" s="141">
        <v>1621</v>
      </c>
      <c r="D46" s="130">
        <f t="shared" si="12"/>
        <v>-0.55503705737029918</v>
      </c>
      <c r="E46" s="129">
        <v>33696</v>
      </c>
      <c r="F46" s="174">
        <f t="shared" si="12"/>
        <v>-0.41478664096285101</v>
      </c>
      <c r="G46" s="141">
        <v>210349</v>
      </c>
      <c r="H46" s="130">
        <f t="shared" si="6"/>
        <v>-0.14296831391914078</v>
      </c>
      <c r="I46" s="129">
        <v>245666</v>
      </c>
      <c r="J46" s="174">
        <f t="shared" si="7"/>
        <v>-0.19890041446418028</v>
      </c>
      <c r="K46" s="141">
        <v>129106</v>
      </c>
      <c r="L46" s="130">
        <f t="shared" si="8"/>
        <v>-0.25007260772081463</v>
      </c>
      <c r="M46" s="129">
        <v>374772</v>
      </c>
      <c r="N46" s="174">
        <f t="shared" si="9"/>
        <v>-0.21729922998043105</v>
      </c>
    </row>
    <row r="47" spans="2:14" ht="15" hidden="1" customHeight="1" outlineLevel="1">
      <c r="B47" s="68" t="s">
        <v>89</v>
      </c>
      <c r="C47" s="141">
        <v>1686</v>
      </c>
      <c r="D47" s="130">
        <f t="shared" si="12"/>
        <v>-0.60226468506723285</v>
      </c>
      <c r="E47" s="129">
        <v>35816</v>
      </c>
      <c r="F47" s="174">
        <f t="shared" si="12"/>
        <v>-0.35139442231075702</v>
      </c>
      <c r="G47" s="141">
        <v>233493</v>
      </c>
      <c r="H47" s="130">
        <f t="shared" si="6"/>
        <v>-0.16384478202015429</v>
      </c>
      <c r="I47" s="129">
        <v>270995</v>
      </c>
      <c r="J47" s="174">
        <f t="shared" si="7"/>
        <v>-0.1999084749265585</v>
      </c>
      <c r="K47" s="141">
        <v>120885</v>
      </c>
      <c r="L47" s="130">
        <f t="shared" si="8"/>
        <v>-0.2818272012737415</v>
      </c>
      <c r="M47" s="129">
        <v>391880</v>
      </c>
      <c r="N47" s="174">
        <f t="shared" si="9"/>
        <v>-0.22710382858540357</v>
      </c>
    </row>
    <row r="48" spans="2:14" ht="15" hidden="1" customHeight="1" outlineLevel="1">
      <c r="B48" s="68" t="s">
        <v>90</v>
      </c>
      <c r="C48" s="141">
        <v>2883</v>
      </c>
      <c r="D48" s="130">
        <f t="shared" si="12"/>
        <v>-0.54818993888105316</v>
      </c>
      <c r="E48" s="129">
        <v>52818</v>
      </c>
      <c r="F48" s="174">
        <f t="shared" si="12"/>
        <v>-0.40928713624264657</v>
      </c>
      <c r="G48" s="141">
        <v>324410</v>
      </c>
      <c r="H48" s="130">
        <f t="shared" si="6"/>
        <v>-0.12017248860924279</v>
      </c>
      <c r="I48" s="129">
        <v>380111</v>
      </c>
      <c r="J48" s="174">
        <f t="shared" si="7"/>
        <v>-0.1817034971960001</v>
      </c>
      <c r="K48" s="141">
        <v>183744</v>
      </c>
      <c r="L48" s="130">
        <f t="shared" si="8"/>
        <v>-0.34790524354538199</v>
      </c>
      <c r="M48" s="129">
        <v>563855</v>
      </c>
      <c r="N48" s="174">
        <f t="shared" si="9"/>
        <v>-0.24445590856101518</v>
      </c>
    </row>
    <row r="49" spans="2:14" ht="15" hidden="1" customHeight="1" outlineLevel="1">
      <c r="B49" s="68" t="s">
        <v>91</v>
      </c>
      <c r="C49" s="141">
        <v>1026</v>
      </c>
      <c r="D49" s="130">
        <f t="shared" si="12"/>
        <v>-0.74778761061946897</v>
      </c>
      <c r="E49" s="129">
        <v>46264</v>
      </c>
      <c r="F49" s="174">
        <f t="shared" si="12"/>
        <v>-0.21959448061806286</v>
      </c>
      <c r="G49" s="141">
        <v>248779</v>
      </c>
      <c r="H49" s="130">
        <f t="shared" si="6"/>
        <v>-0.2086980584747703</v>
      </c>
      <c r="I49" s="129">
        <v>296069</v>
      </c>
      <c r="J49" s="174">
        <f t="shared" si="7"/>
        <v>-0.2162137120044898</v>
      </c>
      <c r="K49" s="141">
        <v>158481</v>
      </c>
      <c r="L49" s="130">
        <f t="shared" si="8"/>
        <v>-0.28909015058741205</v>
      </c>
      <c r="M49" s="129">
        <v>454550</v>
      </c>
      <c r="N49" s="174">
        <f t="shared" si="9"/>
        <v>-0.24326043128578301</v>
      </c>
    </row>
    <row r="50" spans="2:14" ht="15" hidden="1" customHeight="1" outlineLevel="1">
      <c r="B50" s="68" t="s">
        <v>92</v>
      </c>
      <c r="C50" s="141">
        <v>894</v>
      </c>
      <c r="D50" s="130">
        <f t="shared" si="12"/>
        <v>-0.69151138716356109</v>
      </c>
      <c r="E50" s="129">
        <v>40889</v>
      </c>
      <c r="F50" s="174">
        <f t="shared" si="12"/>
        <v>-0.33063222342271548</v>
      </c>
      <c r="G50" s="141">
        <v>213426</v>
      </c>
      <c r="H50" s="130">
        <f t="shared" si="6"/>
        <v>-0.18898460626465374</v>
      </c>
      <c r="I50" s="129">
        <v>255209</v>
      </c>
      <c r="J50" s="174">
        <f t="shared" si="7"/>
        <v>-0.21988549349978448</v>
      </c>
      <c r="K50" s="141">
        <v>148633</v>
      </c>
      <c r="L50" s="130">
        <f t="shared" si="8"/>
        <v>-0.17290559528115523</v>
      </c>
      <c r="M50" s="129">
        <v>403842</v>
      </c>
      <c r="N50" s="174">
        <f t="shared" si="9"/>
        <v>-0.20322858134983268</v>
      </c>
    </row>
    <row r="51" spans="2:14" ht="15" hidden="1" customHeight="1" outlineLevel="1">
      <c r="B51" s="68" t="s">
        <v>93</v>
      </c>
      <c r="C51" s="141">
        <v>733</v>
      </c>
      <c r="D51" s="130">
        <f t="shared" si="12"/>
        <v>-0.81262781186094069</v>
      </c>
      <c r="E51" s="129">
        <v>40726</v>
      </c>
      <c r="F51" s="174">
        <f t="shared" si="12"/>
        <v>-0.34633410374935802</v>
      </c>
      <c r="G51" s="141">
        <v>205546</v>
      </c>
      <c r="H51" s="130">
        <f t="shared" si="6"/>
        <v>-0.19480560180197826</v>
      </c>
      <c r="I51" s="129">
        <v>247005</v>
      </c>
      <c r="J51" s="174">
        <f t="shared" si="7"/>
        <v>-0.23168922302646111</v>
      </c>
      <c r="K51" s="141">
        <v>131071</v>
      </c>
      <c r="L51" s="130">
        <f t="shared" si="8"/>
        <v>-0.30427189825578305</v>
      </c>
      <c r="M51" s="129">
        <v>378076</v>
      </c>
      <c r="N51" s="174">
        <f t="shared" si="9"/>
        <v>-0.25850731047196918</v>
      </c>
    </row>
    <row r="52" spans="2:14" ht="15" hidden="1" customHeight="1" outlineLevel="1">
      <c r="B52" s="68" t="s">
        <v>94</v>
      </c>
      <c r="C52" s="141">
        <v>2612</v>
      </c>
      <c r="D52" s="130">
        <f t="shared" si="12"/>
        <v>-0.43634009495036685</v>
      </c>
      <c r="E52" s="129">
        <v>49589</v>
      </c>
      <c r="F52" s="174">
        <f t="shared" si="12"/>
        <v>-0.42793364404042267</v>
      </c>
      <c r="G52" s="141">
        <v>251389</v>
      </c>
      <c r="H52" s="130">
        <f t="shared" si="6"/>
        <v>-0.20412266038548232</v>
      </c>
      <c r="I52" s="129">
        <v>303590</v>
      </c>
      <c r="J52" s="174">
        <f t="shared" si="7"/>
        <v>-0.25441203196604956</v>
      </c>
      <c r="K52" s="141">
        <v>147394</v>
      </c>
      <c r="L52" s="130">
        <f t="shared" si="8"/>
        <v>-0.28432143724204906</v>
      </c>
      <c r="M52" s="129">
        <v>450984</v>
      </c>
      <c r="N52" s="174">
        <f t="shared" si="9"/>
        <v>-0.26445855052419376</v>
      </c>
    </row>
    <row r="53" spans="2:14" ht="15" hidden="1" customHeight="1" outlineLevel="1">
      <c r="B53" s="68" t="s">
        <v>95</v>
      </c>
      <c r="C53" s="141">
        <v>5177</v>
      </c>
      <c r="D53" s="130">
        <f t="shared" si="12"/>
        <v>-0.47457627118644063</v>
      </c>
      <c r="E53" s="129">
        <v>53115</v>
      </c>
      <c r="F53" s="174">
        <f t="shared" si="12"/>
        <v>-0.41158550095271862</v>
      </c>
      <c r="G53" s="141">
        <v>284705</v>
      </c>
      <c r="H53" s="130">
        <f t="shared" si="6"/>
        <v>-8.1925504093695478E-2</v>
      </c>
      <c r="I53" s="129">
        <v>342997</v>
      </c>
      <c r="J53" s="174">
        <f t="shared" si="7"/>
        <v>-0.16389506425632328</v>
      </c>
      <c r="K53" s="141">
        <v>204458</v>
      </c>
      <c r="L53" s="130">
        <f t="shared" si="8"/>
        <v>-0.18999267080007132</v>
      </c>
      <c r="M53" s="129">
        <v>547455</v>
      </c>
      <c r="N53" s="174">
        <f t="shared" si="9"/>
        <v>-0.17383614503649758</v>
      </c>
    </row>
    <row r="54" spans="2:14" ht="15" hidden="1" customHeight="1" outlineLevel="1">
      <c r="B54" s="68" t="s">
        <v>96</v>
      </c>
      <c r="C54" s="141">
        <v>6030</v>
      </c>
      <c r="D54" s="130">
        <f t="shared" si="12"/>
        <v>-0.356388088376561</v>
      </c>
      <c r="E54" s="129">
        <v>60756</v>
      </c>
      <c r="F54" s="174">
        <f t="shared" si="12"/>
        <v>-0.2940028120896615</v>
      </c>
      <c r="G54" s="141">
        <v>256392</v>
      </c>
      <c r="H54" s="130">
        <f t="shared" si="6"/>
        <v>-0.1410250397003544</v>
      </c>
      <c r="I54" s="129">
        <v>323178</v>
      </c>
      <c r="J54" s="174">
        <f t="shared" si="7"/>
        <v>-0.17956802534576255</v>
      </c>
      <c r="K54" s="141">
        <v>208085</v>
      </c>
      <c r="L54" s="130">
        <f t="shared" si="8"/>
        <v>-0.12990846863723227</v>
      </c>
      <c r="M54" s="129">
        <v>531263</v>
      </c>
      <c r="N54" s="174">
        <f t="shared" si="9"/>
        <v>-0.16080813186639598</v>
      </c>
    </row>
    <row r="55" spans="2:14" ht="15" hidden="1" customHeight="1" outlineLevel="1">
      <c r="B55" s="68" t="s">
        <v>97</v>
      </c>
      <c r="C55" s="141">
        <v>4879</v>
      </c>
      <c r="D55" s="130">
        <f t="shared" si="12"/>
        <v>-0.35437342860923648</v>
      </c>
      <c r="E55" s="129">
        <v>64028</v>
      </c>
      <c r="F55" s="174">
        <f t="shared" si="12"/>
        <v>-0.21918977585912536</v>
      </c>
      <c r="G55" s="141">
        <v>294371</v>
      </c>
      <c r="H55" s="130">
        <f t="shared" si="6"/>
        <v>1.3499741779996466E-2</v>
      </c>
      <c r="I55" s="129">
        <v>363278</v>
      </c>
      <c r="J55" s="174">
        <f t="shared" si="7"/>
        <v>-4.4027904602259471E-2</v>
      </c>
      <c r="K55" s="141">
        <v>231046</v>
      </c>
      <c r="L55" s="130">
        <f t="shared" si="8"/>
        <v>-0.10302658550220511</v>
      </c>
      <c r="M55" s="129">
        <v>594324</v>
      </c>
      <c r="N55" s="174">
        <f t="shared" si="9"/>
        <v>-6.7863041156349002E-2</v>
      </c>
    </row>
    <row r="56" spans="2:14" collapsed="1">
      <c r="B56" s="176">
        <v>2009</v>
      </c>
      <c r="C56" s="131">
        <v>32201</v>
      </c>
      <c r="D56" s="140">
        <f t="shared" si="12"/>
        <v>-0.52420987307732081</v>
      </c>
      <c r="E56" s="131">
        <v>580608</v>
      </c>
      <c r="F56" s="140">
        <f t="shared" si="12"/>
        <v>-0.34024592147830146</v>
      </c>
      <c r="G56" s="131">
        <v>3063076</v>
      </c>
      <c r="H56" s="140">
        <f t="shared" si="6"/>
        <v>-0.12072469089058357</v>
      </c>
      <c r="I56" s="131">
        <v>3675885</v>
      </c>
      <c r="J56" s="140">
        <f t="shared" si="7"/>
        <v>-0.17048246889832519</v>
      </c>
      <c r="K56" s="131">
        <v>2010255</v>
      </c>
      <c r="L56" s="140">
        <f t="shared" si="8"/>
        <v>-0.22548747644971512</v>
      </c>
      <c r="M56" s="131">
        <v>5686140</v>
      </c>
      <c r="N56" s="140">
        <f t="shared" si="9"/>
        <v>-0.1907996498579807</v>
      </c>
    </row>
    <row r="57" spans="2:14" ht="15" hidden="1" customHeight="1" outlineLevel="1">
      <c r="B57" s="68" t="s">
        <v>86</v>
      </c>
      <c r="C57" s="141">
        <v>6467</v>
      </c>
      <c r="D57" s="130">
        <f t="shared" si="12"/>
        <v>-4.9110424937509167E-2</v>
      </c>
      <c r="E57" s="129">
        <v>79687</v>
      </c>
      <c r="F57" s="174">
        <f t="shared" si="12"/>
        <v>-2.192137272470629E-2</v>
      </c>
      <c r="G57" s="141">
        <v>272836</v>
      </c>
      <c r="H57" s="130">
        <f t="shared" si="6"/>
        <v>-2.8635106220116113E-2</v>
      </c>
      <c r="I57" s="129">
        <v>358990</v>
      </c>
      <c r="J57" s="174">
        <f t="shared" si="7"/>
        <v>-2.7530590297248025E-2</v>
      </c>
      <c r="K57" s="141">
        <v>222494</v>
      </c>
      <c r="L57" s="130">
        <f t="shared" si="8"/>
        <v>-0.14426372003399957</v>
      </c>
      <c r="M57" s="129">
        <v>581484</v>
      </c>
      <c r="N57" s="174">
        <f t="shared" si="9"/>
        <v>-7.5771350825550421E-2</v>
      </c>
    </row>
    <row r="58" spans="2:14" ht="15" hidden="1" customHeight="1" outlineLevel="1">
      <c r="B58" s="68" t="s">
        <v>87</v>
      </c>
      <c r="C58" s="141">
        <v>4658</v>
      </c>
      <c r="D58" s="130">
        <f t="shared" si="12"/>
        <v>-0.51569972967352884</v>
      </c>
      <c r="E58" s="129">
        <v>70454</v>
      </c>
      <c r="F58" s="174">
        <f t="shared" si="12"/>
        <v>-0.11674146879622893</v>
      </c>
      <c r="G58" s="141">
        <v>269659</v>
      </c>
      <c r="H58" s="130">
        <f t="shared" si="6"/>
        <v>-7.7072880230544372E-2</v>
      </c>
      <c r="I58" s="129">
        <v>344771</v>
      </c>
      <c r="J58" s="174">
        <f t="shared" si="7"/>
        <v>-9.6422075573563415E-2</v>
      </c>
      <c r="K58" s="141">
        <v>204632</v>
      </c>
      <c r="L58" s="130">
        <f t="shared" si="8"/>
        <v>-9.6750841973771928E-2</v>
      </c>
      <c r="M58" s="129">
        <v>549403</v>
      </c>
      <c r="N58" s="174">
        <f t="shared" si="9"/>
        <v>-9.6544556686010696E-2</v>
      </c>
    </row>
    <row r="59" spans="2:14" ht="15" hidden="1" customHeight="1" outlineLevel="1">
      <c r="B59" s="68" t="s">
        <v>88</v>
      </c>
      <c r="C59" s="141">
        <v>3643</v>
      </c>
      <c r="D59" s="130">
        <f t="shared" si="12"/>
        <v>-0.26567224349929452</v>
      </c>
      <c r="E59" s="129">
        <v>57579</v>
      </c>
      <c r="F59" s="174">
        <f t="shared" si="12"/>
        <v>-8.8550488341538336E-2</v>
      </c>
      <c r="G59" s="141">
        <v>245439</v>
      </c>
      <c r="H59" s="130">
        <f t="shared" si="6"/>
        <v>-5.2779653821662165E-2</v>
      </c>
      <c r="I59" s="129">
        <v>306661</v>
      </c>
      <c r="J59" s="174">
        <f t="shared" si="7"/>
        <v>-6.2912338922349598E-2</v>
      </c>
      <c r="K59" s="141">
        <v>172158</v>
      </c>
      <c r="L59" s="130">
        <f t="shared" si="8"/>
        <v>-0.10233387561006135</v>
      </c>
      <c r="M59" s="129">
        <v>478819</v>
      </c>
      <c r="N59" s="174">
        <f t="shared" si="9"/>
        <v>-7.7478695959601773E-2</v>
      </c>
    </row>
    <row r="60" spans="2:14" ht="15" hidden="1" customHeight="1" outlineLevel="1">
      <c r="B60" s="68" t="s">
        <v>89</v>
      </c>
      <c r="C60" s="141">
        <v>4239</v>
      </c>
      <c r="D60" s="130">
        <f t="shared" si="12"/>
        <v>6.6492519591545562E-3</v>
      </c>
      <c r="E60" s="129">
        <v>55220</v>
      </c>
      <c r="F60" s="174">
        <f t="shared" si="12"/>
        <v>-0.18146512110521473</v>
      </c>
      <c r="G60" s="141">
        <v>279246</v>
      </c>
      <c r="H60" s="130">
        <f t="shared" si="6"/>
        <v>-7.2238520344597323E-2</v>
      </c>
      <c r="I60" s="129">
        <v>338705</v>
      </c>
      <c r="J60" s="174">
        <f t="shared" si="7"/>
        <v>-9.112010347177868E-2</v>
      </c>
      <c r="K60" s="141">
        <v>168323</v>
      </c>
      <c r="L60" s="130">
        <f t="shared" si="8"/>
        <v>-0.10513136769130982</v>
      </c>
      <c r="M60" s="129">
        <v>507028</v>
      </c>
      <c r="N60" s="174">
        <f t="shared" si="9"/>
        <v>-9.5819958627576862E-2</v>
      </c>
    </row>
    <row r="61" spans="2:14" ht="15" hidden="1" customHeight="1" outlineLevel="1">
      <c r="B61" s="68" t="s">
        <v>90</v>
      </c>
      <c r="C61" s="141">
        <v>6381</v>
      </c>
      <c r="D61" s="130">
        <f t="shared" si="12"/>
        <v>-0.31431334622823981</v>
      </c>
      <c r="E61" s="129">
        <v>89414</v>
      </c>
      <c r="F61" s="174">
        <f t="shared" si="12"/>
        <v>-4.6901315368708341E-2</v>
      </c>
      <c r="G61" s="141">
        <v>368720</v>
      </c>
      <c r="H61" s="130">
        <f t="shared" si="6"/>
        <v>-4.4122984393633047E-2</v>
      </c>
      <c r="I61" s="129">
        <v>464515</v>
      </c>
      <c r="J61" s="174">
        <f t="shared" si="7"/>
        <v>-4.9799533608804181E-2</v>
      </c>
      <c r="K61" s="141">
        <v>281775</v>
      </c>
      <c r="L61" s="130">
        <f t="shared" si="8"/>
        <v>-1.1458000778835298E-2</v>
      </c>
      <c r="M61" s="129">
        <v>746290</v>
      </c>
      <c r="N61" s="174">
        <f t="shared" si="9"/>
        <v>-3.5677690040457399E-2</v>
      </c>
    </row>
    <row r="62" spans="2:14" ht="15" hidden="1" customHeight="1" outlineLevel="1">
      <c r="B62" s="68" t="s">
        <v>91</v>
      </c>
      <c r="C62" s="141">
        <v>4068</v>
      </c>
      <c r="D62" s="130">
        <f t="shared" si="12"/>
        <v>-3.5790471675752555E-2</v>
      </c>
      <c r="E62" s="129">
        <v>59282</v>
      </c>
      <c r="F62" s="174">
        <f t="shared" si="12"/>
        <v>-0.11028065435989798</v>
      </c>
      <c r="G62" s="141">
        <v>314392</v>
      </c>
      <c r="H62" s="130">
        <f t="shared" si="6"/>
        <v>-6.8735800377373035E-2</v>
      </c>
      <c r="I62" s="129">
        <v>377742</v>
      </c>
      <c r="J62" s="174">
        <f t="shared" si="7"/>
        <v>-7.5172727851417376E-2</v>
      </c>
      <c r="K62" s="141">
        <v>222927</v>
      </c>
      <c r="L62" s="130">
        <f t="shared" si="8"/>
        <v>-0.10126026027640256</v>
      </c>
      <c r="M62" s="129">
        <v>600669</v>
      </c>
      <c r="N62" s="174">
        <f t="shared" si="9"/>
        <v>-8.5029474934881E-2</v>
      </c>
    </row>
    <row r="63" spans="2:14" ht="15" hidden="1" customHeight="1" outlineLevel="1">
      <c r="B63" s="68" t="s">
        <v>92</v>
      </c>
      <c r="C63" s="141">
        <v>2898</v>
      </c>
      <c r="D63" s="130">
        <f t="shared" si="12"/>
        <v>-0.28603104212860309</v>
      </c>
      <c r="E63" s="129">
        <v>61086</v>
      </c>
      <c r="F63" s="174">
        <f t="shared" si="12"/>
        <v>-2.2451951543471682E-2</v>
      </c>
      <c r="G63" s="141">
        <v>263159</v>
      </c>
      <c r="H63" s="130">
        <f t="shared" si="6"/>
        <v>-2.4298711144806751E-3</v>
      </c>
      <c r="I63" s="129">
        <v>327143</v>
      </c>
      <c r="J63" s="174">
        <f t="shared" si="7"/>
        <v>-9.701890127986279E-3</v>
      </c>
      <c r="K63" s="141">
        <v>179705</v>
      </c>
      <c r="L63" s="130">
        <f t="shared" si="8"/>
        <v>-4.6303667144297567E-2</v>
      </c>
      <c r="M63" s="129">
        <v>506848</v>
      </c>
      <c r="N63" s="174">
        <f t="shared" si="9"/>
        <v>-2.2996349112722636E-2</v>
      </c>
    </row>
    <row r="64" spans="2:14" ht="15" hidden="1" customHeight="1" outlineLevel="1">
      <c r="B64" s="68" t="s">
        <v>93</v>
      </c>
      <c r="C64" s="141">
        <v>3912</v>
      </c>
      <c r="D64" s="130">
        <f t="shared" si="12"/>
        <v>0.36069565217391308</v>
      </c>
      <c r="E64" s="129">
        <v>62304</v>
      </c>
      <c r="F64" s="174">
        <f t="shared" si="12"/>
        <v>0.13488405981894025</v>
      </c>
      <c r="G64" s="141">
        <v>255275</v>
      </c>
      <c r="H64" s="130">
        <f t="shared" si="6"/>
        <v>0.18390602028559377</v>
      </c>
      <c r="I64" s="129">
        <v>321491</v>
      </c>
      <c r="J64" s="174">
        <f t="shared" si="7"/>
        <v>0.17592128605131774</v>
      </c>
      <c r="K64" s="141">
        <v>188394</v>
      </c>
      <c r="L64" s="130">
        <f t="shared" si="8"/>
        <v>0.21198903771181543</v>
      </c>
      <c r="M64" s="129">
        <v>509885</v>
      </c>
      <c r="N64" s="174">
        <f t="shared" si="9"/>
        <v>0.18899488616887061</v>
      </c>
    </row>
    <row r="65" spans="2:14" ht="30" hidden="1" customHeight="1" outlineLevel="1">
      <c r="B65" s="68" t="s">
        <v>94</v>
      </c>
      <c r="C65" s="141">
        <v>4634</v>
      </c>
      <c r="D65" s="130">
        <f t="shared" si="12"/>
        <v>-0.35025238362310718</v>
      </c>
      <c r="E65" s="129">
        <v>86684</v>
      </c>
      <c r="F65" s="174">
        <f t="shared" si="12"/>
        <v>0.20758396834905191</v>
      </c>
      <c r="G65" s="141">
        <v>315864</v>
      </c>
      <c r="H65" s="130">
        <f t="shared" si="6"/>
        <v>0.11651779244329297</v>
      </c>
      <c r="I65" s="129">
        <v>407182</v>
      </c>
      <c r="J65" s="174">
        <f t="shared" si="7"/>
        <v>0.12538417317089356</v>
      </c>
      <c r="K65" s="141">
        <v>205950</v>
      </c>
      <c r="L65" s="130">
        <f t="shared" si="8"/>
        <v>7.7026058853368662E-2</v>
      </c>
      <c r="M65" s="129">
        <v>613132</v>
      </c>
      <c r="N65" s="174">
        <f t="shared" si="9"/>
        <v>0.10866361563512017</v>
      </c>
    </row>
    <row r="66" spans="2:14" ht="15" hidden="1" customHeight="1" outlineLevel="1">
      <c r="B66" s="68" t="s">
        <v>95</v>
      </c>
      <c r="C66" s="141">
        <v>9853</v>
      </c>
      <c r="D66" s="130">
        <f t="shared" si="12"/>
        <v>0.33166644141100154</v>
      </c>
      <c r="E66" s="129">
        <v>90268</v>
      </c>
      <c r="F66" s="174">
        <f t="shared" si="12"/>
        <v>3.3997709049255365E-2</v>
      </c>
      <c r="G66" s="141">
        <v>310111</v>
      </c>
      <c r="H66" s="130">
        <f t="shared" si="6"/>
        <v>-4.7286814560848933E-2</v>
      </c>
      <c r="I66" s="129">
        <v>410232</v>
      </c>
      <c r="J66" s="174">
        <f t="shared" si="7"/>
        <v>-2.3726683833013684E-2</v>
      </c>
      <c r="K66" s="141">
        <v>252415</v>
      </c>
      <c r="L66" s="130">
        <f t="shared" si="8"/>
        <v>-2.2056658453050715E-2</v>
      </c>
      <c r="M66" s="129">
        <v>662647</v>
      </c>
      <c r="N66" s="174">
        <f t="shared" si="9"/>
        <v>-2.3091211982721793E-2</v>
      </c>
    </row>
    <row r="67" spans="2:14" ht="30" hidden="1" customHeight="1" outlineLevel="1">
      <c r="B67" s="68" t="s">
        <v>96</v>
      </c>
      <c r="C67" s="141">
        <v>9369</v>
      </c>
      <c r="D67" s="130">
        <f t="shared" si="12"/>
        <v>-6.0280842527582701E-2</v>
      </c>
      <c r="E67" s="129">
        <v>86057</v>
      </c>
      <c r="F67" s="174">
        <f t="shared" si="12"/>
        <v>2.0684829148529982E-2</v>
      </c>
      <c r="G67" s="141">
        <v>298486</v>
      </c>
      <c r="H67" s="130">
        <f t="shared" si="6"/>
        <v>2.8070924721701696E-2</v>
      </c>
      <c r="I67" s="129">
        <v>393912</v>
      </c>
      <c r="J67" s="174">
        <f t="shared" si="7"/>
        <v>2.416157288121501E-2</v>
      </c>
      <c r="K67" s="141">
        <v>239153</v>
      </c>
      <c r="L67" s="130">
        <f t="shared" si="8"/>
        <v>4.4900119285631312E-3</v>
      </c>
      <c r="M67" s="129">
        <v>633065</v>
      </c>
      <c r="N67" s="174">
        <f t="shared" si="9"/>
        <v>1.6640356638718545E-2</v>
      </c>
    </row>
    <row r="68" spans="2:14" ht="15" hidden="1" customHeight="1" outlineLevel="1">
      <c r="B68" s="68" t="s">
        <v>97</v>
      </c>
      <c r="C68" s="141">
        <v>7557</v>
      </c>
      <c r="D68" s="130">
        <f t="shared" si="12"/>
        <v>5.8996636771300404E-2</v>
      </c>
      <c r="E68" s="129">
        <v>82002</v>
      </c>
      <c r="F68" s="174">
        <f t="shared" si="12"/>
        <v>-4.5966981955254615E-2</v>
      </c>
      <c r="G68" s="141">
        <v>290450</v>
      </c>
      <c r="H68" s="130">
        <f t="shared" si="6"/>
        <v>-5.4035914364376492E-3</v>
      </c>
      <c r="I68" s="129">
        <v>380009</v>
      </c>
      <c r="J68" s="174">
        <f t="shared" si="7"/>
        <v>-1.3263501741029304E-2</v>
      </c>
      <c r="K68" s="141">
        <v>257584</v>
      </c>
      <c r="L68" s="130">
        <f t="shared" si="8"/>
        <v>-2.5557224950046864E-3</v>
      </c>
      <c r="M68" s="129">
        <v>637593</v>
      </c>
      <c r="N68" s="174">
        <f t="shared" si="9"/>
        <v>-8.9654175494007227E-3</v>
      </c>
    </row>
    <row r="69" spans="2:14" collapsed="1">
      <c r="B69" s="176">
        <v>2008</v>
      </c>
      <c r="C69" s="131">
        <v>67679</v>
      </c>
      <c r="D69" s="140">
        <f t="shared" si="12"/>
        <v>-0.12882464247557501</v>
      </c>
      <c r="E69" s="131">
        <v>880037</v>
      </c>
      <c r="F69" s="140">
        <f t="shared" si="12"/>
        <v>-2.1153322099315419E-2</v>
      </c>
      <c r="G69" s="131">
        <v>3483637</v>
      </c>
      <c r="H69" s="140">
        <f t="shared" si="6"/>
        <v>-1.2206923948737125E-2</v>
      </c>
      <c r="I69" s="131">
        <v>4431353</v>
      </c>
      <c r="J69" s="140">
        <f t="shared" si="7"/>
        <v>-1.6004693312584695E-2</v>
      </c>
      <c r="K69" s="131">
        <v>2595510</v>
      </c>
      <c r="L69" s="140">
        <f t="shared" si="8"/>
        <v>-3.4785519049478464E-2</v>
      </c>
      <c r="M69" s="131">
        <v>7026863</v>
      </c>
      <c r="N69" s="140">
        <f t="shared" si="9"/>
        <v>-2.3026275085405223E-2</v>
      </c>
    </row>
    <row r="70" spans="2:14" ht="15" hidden="1" customHeight="1" outlineLevel="1">
      <c r="B70" s="68" t="s">
        <v>86</v>
      </c>
      <c r="C70" s="141">
        <v>6801</v>
      </c>
      <c r="D70" s="130">
        <f t="shared" si="12"/>
        <v>0.19778090877069388</v>
      </c>
      <c r="E70" s="129">
        <v>81473</v>
      </c>
      <c r="F70" s="174">
        <f t="shared" si="12"/>
        <v>-2.846410684474121E-2</v>
      </c>
      <c r="G70" s="141">
        <v>280879</v>
      </c>
      <c r="H70" s="130">
        <f t="shared" si="6"/>
        <v>3.6308561899069502E-2</v>
      </c>
      <c r="I70" s="129">
        <v>369153</v>
      </c>
      <c r="J70" s="174">
        <f t="shared" si="7"/>
        <v>2.3786940894568787E-2</v>
      </c>
      <c r="K70" s="141">
        <v>260003</v>
      </c>
      <c r="L70" s="130">
        <f t="shared" si="8"/>
        <v>4.0773846455605556E-2</v>
      </c>
      <c r="M70" s="129">
        <v>629156</v>
      </c>
      <c r="N70" s="174">
        <f t="shared" si="9"/>
        <v>3.0739212277991479E-2</v>
      </c>
    </row>
    <row r="71" spans="2:14" ht="15" hidden="1" customHeight="1" outlineLevel="1">
      <c r="B71" s="68" t="s">
        <v>87</v>
      </c>
      <c r="C71" s="141">
        <v>9618</v>
      </c>
      <c r="D71" s="130">
        <f t="shared" si="12"/>
        <v>1.2905453679447487</v>
      </c>
      <c r="E71" s="129">
        <v>79766</v>
      </c>
      <c r="F71" s="174">
        <f t="shared" si="12"/>
        <v>3.2997487632417277E-2</v>
      </c>
      <c r="G71" s="141">
        <v>292178</v>
      </c>
      <c r="H71" s="130">
        <f t="shared" si="6"/>
        <v>-1.2785425155932173E-2</v>
      </c>
      <c r="I71" s="129">
        <v>381562</v>
      </c>
      <c r="J71" s="174">
        <f t="shared" si="7"/>
        <v>1.1084347565709862E-2</v>
      </c>
      <c r="K71" s="141">
        <v>226551</v>
      </c>
      <c r="L71" s="130">
        <f t="shared" si="8"/>
        <v>4.2421340993110679E-3</v>
      </c>
      <c r="M71" s="129">
        <v>608113</v>
      </c>
      <c r="N71" s="174">
        <f t="shared" si="9"/>
        <v>8.5244281253058496E-3</v>
      </c>
    </row>
    <row r="72" spans="2:14" ht="15" hidden="1" customHeight="1" outlineLevel="1">
      <c r="B72" s="68" t="s">
        <v>88</v>
      </c>
      <c r="C72" s="141">
        <v>4961</v>
      </c>
      <c r="D72" s="130">
        <f t="shared" si="12"/>
        <v>-9.8655523255813948E-2</v>
      </c>
      <c r="E72" s="129">
        <v>63173</v>
      </c>
      <c r="F72" s="174">
        <f t="shared" si="12"/>
        <v>-3.3800835079454861E-2</v>
      </c>
      <c r="G72" s="141">
        <v>259115</v>
      </c>
      <c r="H72" s="130">
        <f t="shared" si="6"/>
        <v>-0.13609039352121977</v>
      </c>
      <c r="I72" s="129">
        <v>327249</v>
      </c>
      <c r="J72" s="174">
        <f t="shared" si="7"/>
        <v>-0.117499056145839</v>
      </c>
      <c r="K72" s="141">
        <v>191784</v>
      </c>
      <c r="L72" s="130">
        <f t="shared" si="8"/>
        <v>-3.1239441744418395E-3</v>
      </c>
      <c r="M72" s="129">
        <v>519033</v>
      </c>
      <c r="N72" s="174">
        <f t="shared" si="9"/>
        <v>-7.8429701440860811E-2</v>
      </c>
    </row>
    <row r="73" spans="2:14" ht="15" hidden="1" customHeight="1" outlineLevel="1">
      <c r="B73" s="68" t="s">
        <v>89</v>
      </c>
      <c r="C73" s="141">
        <v>4211</v>
      </c>
      <c r="D73" s="130">
        <f t="shared" si="12"/>
        <v>-0.27283716111207046</v>
      </c>
      <c r="E73" s="129">
        <v>67462</v>
      </c>
      <c r="F73" s="174">
        <f t="shared" si="12"/>
        <v>-9.2264427669909499E-2</v>
      </c>
      <c r="G73" s="141">
        <v>300989</v>
      </c>
      <c r="H73" s="130">
        <f t="shared" si="6"/>
        <v>-0.10180421600458367</v>
      </c>
      <c r="I73" s="129">
        <v>372662</v>
      </c>
      <c r="J73" s="174">
        <f t="shared" si="7"/>
        <v>-0.102482093571026</v>
      </c>
      <c r="K73" s="141">
        <v>188098</v>
      </c>
      <c r="L73" s="130">
        <f t="shared" si="8"/>
        <v>-7.5794500894243444E-2</v>
      </c>
      <c r="M73" s="129">
        <v>560760</v>
      </c>
      <c r="N73" s="174">
        <f t="shared" si="9"/>
        <v>-9.3703635464445378E-2</v>
      </c>
    </row>
    <row r="74" spans="2:14" ht="15" hidden="1" customHeight="1" outlineLevel="1">
      <c r="B74" s="68" t="s">
        <v>90</v>
      </c>
      <c r="C74" s="141">
        <v>9306</v>
      </c>
      <c r="D74" s="130">
        <f t="shared" si="12"/>
        <v>0.72557018357129621</v>
      </c>
      <c r="E74" s="129">
        <v>93814</v>
      </c>
      <c r="F74" s="174">
        <f t="shared" si="12"/>
        <v>-0.1352751405659508</v>
      </c>
      <c r="G74" s="141">
        <v>385740</v>
      </c>
      <c r="H74" s="130">
        <f t="shared" si="6"/>
        <v>7.8171538453499778E-3</v>
      </c>
      <c r="I74" s="129">
        <v>488860</v>
      </c>
      <c r="J74" s="174">
        <f t="shared" si="7"/>
        <v>-1.5647432399507832E-2</v>
      </c>
      <c r="K74" s="141">
        <v>285041</v>
      </c>
      <c r="L74" s="130">
        <f t="shared" si="8"/>
        <v>-9.8376714731843729E-3</v>
      </c>
      <c r="M74" s="129">
        <v>773901</v>
      </c>
      <c r="N74" s="174">
        <f t="shared" si="9"/>
        <v>-1.3515546128509248E-2</v>
      </c>
    </row>
    <row r="75" spans="2:14" ht="15" hidden="1" customHeight="1" outlineLevel="1">
      <c r="B75" s="68" t="s">
        <v>91</v>
      </c>
      <c r="C75" s="141">
        <v>4219</v>
      </c>
      <c r="D75" s="130">
        <f t="shared" si="12"/>
        <v>-0.33106072617726334</v>
      </c>
      <c r="E75" s="129">
        <v>66630</v>
      </c>
      <c r="F75" s="174">
        <f t="shared" si="12"/>
        <v>-0.24420649054549171</v>
      </c>
      <c r="G75" s="141">
        <v>337597</v>
      </c>
      <c r="H75" s="130">
        <f t="shared" si="6"/>
        <v>-6.3606533732376569E-2</v>
      </c>
      <c r="I75" s="129">
        <v>408446</v>
      </c>
      <c r="J75" s="174">
        <f t="shared" si="7"/>
        <v>-0.10230661875405223</v>
      </c>
      <c r="K75" s="141">
        <v>248044</v>
      </c>
      <c r="L75" s="130">
        <f t="shared" si="8"/>
        <v>-3.113867883257293E-2</v>
      </c>
      <c r="M75" s="129">
        <v>656490</v>
      </c>
      <c r="N75" s="174">
        <f t="shared" si="9"/>
        <v>-7.6680951490201932E-2</v>
      </c>
    </row>
    <row r="76" spans="2:14" ht="15" hidden="1" customHeight="1" outlineLevel="1">
      <c r="B76" s="68" t="s">
        <v>92</v>
      </c>
      <c r="C76" s="141">
        <v>4059</v>
      </c>
      <c r="D76" s="130">
        <f t="shared" si="12"/>
        <v>0.17346053772766701</v>
      </c>
      <c r="E76" s="129">
        <v>62489</v>
      </c>
      <c r="F76" s="174">
        <f t="shared" si="12"/>
        <v>-0.11818412734251527</v>
      </c>
      <c r="G76" s="141">
        <v>263800</v>
      </c>
      <c r="H76" s="130">
        <f t="shared" si="6"/>
        <v>-0.10723048547303582</v>
      </c>
      <c r="I76" s="129">
        <v>330348</v>
      </c>
      <c r="J76" s="174">
        <f t="shared" si="7"/>
        <v>-0.1067040193830312</v>
      </c>
      <c r="K76" s="141">
        <v>188430</v>
      </c>
      <c r="L76" s="130">
        <f t="shared" si="8"/>
        <v>3.7490158076433966E-2</v>
      </c>
      <c r="M76" s="129">
        <v>518778</v>
      </c>
      <c r="N76" s="174">
        <f t="shared" si="9"/>
        <v>-5.9211612011700554E-2</v>
      </c>
    </row>
    <row r="77" spans="2:14" ht="15" hidden="1" customHeight="1" outlineLevel="1">
      <c r="B77" s="68" t="s">
        <v>93</v>
      </c>
      <c r="C77" s="141">
        <v>2875</v>
      </c>
      <c r="D77" s="130">
        <f t="shared" si="12"/>
        <v>-2.8716216216216228E-2</v>
      </c>
      <c r="E77" s="129">
        <v>54899</v>
      </c>
      <c r="F77" s="174">
        <f t="shared" si="12"/>
        <v>-0.20813800862553911</v>
      </c>
      <c r="G77" s="141">
        <v>215621</v>
      </c>
      <c r="H77" s="130">
        <f t="shared" si="6"/>
        <v>-0.24792379517336882</v>
      </c>
      <c r="I77" s="129">
        <v>273395</v>
      </c>
      <c r="J77" s="174">
        <f t="shared" si="7"/>
        <v>-0.23843282542689215</v>
      </c>
      <c r="K77" s="141">
        <v>155442</v>
      </c>
      <c r="L77" s="130">
        <f t="shared" si="8"/>
        <v>2.4815728055485931E-2</v>
      </c>
      <c r="M77" s="129">
        <v>428837</v>
      </c>
      <c r="N77" s="174">
        <f t="shared" si="9"/>
        <v>-0.16024305419568097</v>
      </c>
    </row>
    <row r="78" spans="2:14" ht="15" hidden="1" customHeight="1" outlineLevel="1">
      <c r="B78" s="68" t="s">
        <v>94</v>
      </c>
      <c r="C78" s="141">
        <v>7132</v>
      </c>
      <c r="D78" s="130">
        <f t="shared" si="12"/>
        <v>-6.9779574801095645E-2</v>
      </c>
      <c r="E78" s="129">
        <v>71783</v>
      </c>
      <c r="F78" s="174">
        <f t="shared" si="12"/>
        <v>-0.12553601013546434</v>
      </c>
      <c r="G78" s="141">
        <v>282901</v>
      </c>
      <c r="H78" s="130">
        <f t="shared" si="6"/>
        <v>-9.1206808987583932E-3</v>
      </c>
      <c r="I78" s="129">
        <v>361816</v>
      </c>
      <c r="J78" s="174">
        <f t="shared" si="7"/>
        <v>-3.5825827426317791E-2</v>
      </c>
      <c r="K78" s="141">
        <v>191221</v>
      </c>
      <c r="L78" s="130">
        <f t="shared" si="8"/>
        <v>-0.11771979606431815</v>
      </c>
      <c r="M78" s="129">
        <v>553037</v>
      </c>
      <c r="N78" s="174">
        <f t="shared" si="9"/>
        <v>-6.5807988243143933E-2</v>
      </c>
    </row>
    <row r="79" spans="2:14" ht="15" hidden="1" customHeight="1" outlineLevel="1">
      <c r="B79" s="68" t="s">
        <v>95</v>
      </c>
      <c r="C79" s="141">
        <v>7399</v>
      </c>
      <c r="D79" s="130">
        <f t="shared" si="12"/>
        <v>-0.17440303503682208</v>
      </c>
      <c r="E79" s="129">
        <v>87300</v>
      </c>
      <c r="F79" s="174">
        <f t="shared" si="12"/>
        <v>-1.77988794131545E-2</v>
      </c>
      <c r="G79" s="141">
        <v>325503</v>
      </c>
      <c r="H79" s="130">
        <f t="shared" si="6"/>
        <v>-9.4821054169114127E-3</v>
      </c>
      <c r="I79" s="129">
        <v>420202</v>
      </c>
      <c r="J79" s="174">
        <f t="shared" si="7"/>
        <v>-1.4681226741827591E-2</v>
      </c>
      <c r="K79" s="141">
        <v>258108</v>
      </c>
      <c r="L79" s="130">
        <f t="shared" si="8"/>
        <v>-1.3661567621893633E-2</v>
      </c>
      <c r="M79" s="129">
        <v>678310</v>
      </c>
      <c r="N79" s="174">
        <f t="shared" si="9"/>
        <v>-1.4293478418823891E-2</v>
      </c>
    </row>
    <row r="80" spans="2:14" ht="15" hidden="1" customHeight="1" outlineLevel="1">
      <c r="B80" s="68" t="s">
        <v>96</v>
      </c>
      <c r="C80" s="141">
        <v>9970</v>
      </c>
      <c r="D80" s="130">
        <f t="shared" si="12"/>
        <v>0.27526221540035811</v>
      </c>
      <c r="E80" s="129">
        <v>84313</v>
      </c>
      <c r="F80" s="174">
        <f t="shared" si="12"/>
        <v>-2.1856909173173067E-2</v>
      </c>
      <c r="G80" s="141">
        <v>290336</v>
      </c>
      <c r="H80" s="130">
        <f t="shared" si="6"/>
        <v>6.5383948691279947E-3</v>
      </c>
      <c r="I80" s="129">
        <v>384619</v>
      </c>
      <c r="J80" s="174">
        <f t="shared" si="7"/>
        <v>5.6318878851659981E-3</v>
      </c>
      <c r="K80" s="141">
        <v>238084</v>
      </c>
      <c r="L80" s="130">
        <f t="shared" si="8"/>
        <v>-4.6290658548309604E-2</v>
      </c>
      <c r="M80" s="129">
        <v>622703</v>
      </c>
      <c r="N80" s="174">
        <f t="shared" si="9"/>
        <v>-1.4874111104958843E-2</v>
      </c>
    </row>
    <row r="81" spans="2:14" ht="15" hidden="1" customHeight="1" outlineLevel="1">
      <c r="B81" s="68" t="s">
        <v>97</v>
      </c>
      <c r="C81" s="141">
        <v>7136</v>
      </c>
      <c r="D81" s="130">
        <f t="shared" si="12"/>
        <v>0.40086376128778967</v>
      </c>
      <c r="E81" s="129">
        <v>85953</v>
      </c>
      <c r="F81" s="174">
        <f t="shared" si="12"/>
        <v>2.8702439707375405E-3</v>
      </c>
      <c r="G81" s="141">
        <v>292028</v>
      </c>
      <c r="H81" s="130">
        <f t="shared" si="6"/>
        <v>4.7495041016977213E-2</v>
      </c>
      <c r="I81" s="129">
        <v>385117</v>
      </c>
      <c r="J81" s="174">
        <f t="shared" si="7"/>
        <v>4.2017056830849553E-2</v>
      </c>
      <c r="K81" s="141">
        <v>258244</v>
      </c>
      <c r="L81" s="130">
        <f t="shared" si="8"/>
        <v>1.0737807549028311E-3</v>
      </c>
      <c r="M81" s="129">
        <v>643361</v>
      </c>
      <c r="N81" s="174">
        <f t="shared" si="9"/>
        <v>2.5186637027830194E-2</v>
      </c>
    </row>
    <row r="82" spans="2:14" collapsed="1">
      <c r="B82" s="176">
        <v>2007</v>
      </c>
      <c r="C82" s="131">
        <v>77687</v>
      </c>
      <c r="D82" s="140">
        <f t="shared" si="12"/>
        <v>0.128646559739656</v>
      </c>
      <c r="E82" s="131">
        <v>899055</v>
      </c>
      <c r="F82" s="140">
        <f t="shared" si="12"/>
        <v>-8.3061022176531107E-2</v>
      </c>
      <c r="G82" s="131">
        <v>3526687</v>
      </c>
      <c r="H82" s="140">
        <f t="shared" ref="H82:H133" si="13">G82/G95-1</f>
        <v>-4.9118583845552566E-2</v>
      </c>
      <c r="I82" s="131">
        <v>4503429</v>
      </c>
      <c r="J82" s="140">
        <f t="shared" ref="J82:J133" si="14">I82/I95-1</f>
        <v>-5.3541378873348644E-2</v>
      </c>
      <c r="K82" s="131">
        <v>2689050</v>
      </c>
      <c r="L82" s="140">
        <f t="shared" ref="L82:L133" si="15">K82/K95-1</f>
        <v>-1.6632821765178885E-2</v>
      </c>
      <c r="M82" s="131">
        <v>7192479</v>
      </c>
      <c r="N82" s="140">
        <f t="shared" ref="N82:N133" si="16">M82/M95-1</f>
        <v>-4.0071285175133919E-2</v>
      </c>
    </row>
    <row r="83" spans="2:14" ht="15" hidden="1" customHeight="1" outlineLevel="1">
      <c r="B83" s="68" t="s">
        <v>86</v>
      </c>
      <c r="C83" s="141">
        <v>5678</v>
      </c>
      <c r="D83" s="141"/>
      <c r="E83" s="129">
        <v>83860</v>
      </c>
      <c r="F83" s="129"/>
      <c r="G83" s="141">
        <v>271038</v>
      </c>
      <c r="H83" s="141"/>
      <c r="I83" s="129">
        <v>360576</v>
      </c>
      <c r="J83" s="129"/>
      <c r="K83" s="141">
        <v>249817</v>
      </c>
      <c r="L83" s="141"/>
      <c r="M83" s="129">
        <v>610393</v>
      </c>
      <c r="N83" s="129"/>
    </row>
    <row r="84" spans="2:14" ht="15" hidden="1" customHeight="1" outlineLevel="1">
      <c r="B84" s="68" t="s">
        <v>87</v>
      </c>
      <c r="C84" s="141">
        <v>4199</v>
      </c>
      <c r="D84" s="141"/>
      <c r="E84" s="129">
        <v>77218</v>
      </c>
      <c r="F84" s="129"/>
      <c r="G84" s="141">
        <v>295962</v>
      </c>
      <c r="H84" s="141"/>
      <c r="I84" s="129">
        <v>377379</v>
      </c>
      <c r="J84" s="129"/>
      <c r="K84" s="141">
        <v>225594</v>
      </c>
      <c r="L84" s="141"/>
      <c r="M84" s="129">
        <v>602973</v>
      </c>
      <c r="N84" s="129"/>
    </row>
    <row r="85" spans="2:14" ht="15" hidden="1" customHeight="1" outlineLevel="1">
      <c r="B85" s="68" t="s">
        <v>88</v>
      </c>
      <c r="C85" s="141">
        <v>5504</v>
      </c>
      <c r="D85" s="141"/>
      <c r="E85" s="129">
        <v>65383</v>
      </c>
      <c r="F85" s="129"/>
      <c r="G85" s="141">
        <v>299933</v>
      </c>
      <c r="H85" s="141"/>
      <c r="I85" s="129">
        <v>370820</v>
      </c>
      <c r="J85" s="129"/>
      <c r="K85" s="141">
        <v>192385</v>
      </c>
      <c r="L85" s="141"/>
      <c r="M85" s="129">
        <v>563205</v>
      </c>
      <c r="N85" s="129"/>
    </row>
    <row r="86" spans="2:14" ht="15" hidden="1" customHeight="1" outlineLevel="1">
      <c r="B86" s="68" t="s">
        <v>89</v>
      </c>
      <c r="C86" s="141">
        <v>5791</v>
      </c>
      <c r="D86" s="141"/>
      <c r="E86" s="129">
        <v>74319</v>
      </c>
      <c r="F86" s="129"/>
      <c r="G86" s="141">
        <v>335104</v>
      </c>
      <c r="H86" s="141"/>
      <c r="I86" s="129">
        <v>415214</v>
      </c>
      <c r="J86" s="129"/>
      <c r="K86" s="141">
        <v>203524</v>
      </c>
      <c r="L86" s="141"/>
      <c r="M86" s="129">
        <v>618738</v>
      </c>
      <c r="N86" s="129"/>
    </row>
    <row r="87" spans="2:14" ht="15" hidden="1" customHeight="1" outlineLevel="1">
      <c r="B87" s="68" t="s">
        <v>90</v>
      </c>
      <c r="C87" s="141">
        <v>5393</v>
      </c>
      <c r="D87" s="141"/>
      <c r="E87" s="129">
        <v>108490</v>
      </c>
      <c r="F87" s="129"/>
      <c r="G87" s="141">
        <v>382748</v>
      </c>
      <c r="H87" s="141"/>
      <c r="I87" s="129">
        <v>496631</v>
      </c>
      <c r="J87" s="129"/>
      <c r="K87" s="141">
        <v>287873</v>
      </c>
      <c r="L87" s="141"/>
      <c r="M87" s="129">
        <v>784504</v>
      </c>
      <c r="N87" s="129"/>
    </row>
    <row r="88" spans="2:14" ht="15" hidden="1" customHeight="1" outlineLevel="1">
      <c r="B88" s="68" t="s">
        <v>91</v>
      </c>
      <c r="C88" s="141">
        <v>6307</v>
      </c>
      <c r="D88" s="141"/>
      <c r="E88" s="129">
        <v>88159</v>
      </c>
      <c r="F88" s="129"/>
      <c r="G88" s="141">
        <v>360529</v>
      </c>
      <c r="H88" s="141"/>
      <c r="I88" s="129">
        <v>454995</v>
      </c>
      <c r="J88" s="129"/>
      <c r="K88" s="141">
        <v>256016</v>
      </c>
      <c r="L88" s="141"/>
      <c r="M88" s="129">
        <v>711011</v>
      </c>
      <c r="N88" s="129"/>
    </row>
    <row r="89" spans="2:14" ht="15" hidden="1" customHeight="1" outlineLevel="1">
      <c r="B89" s="68" t="s">
        <v>92</v>
      </c>
      <c r="C89" s="141">
        <v>3459</v>
      </c>
      <c r="D89" s="141"/>
      <c r="E89" s="129">
        <v>70864</v>
      </c>
      <c r="F89" s="129"/>
      <c r="G89" s="141">
        <v>295485</v>
      </c>
      <c r="H89" s="141"/>
      <c r="I89" s="129">
        <v>369808</v>
      </c>
      <c r="J89" s="129"/>
      <c r="K89" s="141">
        <v>181621</v>
      </c>
      <c r="L89" s="141"/>
      <c r="M89" s="129">
        <v>551429</v>
      </c>
      <c r="N89" s="129"/>
    </row>
    <row r="90" spans="2:14" ht="15" hidden="1" customHeight="1" outlineLevel="1">
      <c r="B90" s="68" t="s">
        <v>93</v>
      </c>
      <c r="C90" s="141">
        <v>2960</v>
      </c>
      <c r="D90" s="141"/>
      <c r="E90" s="129">
        <v>69329</v>
      </c>
      <c r="F90" s="129"/>
      <c r="G90" s="141">
        <v>286701</v>
      </c>
      <c r="H90" s="141"/>
      <c r="I90" s="129">
        <v>358990</v>
      </c>
      <c r="J90" s="129"/>
      <c r="K90" s="141">
        <v>151678</v>
      </c>
      <c r="L90" s="141"/>
      <c r="M90" s="129">
        <v>510668</v>
      </c>
      <c r="N90" s="129"/>
    </row>
    <row r="91" spans="2:14" ht="15" hidden="1" customHeight="1" outlineLevel="1">
      <c r="B91" s="68" t="s">
        <v>94</v>
      </c>
      <c r="C91" s="141">
        <v>7667</v>
      </c>
      <c r="D91" s="141"/>
      <c r="E91" s="129">
        <v>82088</v>
      </c>
      <c r="F91" s="129"/>
      <c r="G91" s="141">
        <v>285505</v>
      </c>
      <c r="H91" s="141"/>
      <c r="I91" s="129">
        <v>375260</v>
      </c>
      <c r="J91" s="129"/>
      <c r="K91" s="141">
        <v>216735</v>
      </c>
      <c r="L91" s="141"/>
      <c r="M91" s="129">
        <v>591995</v>
      </c>
      <c r="N91" s="129"/>
    </row>
    <row r="92" spans="2:14" ht="15" hidden="1" customHeight="1" outlineLevel="1">
      <c r="B92" s="68" t="s">
        <v>95</v>
      </c>
      <c r="C92" s="141">
        <v>8962</v>
      </c>
      <c r="D92" s="141"/>
      <c r="E92" s="129">
        <v>88882</v>
      </c>
      <c r="F92" s="129"/>
      <c r="G92" s="141">
        <v>328619</v>
      </c>
      <c r="H92" s="141"/>
      <c r="I92" s="129">
        <v>426463</v>
      </c>
      <c r="J92" s="129"/>
      <c r="K92" s="141">
        <v>261683</v>
      </c>
      <c r="L92" s="141"/>
      <c r="M92" s="129">
        <v>688146</v>
      </c>
      <c r="N92" s="129"/>
    </row>
    <row r="93" spans="2:14" ht="15" hidden="1" customHeight="1" outlineLevel="1">
      <c r="B93" s="68" t="s">
        <v>96</v>
      </c>
      <c r="C93" s="141">
        <v>7818</v>
      </c>
      <c r="D93" s="141"/>
      <c r="E93" s="129">
        <v>86197</v>
      </c>
      <c r="F93" s="129"/>
      <c r="G93" s="141">
        <v>288450</v>
      </c>
      <c r="H93" s="141"/>
      <c r="I93" s="129">
        <v>382465</v>
      </c>
      <c r="J93" s="129"/>
      <c r="K93" s="141">
        <v>249640</v>
      </c>
      <c r="L93" s="141"/>
      <c r="M93" s="129">
        <v>632105</v>
      </c>
      <c r="N93" s="129"/>
    </row>
    <row r="94" spans="2:14" ht="15" hidden="1" customHeight="1" outlineLevel="1">
      <c r="B94" s="68" t="s">
        <v>97</v>
      </c>
      <c r="C94" s="141">
        <v>5094</v>
      </c>
      <c r="D94" s="141"/>
      <c r="E94" s="129">
        <v>85707</v>
      </c>
      <c r="F94" s="129"/>
      <c r="G94" s="141">
        <v>278787</v>
      </c>
      <c r="H94" s="141"/>
      <c r="I94" s="129">
        <v>369588</v>
      </c>
      <c r="J94" s="129"/>
      <c r="K94" s="141">
        <v>257967</v>
      </c>
      <c r="L94" s="141"/>
      <c r="M94" s="129">
        <v>627555</v>
      </c>
      <c r="N94" s="129"/>
    </row>
    <row r="95" spans="2:14" collapsed="1">
      <c r="B95" s="176">
        <v>2006</v>
      </c>
      <c r="C95" s="131">
        <v>68832</v>
      </c>
      <c r="D95" s="131"/>
      <c r="E95" s="131">
        <v>980496</v>
      </c>
      <c r="F95" s="131"/>
      <c r="G95" s="131">
        <v>3708861</v>
      </c>
      <c r="H95" s="131"/>
      <c r="I95" s="131">
        <v>4758189</v>
      </c>
      <c r="J95" s="131"/>
      <c r="K95" s="131">
        <v>2734533</v>
      </c>
      <c r="L95" s="131"/>
      <c r="M95" s="131">
        <v>7492722</v>
      </c>
      <c r="N95" s="131"/>
    </row>
    <row r="96" spans="2:14" ht="15" customHeight="1">
      <c r="B96" s="177" t="s">
        <v>79</v>
      </c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</row>
  </sheetData>
  <mergeCells count="2">
    <mergeCell ref="B5:N5"/>
    <mergeCell ref="B96:N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21" t="s">
        <v>267</v>
      </c>
      <c r="C5" s="121"/>
      <c r="D5" s="121"/>
      <c r="E5" s="121"/>
      <c r="F5" s="121"/>
      <c r="G5" s="121"/>
      <c r="H5" s="121"/>
    </row>
    <row r="6" spans="2:8" ht="15" customHeight="1">
      <c r="B6" s="173"/>
      <c r="C6" s="146" t="s">
        <v>170</v>
      </c>
      <c r="D6" s="146" t="s">
        <v>174</v>
      </c>
      <c r="E6" s="146" t="s">
        <v>180</v>
      </c>
      <c r="F6" s="178" t="s">
        <v>81</v>
      </c>
      <c r="G6" s="179" t="s">
        <v>176</v>
      </c>
      <c r="H6" s="178" t="s">
        <v>83</v>
      </c>
    </row>
    <row r="7" spans="2:8">
      <c r="B7" s="68" t="s">
        <v>88</v>
      </c>
      <c r="C7" s="70">
        <f>IFERROR('tablas pernocta cat ev anual'!C7/'tablas pernocta cat ev anual'!C20-1,"-")</f>
        <v>0.19204042956411871</v>
      </c>
      <c r="D7" s="70">
        <f>IFERROR('tablas pernocta cat ev anual'!E7/'tablas pernocta cat ev anual'!E20-1,"-")</f>
        <v>-8.1362668559261886E-2</v>
      </c>
      <c r="E7" s="70">
        <f>IFERROR('tablas pernocta cat ev anual'!G7/'tablas pernocta cat ev anual'!G20-1,"-")</f>
        <v>0.12935564066384475</v>
      </c>
      <c r="F7" s="72">
        <f>IFERROR('tablas pernocta cat ev anual'!I7/'tablas pernocta cat ev anual'!I20-1,"-")</f>
        <v>0.10119475645349207</v>
      </c>
      <c r="G7" s="70">
        <f>IFERROR('tablas pernocta cat ev anual'!K7/'tablas pernocta cat ev anual'!K20-1,"-")</f>
        <v>-2.4242838452676163E-2</v>
      </c>
      <c r="H7" s="72">
        <f>IFERROR('tablas pernocta cat ev anual'!M7/'tablas pernocta cat ev anual'!M20-1,"-")</f>
        <v>6.575074143044346E-2</v>
      </c>
    </row>
    <row r="8" spans="2:8">
      <c r="B8" s="68" t="s">
        <v>89</v>
      </c>
      <c r="C8" s="70">
        <f>IFERROR('tablas pernocta cat ev anual'!C8/'tablas pernocta cat ev anual'!C21-1,"-")</f>
        <v>-9.9688473520249232E-2</v>
      </c>
      <c r="D8" s="70">
        <f>IFERROR('tablas pernocta cat ev anual'!E8/'tablas pernocta cat ev anual'!E21-1,"-")</f>
        <v>-7.5929856478673896E-2</v>
      </c>
      <c r="E8" s="70">
        <f>IFERROR('tablas pernocta cat ev anual'!G8/'tablas pernocta cat ev anual'!G21-1,"-")</f>
        <v>-7.3820272635031214E-3</v>
      </c>
      <c r="F8" s="72">
        <f>IFERROR('tablas pernocta cat ev anual'!I8/'tablas pernocta cat ev anual'!I21-1,"-")</f>
        <v>-1.6687112654738989E-2</v>
      </c>
      <c r="G8" s="70">
        <f>IFERROR('tablas pernocta cat ev anual'!K8/'tablas pernocta cat ev anual'!K21-1,"-")</f>
        <v>8.8744163185057845E-2</v>
      </c>
      <c r="H8" s="72">
        <f>IFERROR('tablas pernocta cat ev anual'!M8/'tablas pernocta cat ev anual'!M21-1,"-")</f>
        <v>5.0225826448895283E-3</v>
      </c>
    </row>
    <row r="9" spans="2:8">
      <c r="B9" s="68" t="s">
        <v>90</v>
      </c>
      <c r="C9" s="70">
        <f>IFERROR('tablas pernocta cat ev anual'!C9/'tablas pernocta cat ev anual'!C22-1,"-")</f>
        <v>1.1090365944734875</v>
      </c>
      <c r="D9" s="70">
        <f>IFERROR('tablas pernocta cat ev anual'!E9/'tablas pernocta cat ev anual'!E22-1,"-")</f>
        <v>-0.14815959043163562</v>
      </c>
      <c r="E9" s="70">
        <f>IFERROR('tablas pernocta cat ev anual'!G9/'tablas pernocta cat ev anual'!G22-1,"-")</f>
        <v>-9.6471154627701838E-2</v>
      </c>
      <c r="F9" s="72">
        <f>IFERROR('tablas pernocta cat ev anual'!I9/'tablas pernocta cat ev anual'!I22-1,"-")</f>
        <v>-9.845771049264318E-2</v>
      </c>
      <c r="G9" s="70">
        <f>IFERROR('tablas pernocta cat ev anual'!K9/'tablas pernocta cat ev anual'!K22-1,"-")</f>
        <v>-7.7559446323070658E-2</v>
      </c>
      <c r="H9" s="72">
        <f>IFERROR('tablas pernocta cat ev anual'!M9/'tablas pernocta cat ev anual'!M22-1,"-")</f>
        <v>-9.2991723682195881E-2</v>
      </c>
    </row>
    <row r="10" spans="2:8">
      <c r="B10" s="68" t="s">
        <v>91</v>
      </c>
      <c r="C10" s="70">
        <f>IFERROR('tablas pernocta cat ev anual'!C10/'tablas pernocta cat ev anual'!C23-1,"-")</f>
        <v>-3.7329819938515585E-2</v>
      </c>
      <c r="D10" s="70">
        <f>IFERROR('tablas pernocta cat ev anual'!E10/'tablas pernocta cat ev anual'!E23-1,"-")</f>
        <v>-9.1769079257635888E-2</v>
      </c>
      <c r="E10" s="70">
        <f>IFERROR('tablas pernocta cat ev anual'!G10/'tablas pernocta cat ev anual'!G23-1,"-")</f>
        <v>-0.14369763702165717</v>
      </c>
      <c r="F10" s="72">
        <f>IFERROR('tablas pernocta cat ev anual'!I10/'tablas pernocta cat ev anual'!I23-1,"-")</f>
        <v>-0.13662445422152336</v>
      </c>
      <c r="G10" s="70">
        <f>IFERROR('tablas pernocta cat ev anual'!K10/'tablas pernocta cat ev anual'!K23-1,"-")</f>
        <v>-0.50301844264085338</v>
      </c>
      <c r="H10" s="72">
        <f>IFERROR('tablas pernocta cat ev anual'!M10/'tablas pernocta cat ev anual'!M23-1,"-")</f>
        <v>-0.23808510020612172</v>
      </c>
    </row>
    <row r="11" spans="2:8">
      <c r="B11" s="68" t="s">
        <v>92</v>
      </c>
      <c r="C11" s="70">
        <f>IFERROR('tablas pernocta cat ev anual'!C11/'tablas pernocta cat ev anual'!C24-1,"-")</f>
        <v>0.64832384566729928</v>
      </c>
      <c r="D11" s="70">
        <f>IFERROR('tablas pernocta cat ev anual'!E11/'tablas pernocta cat ev anual'!E24-1,"-")</f>
        <v>-0.19655651207997782</v>
      </c>
      <c r="E11" s="70">
        <f>IFERROR('tablas pernocta cat ev anual'!G11/'tablas pernocta cat ev anual'!G24-1,"-")</f>
        <v>3.4693094887269682E-2</v>
      </c>
      <c r="F11" s="72">
        <f>IFERROR('tablas pernocta cat ev anual'!I11/'tablas pernocta cat ev anual'!I24-1,"-")</f>
        <v>8.9062269983806175E-3</v>
      </c>
      <c r="G11" s="70">
        <f>IFERROR('tablas pernocta cat ev anual'!K11/'tablas pernocta cat ev anual'!K24-1,"-")</f>
        <v>8.0317701128909125E-3</v>
      </c>
      <c r="H11" s="72">
        <f>IFERROR('tablas pernocta cat ev anual'!M11/'tablas pernocta cat ev anual'!M24-1,"-")</f>
        <v>8.6971596212828128E-3</v>
      </c>
    </row>
    <row r="12" spans="2:8">
      <c r="B12" s="68" t="s">
        <v>93</v>
      </c>
      <c r="C12" s="70">
        <f>IFERROR('tablas pernocta cat ev anual'!C12/'tablas pernocta cat ev anual'!C25-1,"-")</f>
        <v>0.15194564546016065</v>
      </c>
      <c r="D12" s="70">
        <f>IFERROR('tablas pernocta cat ev anual'!E12/'tablas pernocta cat ev anual'!E25-1,"-")</f>
        <v>-0.25376654365861107</v>
      </c>
      <c r="E12" s="70">
        <f>IFERROR('tablas pernocta cat ev anual'!G12/'tablas pernocta cat ev anual'!G25-1,"-")</f>
        <v>0.1367727741617446</v>
      </c>
      <c r="F12" s="72">
        <f>IFERROR('tablas pernocta cat ev anual'!I12/'tablas pernocta cat ev anual'!I25-1,"-")</f>
        <v>8.2046068877411837E-2</v>
      </c>
      <c r="G12" s="70">
        <f>IFERROR('tablas pernocta cat ev anual'!K12/'tablas pernocta cat ev anual'!K25-1,"-")</f>
        <v>-7.9165740534933637E-2</v>
      </c>
      <c r="H12" s="72">
        <f>IFERROR('tablas pernocta cat ev anual'!M12/'tablas pernocta cat ev anual'!M25-1,"-")</f>
        <v>4.3389946939548896E-2</v>
      </c>
    </row>
    <row r="13" spans="2:8">
      <c r="B13" s="68" t="s">
        <v>94</v>
      </c>
      <c r="C13" s="70">
        <f>IFERROR('tablas pernocta cat ev anual'!C13/'tablas pernocta cat ev anual'!C26-1,"-")</f>
        <v>-0.45898382060743681</v>
      </c>
      <c r="D13" s="70">
        <f>IFERROR('tablas pernocta cat ev anual'!E13/'tablas pernocta cat ev anual'!E26-1,"-")</f>
        <v>-0.20904706832216813</v>
      </c>
      <c r="E13" s="70">
        <f>IFERROR('tablas pernocta cat ev anual'!G13/'tablas pernocta cat ev anual'!G26-1,"-")</f>
        <v>2.4467049640246596E-3</v>
      </c>
      <c r="F13" s="72">
        <f>IFERROR('tablas pernocta cat ev anual'!I13/'tablas pernocta cat ev anual'!I26-1,"-")</f>
        <v>-3.3905600077087428E-2</v>
      </c>
      <c r="G13" s="70">
        <f>IFERROR('tablas pernocta cat ev anual'!K13/'tablas pernocta cat ev anual'!K26-1,"-")</f>
        <v>-0.18967767034356431</v>
      </c>
      <c r="H13" s="72">
        <f>IFERROR('tablas pernocta cat ev anual'!M13/'tablas pernocta cat ev anual'!M26-1,"-")</f>
        <v>-7.8117308232003246E-2</v>
      </c>
    </row>
    <row r="14" spans="2:8">
      <c r="B14" s="68" t="s">
        <v>95</v>
      </c>
      <c r="C14" s="70">
        <f>IFERROR('tablas pernocta cat ev anual'!C14/'tablas pernocta cat ev anual'!C27-1,"-")</f>
        <v>0.27499999999999991</v>
      </c>
      <c r="D14" s="70">
        <f>IFERROR('tablas pernocta cat ev anual'!E14/'tablas pernocta cat ev anual'!E27-1,"-")</f>
        <v>-3.5880667334704519E-2</v>
      </c>
      <c r="E14" s="70">
        <f>IFERROR('tablas pernocta cat ev anual'!G14/'tablas pernocta cat ev anual'!G27-1,"-")</f>
        <v>-1.127414076543698E-2</v>
      </c>
      <c r="F14" s="72">
        <f>IFERROR('tablas pernocta cat ev anual'!I14/'tablas pernocta cat ev anual'!I27-1,"-")</f>
        <v>-1.2558433944349634E-2</v>
      </c>
      <c r="G14" s="70">
        <f>IFERROR('tablas pernocta cat ev anual'!K14/'tablas pernocta cat ev anual'!K27-1,"-")</f>
        <v>-0.13822249547834076</v>
      </c>
      <c r="H14" s="72">
        <f>IFERROR('tablas pernocta cat ev anual'!M14/'tablas pernocta cat ev anual'!M27-1,"-")</f>
        <v>-5.062702868870983E-2</v>
      </c>
    </row>
    <row r="15" spans="2:8">
      <c r="B15" s="68" t="s">
        <v>96</v>
      </c>
      <c r="C15" s="70">
        <f>IFERROR('tablas pernocta cat ev anual'!C15/'tablas pernocta cat ev anual'!C28-1,"-")</f>
        <v>0.40017113519680558</v>
      </c>
      <c r="D15" s="70">
        <f>IFERROR('tablas pernocta cat ev anual'!E15/'tablas pernocta cat ev anual'!E28-1,"-")</f>
        <v>-2.1767050856504211E-2</v>
      </c>
      <c r="E15" s="70">
        <f>IFERROR('tablas pernocta cat ev anual'!G15/'tablas pernocta cat ev anual'!G28-1,"-")</f>
        <v>6.6455828558375618E-2</v>
      </c>
      <c r="F15" s="72">
        <f>IFERROR('tablas pernocta cat ev anual'!I15/'tablas pernocta cat ev anual'!I28-1,"-")</f>
        <v>5.5450168589459281E-2</v>
      </c>
      <c r="G15" s="70">
        <f>IFERROR('tablas pernocta cat ev anual'!K15/'tablas pernocta cat ev anual'!K28-1,"-")</f>
        <v>-4.2712072519060063E-2</v>
      </c>
      <c r="H15" s="72">
        <f>IFERROR('tablas pernocta cat ev anual'!M15/'tablas pernocta cat ev anual'!M28-1,"-")</f>
        <v>2.6101826341192957E-2</v>
      </c>
    </row>
    <row r="16" spans="2:8">
      <c r="B16" s="68" t="s">
        <v>97</v>
      </c>
      <c r="C16" s="70">
        <f>IFERROR('tablas pernocta cat ev anual'!C16/'tablas pernocta cat ev anual'!C29-1,"-")</f>
        <v>0.54522821576763492</v>
      </c>
      <c r="D16" s="70">
        <f>IFERROR('tablas pernocta cat ev anual'!E16/'tablas pernocta cat ev anual'!E29-1,"-")</f>
        <v>2.4479804161565699E-3</v>
      </c>
      <c r="E16" s="70">
        <f>IFERROR('tablas pernocta cat ev anual'!G16/'tablas pernocta cat ev anual'!G29-1,"-")</f>
        <v>0.11662965522330992</v>
      </c>
      <c r="F16" s="72">
        <f>IFERROR('tablas pernocta cat ev anual'!I16/'tablas pernocta cat ev anual'!I29-1,"-")</f>
        <v>0.10081260087938992</v>
      </c>
      <c r="G16" s="70">
        <f>IFERROR('tablas pernocta cat ev anual'!K16/'tablas pernocta cat ev anual'!K29-1,"-")</f>
        <v>-3.2596056387073524E-2</v>
      </c>
      <c r="H16" s="72">
        <f>IFERROR('tablas pernocta cat ev anual'!M16/'tablas pernocta cat ev anual'!M29-1,"-")</f>
        <v>5.9566630844148927E-2</v>
      </c>
    </row>
    <row r="17" spans="2:8" ht="30" customHeight="1">
      <c r="B17" s="74" t="str">
        <f>actualizaciones!$A$2</f>
        <v xml:space="preserve">acum. octubre 2012 </v>
      </c>
      <c r="C17" s="194">
        <v>0.20305442030544207</v>
      </c>
      <c r="D17" s="194">
        <v>-9.9841672930073733E-2</v>
      </c>
      <c r="E17" s="194">
        <v>1.8082068141107577E-2</v>
      </c>
      <c r="F17" s="194">
        <v>2.909589752515096E-3</v>
      </c>
      <c r="G17" s="194">
        <v>-0.10513210827821251</v>
      </c>
      <c r="H17" s="194">
        <v>-2.6656649768050156E-2</v>
      </c>
    </row>
    <row r="18" spans="2:8" outlineLevel="1">
      <c r="B18" s="68" t="s">
        <v>86</v>
      </c>
      <c r="C18" s="70">
        <f>IFERROR('tablas pernocta cat ev anual'!C18/'tablas pernocta cat ev anual'!C31-1,"-")</f>
        <v>-0.45751633986928109</v>
      </c>
      <c r="D18" s="70">
        <f>IFERROR('tablas pernocta cat ev anual'!E18/'tablas pernocta cat ev anual'!E31-1,"-")</f>
        <v>-1.7379078713557594E-2</v>
      </c>
      <c r="E18" s="70">
        <f>IFERROR('tablas pernocta cat ev anual'!G18/'tablas pernocta cat ev anual'!G31-1,"-")</f>
        <v>0.24650224061847914</v>
      </c>
      <c r="F18" s="72">
        <f>IFERROR('tablas pernocta cat ev anual'!I18/'tablas pernocta cat ev anual'!I31-1,"-")</f>
        <v>0.1921252190813334</v>
      </c>
      <c r="G18" s="70">
        <f>IFERROR('tablas pernocta cat ev anual'!K18/'tablas pernocta cat ev anual'!K31-1,"-")</f>
        <v>-6.6285599047120836E-2</v>
      </c>
      <c r="H18" s="72">
        <f>IFERROR('tablas pernocta cat ev anual'!M18/'tablas pernocta cat ev anual'!M31-1,"-")</f>
        <v>0.10035540674825216</v>
      </c>
    </row>
    <row r="19" spans="2:8" outlineLevel="1">
      <c r="B19" s="68" t="s">
        <v>87</v>
      </c>
      <c r="C19" s="70">
        <f>IFERROR('tablas pernocta cat ev anual'!C19/'tablas pernocta cat ev anual'!C32-1,"-")</f>
        <v>-0.20821493154223714</v>
      </c>
      <c r="D19" s="70">
        <f>IFERROR('tablas pernocta cat ev anual'!E19/'tablas pernocta cat ev anual'!E32-1,"-")</f>
        <v>-2.7863231115900833E-2</v>
      </c>
      <c r="E19" s="70">
        <f>IFERROR('tablas pernocta cat ev anual'!G19/'tablas pernocta cat ev anual'!G32-1,"-")</f>
        <v>0.26200191877198598</v>
      </c>
      <c r="F19" s="72">
        <f>IFERROR('tablas pernocta cat ev anual'!I19/'tablas pernocta cat ev anual'!I32-1,"-")</f>
        <v>0.20460144213992271</v>
      </c>
      <c r="G19" s="70">
        <f>IFERROR('tablas pernocta cat ev anual'!K19/'tablas pernocta cat ev anual'!K32-1,"-")</f>
        <v>-0.12994796178303081</v>
      </c>
      <c r="H19" s="72">
        <f>IFERROR('tablas pernocta cat ev anual'!M19/'tablas pernocta cat ev anual'!M32-1,"-")</f>
        <v>8.7509376165002539E-2</v>
      </c>
    </row>
    <row r="20" spans="2:8" outlineLevel="1">
      <c r="B20" s="68" t="s">
        <v>88</v>
      </c>
      <c r="C20" s="70">
        <f>IFERROR('tablas pernocta cat ev anual'!C20/'tablas pernocta cat ev anual'!C33-1,"-")</f>
        <v>-0.18862121988723735</v>
      </c>
      <c r="D20" s="70">
        <f>IFERROR('tablas pernocta cat ev anual'!E20/'tablas pernocta cat ev anual'!E33-1,"-")</f>
        <v>9.8926811006426751E-2</v>
      </c>
      <c r="E20" s="70">
        <f>IFERROR('tablas pernocta cat ev anual'!G20/'tablas pernocta cat ev anual'!G33-1,"-")</f>
        <v>0.10978822827599921</v>
      </c>
      <c r="F20" s="72">
        <f>IFERROR('tablas pernocta cat ev anual'!I20/'tablas pernocta cat ev anual'!I33-1,"-")</f>
        <v>0.10583207535134909</v>
      </c>
      <c r="G20" s="70">
        <f>IFERROR('tablas pernocta cat ev anual'!K20/'tablas pernocta cat ev anual'!K33-1,"-")</f>
        <v>-4.5968125040751873E-2</v>
      </c>
      <c r="H20" s="72">
        <f>IFERROR('tablas pernocta cat ev anual'!M20/'tablas pernocta cat ev anual'!M33-1,"-")</f>
        <v>5.8253192495664408E-2</v>
      </c>
    </row>
    <row r="21" spans="2:8" outlineLevel="1">
      <c r="B21" s="68" t="s">
        <v>89</v>
      </c>
      <c r="C21" s="70">
        <f>IFERROR('tablas pernocta cat ev anual'!C21/'tablas pernocta cat ev anual'!C34-1,"-")</f>
        <v>-7.3402061855670109E-2</v>
      </c>
      <c r="D21" s="70">
        <f>IFERROR('tablas pernocta cat ev anual'!E21/'tablas pernocta cat ev anual'!E34-1,"-")</f>
        <v>0.30484668644906043</v>
      </c>
      <c r="E21" s="70">
        <f>IFERROR('tablas pernocta cat ev anual'!G21/'tablas pernocta cat ev anual'!G34-1,"-")</f>
        <v>0.26781386330586532</v>
      </c>
      <c r="F21" s="72">
        <f>IFERROR('tablas pernocta cat ev anual'!I21/'tablas pernocta cat ev anual'!I34-1,"-")</f>
        <v>0.26900977327774789</v>
      </c>
      <c r="G21" s="70">
        <f>IFERROR('tablas pernocta cat ev anual'!K21/'tablas pernocta cat ev anual'!K34-1,"-")</f>
        <v>-0.16592360278367102</v>
      </c>
      <c r="H21" s="72">
        <f>IFERROR('tablas pernocta cat ev anual'!M21/'tablas pernocta cat ev anual'!M34-1,"-")</f>
        <v>0.14596260684999818</v>
      </c>
    </row>
    <row r="22" spans="2:8" outlineLevel="1">
      <c r="B22" s="68" t="s">
        <v>90</v>
      </c>
      <c r="C22" s="70">
        <f>IFERROR('tablas pernocta cat ev anual'!C22/'tablas pernocta cat ev anual'!C35-1,"-")</f>
        <v>-0.34555229716520042</v>
      </c>
      <c r="D22" s="70">
        <f>IFERROR('tablas pernocta cat ev anual'!E22/'tablas pernocta cat ev anual'!E35-1,"-")</f>
        <v>0.26214349376114088</v>
      </c>
      <c r="E22" s="70">
        <f>IFERROR('tablas pernocta cat ev anual'!G22/'tablas pernocta cat ev anual'!G35-1,"-")</f>
        <v>0.1641875784761524</v>
      </c>
      <c r="F22" s="72">
        <f>IFERROR('tablas pernocta cat ev anual'!I22/'tablas pernocta cat ev anual'!I35-1,"-")</f>
        <v>0.17209919575332178</v>
      </c>
      <c r="G22" s="70">
        <f>IFERROR('tablas pernocta cat ev anual'!K22/'tablas pernocta cat ev anual'!K35-1,"-")</f>
        <v>-3.0049684336359239E-2</v>
      </c>
      <c r="H22" s="72">
        <f>IFERROR('tablas pernocta cat ev anual'!M22/'tablas pernocta cat ev anual'!M35-1,"-")</f>
        <v>0.1115102113937656</v>
      </c>
    </row>
    <row r="23" spans="2:8" outlineLevel="1">
      <c r="B23" s="68" t="s">
        <v>91</v>
      </c>
      <c r="C23" s="70">
        <f>IFERROR('tablas pernocta cat ev anual'!C23/'tablas pernocta cat ev anual'!C36-1,"-")</f>
        <v>7.7614765735920521E-2</v>
      </c>
      <c r="D23" s="70">
        <f>IFERROR('tablas pernocta cat ev anual'!E23/'tablas pernocta cat ev anual'!E36-1,"-")</f>
        <v>9.6067667488237696E-3</v>
      </c>
      <c r="E23" s="70">
        <f>IFERROR('tablas pernocta cat ev anual'!G23/'tablas pernocta cat ev anual'!G36-1,"-")</f>
        <v>0.188224510456664</v>
      </c>
      <c r="F23" s="72">
        <f>IFERROR('tablas pernocta cat ev anual'!I23/'tablas pernocta cat ev anual'!I36-1,"-")</f>
        <v>0.16251074472098725</v>
      </c>
      <c r="G23" s="70">
        <f>IFERROR('tablas pernocta cat ev anual'!K23/'tablas pernocta cat ev anual'!K36-1,"-")</f>
        <v>-1.7964750717281985E-3</v>
      </c>
      <c r="H23" s="72">
        <f>IFERROR('tablas pernocta cat ev anual'!M23/'tablas pernocta cat ev anual'!M36-1,"-")</f>
        <v>0.11183198304337072</v>
      </c>
    </row>
    <row r="24" spans="2:8" outlineLevel="1">
      <c r="B24" s="68" t="s">
        <v>92</v>
      </c>
      <c r="C24" s="70">
        <f>IFERROR('tablas pernocta cat ev anual'!C24/'tablas pernocta cat ev anual'!C37-1,"-")</f>
        <v>7.0063694267517018E-3</v>
      </c>
      <c r="D24" s="70">
        <f>IFERROR('tablas pernocta cat ev anual'!E24/'tablas pernocta cat ev anual'!E37-1,"-")</f>
        <v>-3.6470179006234393E-2</v>
      </c>
      <c r="E24" s="70">
        <f>IFERROR('tablas pernocta cat ev anual'!G24/'tablas pernocta cat ev anual'!G37-1,"-")</f>
        <v>1.7510638647454169E-2</v>
      </c>
      <c r="F24" s="72">
        <f>IFERROR('tablas pernocta cat ev anual'!I24/'tablas pernocta cat ev anual'!I37-1,"-")</f>
        <v>1.0308256166008611E-2</v>
      </c>
      <c r="G24" s="70">
        <f>IFERROR('tablas pernocta cat ev anual'!K24/'tablas pernocta cat ev anual'!K37-1,"-")</f>
        <v>-0.30414127692606252</v>
      </c>
      <c r="H24" s="72">
        <f>IFERROR('tablas pernocta cat ev anual'!M24/'tablas pernocta cat ev anual'!M37-1,"-")</f>
        <v>-8.8200962988181475E-2</v>
      </c>
    </row>
    <row r="25" spans="2:8" outlineLevel="1">
      <c r="B25" s="68" t="s">
        <v>93</v>
      </c>
      <c r="C25" s="70">
        <f>IFERROR('tablas pernocta cat ev anual'!C25/'tablas pernocta cat ev anual'!C38-1,"-")</f>
        <v>-0.44478737997256512</v>
      </c>
      <c r="D25" s="70">
        <f>IFERROR('tablas pernocta cat ev anual'!E25/'tablas pernocta cat ev anual'!E38-1,"-")</f>
        <v>-0.13312969020588805</v>
      </c>
      <c r="E25" s="70">
        <f>IFERROR('tablas pernocta cat ev anual'!G25/'tablas pernocta cat ev anual'!G38-1,"-")</f>
        <v>3.6171359925841085E-2</v>
      </c>
      <c r="F25" s="72">
        <f>IFERROR('tablas pernocta cat ev anual'!I25/'tablas pernocta cat ev anual'!I38-1,"-")</f>
        <v>3.1883718204197553E-3</v>
      </c>
      <c r="G25" s="70">
        <f>IFERROR('tablas pernocta cat ev anual'!K25/'tablas pernocta cat ev anual'!K38-1,"-")</f>
        <v>-0.32419824586292356</v>
      </c>
      <c r="H25" s="72">
        <f>IFERROR('tablas pernocta cat ev anual'!M25/'tablas pernocta cat ev anual'!M38-1,"-")</f>
        <v>-0.10121593246771221</v>
      </c>
    </row>
    <row r="26" spans="2:8" outlineLevel="1">
      <c r="B26" s="68" t="s">
        <v>94</v>
      </c>
      <c r="C26" s="70">
        <f>IFERROR('tablas pernocta cat ev anual'!C26/'tablas pernocta cat ev anual'!C39-1,"-")</f>
        <v>0.20816186556927296</v>
      </c>
      <c r="D26" s="70">
        <f>IFERROR('tablas pernocta cat ev anual'!E26/'tablas pernocta cat ev anual'!E39-1,"-")</f>
        <v>0.10224648835866845</v>
      </c>
      <c r="E26" s="70">
        <f>IFERROR('tablas pernocta cat ev anual'!G26/'tablas pernocta cat ev anual'!G39-1,"-")</f>
        <v>0.23906298773162815</v>
      </c>
      <c r="F26" s="72">
        <f>IFERROR('tablas pernocta cat ev anual'!I26/'tablas pernocta cat ev anual'!I39-1,"-")</f>
        <v>0.21648497636072372</v>
      </c>
      <c r="G26" s="70">
        <f>IFERROR('tablas pernocta cat ev anual'!K26/'tablas pernocta cat ev anual'!K39-1,"-")</f>
        <v>2.9641745458186985E-2</v>
      </c>
      <c r="H26" s="72">
        <f>IFERROR('tablas pernocta cat ev anual'!M26/'tablas pernocta cat ev anual'!M39-1,"-")</f>
        <v>0.15690026373146759</v>
      </c>
    </row>
    <row r="27" spans="2:8" outlineLevel="1">
      <c r="B27" s="68" t="s">
        <v>95</v>
      </c>
      <c r="C27" s="70">
        <f>IFERROR('tablas pernocta cat ev anual'!C27/'tablas pernocta cat ev anual'!C40-1,"-")</f>
        <v>-0.38293302089435655</v>
      </c>
      <c r="D27" s="70">
        <f>IFERROR('tablas pernocta cat ev anual'!E27/'tablas pernocta cat ev anual'!E40-1,"-")</f>
        <v>0.10199930256887124</v>
      </c>
      <c r="E27" s="70">
        <f>IFERROR('tablas pernocta cat ev anual'!G27/'tablas pernocta cat ev anual'!G40-1,"-")</f>
        <v>0.22120861883926368</v>
      </c>
      <c r="F27" s="72">
        <f>IFERROR('tablas pernocta cat ev anual'!I27/'tablas pernocta cat ev anual'!I40-1,"-")</f>
        <v>0.1925995823342872</v>
      </c>
      <c r="G27" s="70">
        <f>IFERROR('tablas pernocta cat ev anual'!K27/'tablas pernocta cat ev anual'!K40-1,"-")</f>
        <v>2.0218382894760856E-2</v>
      </c>
      <c r="H27" s="72">
        <f>IFERROR('tablas pernocta cat ev anual'!M27/'tablas pernocta cat ev anual'!M40-1,"-")</f>
        <v>0.13452748280785842</v>
      </c>
    </row>
    <row r="28" spans="2:8" outlineLevel="1">
      <c r="B28" s="68" t="s">
        <v>96</v>
      </c>
      <c r="C28" s="70">
        <f>IFERROR('tablas pernocta cat ev anual'!C28/'tablas pernocta cat ev anual'!C41-1,"-")</f>
        <v>-0.17796014067995314</v>
      </c>
      <c r="D28" s="70">
        <f>IFERROR('tablas pernocta cat ev anual'!E28/'tablas pernocta cat ev anual'!E41-1,"-")</f>
        <v>3.3422966870065851E-2</v>
      </c>
      <c r="E28" s="70">
        <f>IFERROR('tablas pernocta cat ev anual'!G28/'tablas pernocta cat ev anual'!G41-1,"-")</f>
        <v>9.7755912186025418E-2</v>
      </c>
      <c r="F28" s="72">
        <f>IFERROR('tablas pernocta cat ev anual'!I28/'tablas pernocta cat ev anual'!I41-1,"-")</f>
        <v>8.3546839671938544E-2</v>
      </c>
      <c r="G28" s="70">
        <f>IFERROR('tablas pernocta cat ev anual'!K28/'tablas pernocta cat ev anual'!K41-1,"-")</f>
        <v>-9.9236511994041043E-2</v>
      </c>
      <c r="H28" s="72">
        <f>IFERROR('tablas pernocta cat ev anual'!M28/'tablas pernocta cat ev anual'!M41-1,"-")</f>
        <v>2.1569505353630447E-2</v>
      </c>
    </row>
    <row r="29" spans="2:8" outlineLevel="1">
      <c r="B29" s="68" t="s">
        <v>97</v>
      </c>
      <c r="C29" s="70">
        <f>IFERROR('tablas pernocta cat ev anual'!C29/'tablas pernocta cat ev anual'!C42-1,"-")</f>
        <v>-0.28698224852071008</v>
      </c>
      <c r="D29" s="70">
        <f>IFERROR('tablas pernocta cat ev anual'!E29/'tablas pernocta cat ev anual'!E42-1,"-")</f>
        <v>8.0945993127400362E-2</v>
      </c>
      <c r="E29" s="70">
        <f>IFERROR('tablas pernocta cat ev anual'!G29/'tablas pernocta cat ev anual'!G42-1,"-")</f>
        <v>-1.213187658027548E-2</v>
      </c>
      <c r="F29" s="72">
        <f>IFERROR('tablas pernocta cat ev anual'!I29/'tablas pernocta cat ev anual'!I42-1,"-")</f>
        <v>-6.2853551225638959E-4</v>
      </c>
      <c r="G29" s="70">
        <f>IFERROR('tablas pernocta cat ev anual'!K29/'tablas pernocta cat ev anual'!K42-1,"-")</f>
        <v>-0.13709045641372353</v>
      </c>
      <c r="H29" s="72">
        <f>IFERROR('tablas pernocta cat ev anual'!M29/'tablas pernocta cat ev anual'!M42-1,"-")</f>
        <v>-4.7212839694320885E-2</v>
      </c>
    </row>
    <row r="30" spans="2:8">
      <c r="B30" s="175">
        <v>2011</v>
      </c>
      <c r="C30" s="81">
        <f>IFERROR('tablas pernocta cat ev anual'!C30/'tablas pernocta cat ev anual'!C43-1,"-")</f>
        <v>-0.21507548970084756</v>
      </c>
      <c r="D30" s="81">
        <f>IFERROR('tablas pernocta cat ev anual'!E30/'tablas pernocta cat ev anual'!E43-1,"-")</f>
        <v>5.534029423172182E-2</v>
      </c>
      <c r="E30" s="81">
        <f>IFERROR('tablas pernocta cat ev anual'!G30/'tablas pernocta cat ev anual'!G43-1,"-")</f>
        <v>0.14864305355510621</v>
      </c>
      <c r="F30" s="81">
        <f>IFERROR('tablas pernocta cat ev anual'!I30/'tablas pernocta cat ev anual'!I43-1,"-")</f>
        <v>0.13081329249129214</v>
      </c>
      <c r="G30" s="81">
        <f>IFERROR('tablas pernocta cat ev anual'!K30/'tablas pernocta cat ev anual'!K43-1,"-")</f>
        <v>-0.10239827620705466</v>
      </c>
      <c r="H30" s="81">
        <f>IFERROR('tablas pernocta cat ev anual'!M30/'tablas pernocta cat ev anual'!M43-1,"-")</f>
        <v>5.4957801742654633E-2</v>
      </c>
    </row>
    <row r="31" spans="2:8" hidden="1" outlineLevel="1">
      <c r="B31" s="68" t="s">
        <v>86</v>
      </c>
      <c r="C31" s="70">
        <f>IFERROR('tablas pernocta cat ev anual'!C31/'tablas pernocta cat ev anual'!C44-1,"-")</f>
        <v>-0.20436817472698909</v>
      </c>
      <c r="D31" s="70">
        <f>IFERROR('tablas pernocta cat ev anual'!E31/'tablas pernocta cat ev anual'!E44-1,"-")</f>
        <v>-3.6771620960764362E-2</v>
      </c>
      <c r="E31" s="70">
        <f>IFERROR('tablas pernocta cat ev anual'!G31/'tablas pernocta cat ev anual'!G44-1,"-")</f>
        <v>-0.13368302513039354</v>
      </c>
      <c r="F31" s="72">
        <f>IFERROR('tablas pernocta cat ev anual'!I31/'tablas pernocta cat ev anual'!I44-1,"-")</f>
        <v>-0.1187561933423863</v>
      </c>
      <c r="G31" s="70">
        <f>IFERROR('tablas pernocta cat ev anual'!K31/'tablas pernocta cat ev anual'!K44-1,"-")</f>
        <v>-0.12176911411461278</v>
      </c>
      <c r="H31" s="72">
        <f>IFERROR('tablas pernocta cat ev anual'!M31/'tablas pernocta cat ev anual'!M44-1,"-")</f>
        <v>-0.11982854058568837</v>
      </c>
    </row>
    <row r="32" spans="2:8" hidden="1" outlineLevel="1">
      <c r="B32" s="68" t="s">
        <v>87</v>
      </c>
      <c r="C32" s="70">
        <f>IFERROR('tablas pernocta cat ev anual'!C32/'tablas pernocta cat ev anual'!C45-1,"-")</f>
        <v>3.7555282555282554</v>
      </c>
      <c r="D32" s="70">
        <f>IFERROR('tablas pernocta cat ev anual'!E32/'tablas pernocta cat ev anual'!E45-1,"-")</f>
        <v>2.5932254497939455E-2</v>
      </c>
      <c r="E32" s="70">
        <f>IFERROR('tablas pernocta cat ev anual'!G32/'tablas pernocta cat ev anual'!G45-1,"-")</f>
        <v>-0.13223736790693541</v>
      </c>
      <c r="F32" s="72">
        <f>IFERROR('tablas pernocta cat ev anual'!I32/'tablas pernocta cat ev anual'!I45-1,"-")</f>
        <v>-9.7848346284399756E-2</v>
      </c>
      <c r="G32" s="70">
        <f>IFERROR('tablas pernocta cat ev anual'!K32/'tablas pernocta cat ev anual'!K45-1,"-")</f>
        <v>-6.4959141797760855E-2</v>
      </c>
      <c r="H32" s="72">
        <f>IFERROR('tablas pernocta cat ev anual'!M32/'tablas pernocta cat ev anual'!M45-1,"-")</f>
        <v>-8.6603609868368459E-2</v>
      </c>
    </row>
    <row r="33" spans="2:8" hidden="1" outlineLevel="1">
      <c r="B33" s="68" t="s">
        <v>88</v>
      </c>
      <c r="C33" s="70">
        <f>IFERROR('tablas pernocta cat ev anual'!C33/'tablas pernocta cat ev anual'!C46-1,"-")</f>
        <v>0.20357803824799503</v>
      </c>
      <c r="D33" s="70">
        <f>IFERROR('tablas pernocta cat ev anual'!E33/'tablas pernocta cat ev anual'!E46-1,"-")</f>
        <v>-4.8729819563152921E-2</v>
      </c>
      <c r="E33" s="70">
        <f>IFERROR('tablas pernocta cat ev anual'!G33/'tablas pernocta cat ev anual'!G46-1,"-")</f>
        <v>-4.3684543306599988E-2</v>
      </c>
      <c r="F33" s="72">
        <f>IFERROR('tablas pernocta cat ev anual'!I33/'tablas pernocta cat ev anual'!I46-1,"-")</f>
        <v>-4.2745027801975088E-2</v>
      </c>
      <c r="G33" s="70">
        <f>IFERROR('tablas pernocta cat ev anual'!K33/'tablas pernocta cat ev anual'!K46-1,"-")</f>
        <v>-0.16845847598097685</v>
      </c>
      <c r="H33" s="72">
        <f>IFERROR('tablas pernocta cat ev anual'!M33/'tablas pernocta cat ev anual'!M46-1,"-")</f>
        <v>-8.60523198104447E-2</v>
      </c>
    </row>
    <row r="34" spans="2:8" hidden="1" outlineLevel="1">
      <c r="B34" s="68" t="s">
        <v>89</v>
      </c>
      <c r="C34" s="70">
        <f>IFERROR('tablas pernocta cat ev anual'!C34/'tablas pernocta cat ev anual'!C47-1,"-")</f>
        <v>0.43831553973902726</v>
      </c>
      <c r="D34" s="70">
        <f>IFERROR('tablas pernocta cat ev anual'!E34/'tablas pernocta cat ev anual'!E47-1,"-")</f>
        <v>-0.15317176680813049</v>
      </c>
      <c r="E34" s="70">
        <f>IFERROR('tablas pernocta cat ev anual'!G34/'tablas pernocta cat ev anual'!G47-1,"-")</f>
        <v>-8.1120204888369241E-2</v>
      </c>
      <c r="F34" s="72">
        <f>IFERROR('tablas pernocta cat ev anual'!I34/'tablas pernocta cat ev anual'!I47-1,"-")</f>
        <v>-8.7411206848834855E-2</v>
      </c>
      <c r="G34" s="70">
        <f>IFERROR('tablas pernocta cat ev anual'!K34/'tablas pernocta cat ev anual'!K47-1,"-")</f>
        <v>-0.19287752822930881</v>
      </c>
      <c r="H34" s="72">
        <f>IFERROR('tablas pernocta cat ev anual'!M34/'tablas pernocta cat ev anual'!M47-1,"-")</f>
        <v>-0.11994488108604673</v>
      </c>
    </row>
    <row r="35" spans="2:8" hidden="1" outlineLevel="1">
      <c r="B35" s="68" t="s">
        <v>90</v>
      </c>
      <c r="C35" s="70">
        <f>IFERROR('tablas pernocta cat ev anual'!C35/'tablas pernocta cat ev anual'!C48-1,"-")</f>
        <v>-0.29032258064516125</v>
      </c>
      <c r="D35" s="70">
        <f>IFERROR('tablas pernocta cat ev anual'!E35/'tablas pernocta cat ev anual'!E48-1,"-")</f>
        <v>-0.32023173917982506</v>
      </c>
      <c r="E35" s="70">
        <f>IFERROR('tablas pernocta cat ev anual'!G35/'tablas pernocta cat ev anual'!G48-1,"-")</f>
        <v>-0.15303165747048486</v>
      </c>
      <c r="F35" s="72">
        <f>IFERROR('tablas pernocta cat ev anual'!I35/'tablas pernocta cat ev anual'!I48-1,"-")</f>
        <v>-0.17730610269105607</v>
      </c>
      <c r="G35" s="70">
        <f>IFERROR('tablas pernocta cat ev anual'!K35/'tablas pernocta cat ev anual'!K48-1,"-")</f>
        <v>-0.27156805120167193</v>
      </c>
      <c r="H35" s="72">
        <f>IFERROR('tablas pernocta cat ev anual'!M35/'tablas pernocta cat ev anual'!M48-1,"-")</f>
        <v>-0.20802333933369399</v>
      </c>
    </row>
    <row r="36" spans="2:8" hidden="1" outlineLevel="1">
      <c r="B36" s="68" t="s">
        <v>91</v>
      </c>
      <c r="C36" s="70">
        <f>IFERROR('tablas pernocta cat ev anual'!C36/'tablas pernocta cat ev anual'!C49-1,"-")</f>
        <v>1.0594541910331383</v>
      </c>
      <c r="D36" s="70">
        <f>IFERROR('tablas pernocta cat ev anual'!E36/'tablas pernocta cat ev anual'!E49-1,"-")</f>
        <v>-0.22825523084904031</v>
      </c>
      <c r="E36" s="70">
        <f>IFERROR('tablas pernocta cat ev anual'!G36/'tablas pernocta cat ev anual'!G49-1,"-")</f>
        <v>-0.11855100309913613</v>
      </c>
      <c r="F36" s="72">
        <f>IFERROR('tablas pernocta cat ev anual'!I36/'tablas pernocta cat ev anual'!I49-1,"-")</f>
        <v>-0.13161121225119821</v>
      </c>
      <c r="G36" s="70">
        <f>IFERROR('tablas pernocta cat ev anual'!K36/'tablas pernocta cat ev anual'!K49-1,"-")</f>
        <v>-0.27644954284740753</v>
      </c>
      <c r="H36" s="72">
        <f>IFERROR('tablas pernocta cat ev anual'!M36/'tablas pernocta cat ev anual'!M49-1,"-")</f>
        <v>-0.18210977890221103</v>
      </c>
    </row>
    <row r="37" spans="2:8" hidden="1" outlineLevel="1">
      <c r="B37" s="68" t="s">
        <v>92</v>
      </c>
      <c r="C37" s="70">
        <f>IFERROR('tablas pernocta cat ev anual'!C37/'tablas pernocta cat ev anual'!C50-1,"-")</f>
        <v>0.75615212527964215</v>
      </c>
      <c r="D37" s="70">
        <f>IFERROR('tablas pernocta cat ev anual'!E37/'tablas pernocta cat ev anual'!E50-1,"-")</f>
        <v>-8.5988896769302214E-2</v>
      </c>
      <c r="E37" s="70">
        <f>IFERROR('tablas pernocta cat ev anual'!G37/'tablas pernocta cat ev anual'!G50-1,"-")</f>
        <v>0.14068576462099269</v>
      </c>
      <c r="F37" s="72">
        <f>IFERROR('tablas pernocta cat ev anual'!I37/'tablas pernocta cat ev anual'!I50-1,"-")</f>
        <v>0.1065244564259098</v>
      </c>
      <c r="G37" s="70">
        <f>IFERROR('tablas pernocta cat ev anual'!K37/'tablas pernocta cat ev anual'!K50-1,"-")</f>
        <v>-0.13326784765159827</v>
      </c>
      <c r="H37" s="72">
        <f>IFERROR('tablas pernocta cat ev anual'!M37/'tablas pernocta cat ev anual'!M50-1,"-")</f>
        <v>1.8269521248408971E-2</v>
      </c>
    </row>
    <row r="38" spans="2:8" hidden="1" outlineLevel="1">
      <c r="B38" s="68" t="s">
        <v>93</v>
      </c>
      <c r="C38" s="70">
        <f>IFERROR('tablas pernocta cat ev anual'!C38/'tablas pernocta cat ev anual'!C51-1,"-")</f>
        <v>2.9781718963165074</v>
      </c>
      <c r="D38" s="70">
        <f>IFERROR('tablas pernocta cat ev anual'!E38/'tablas pernocta cat ev anual'!E51-1,"-")</f>
        <v>2.0871187938908742E-2</v>
      </c>
      <c r="E38" s="70">
        <f>IFERROR('tablas pernocta cat ev anual'!G38/'tablas pernocta cat ev anual'!G51-1,"-")</f>
        <v>2.8665116324326334E-2</v>
      </c>
      <c r="F38" s="72">
        <f>IFERROR('tablas pernocta cat ev anual'!I38/'tablas pernocta cat ev anual'!I51-1,"-")</f>
        <v>3.6132871804214428E-2</v>
      </c>
      <c r="G38" s="70">
        <f>IFERROR('tablas pernocta cat ev anual'!K38/'tablas pernocta cat ev anual'!K51-1,"-")</f>
        <v>-8.575504879035023E-2</v>
      </c>
      <c r="H38" s="72">
        <f>IFERROR('tablas pernocta cat ev anual'!M38/'tablas pernocta cat ev anual'!M51-1,"-")</f>
        <v>-6.123107523355098E-3</v>
      </c>
    </row>
    <row r="39" spans="2:8" hidden="1" outlineLevel="1">
      <c r="B39" s="68" t="s">
        <v>94</v>
      </c>
      <c r="C39" s="70">
        <f>IFERROR('tablas pernocta cat ev anual'!C39/'tablas pernocta cat ev anual'!C52-1,"-")</f>
        <v>0.11638591117917296</v>
      </c>
      <c r="D39" s="70">
        <f>IFERROR('tablas pernocta cat ev anual'!E39/'tablas pernocta cat ev anual'!E52-1,"-")</f>
        <v>-0.1615882554598802</v>
      </c>
      <c r="E39" s="70">
        <f>IFERROR('tablas pernocta cat ev anual'!G39/'tablas pernocta cat ev anual'!G52-1,"-")</f>
        <v>-0.15892103473103436</v>
      </c>
      <c r="F39" s="72">
        <f>IFERROR('tablas pernocta cat ev anual'!I39/'tablas pernocta cat ev anual'!I52-1,"-")</f>
        <v>-0.15698804308442305</v>
      </c>
      <c r="G39" s="70">
        <f>IFERROR('tablas pernocta cat ev anual'!K39/'tablas pernocta cat ev anual'!K52-1,"-")</f>
        <v>-0.1870021846208122</v>
      </c>
      <c r="H39" s="72">
        <f>IFERROR('tablas pernocta cat ev anual'!M39/'tablas pernocta cat ev anual'!M52-1,"-")</f>
        <v>-0.16679749170702285</v>
      </c>
    </row>
    <row r="40" spans="2:8" hidden="1" outlineLevel="1">
      <c r="B40" s="68" t="s">
        <v>95</v>
      </c>
      <c r="C40" s="70">
        <f>IFERROR('tablas pernocta cat ev anual'!C40/'tablas pernocta cat ev anual'!C53-1,"-")</f>
        <v>-1.0817075526366571E-2</v>
      </c>
      <c r="D40" s="70">
        <f>IFERROR('tablas pernocta cat ev anual'!E40/'tablas pernocta cat ev anual'!E53-1,"-")</f>
        <v>-2.8184128777181572E-2</v>
      </c>
      <c r="E40" s="70">
        <f>IFERROR('tablas pernocta cat ev anual'!G40/'tablas pernocta cat ev anual'!G53-1,"-")</f>
        <v>-6.3992553695930821E-2</v>
      </c>
      <c r="F40" s="72">
        <f>IFERROR('tablas pernocta cat ev anual'!I40/'tablas pernocta cat ev anual'!I53-1,"-")</f>
        <v>-5.7644819050895468E-2</v>
      </c>
      <c r="G40" s="70">
        <f>IFERROR('tablas pernocta cat ev anual'!K40/'tablas pernocta cat ev anual'!K53-1,"-")</f>
        <v>-0.19686683817703388</v>
      </c>
      <c r="H40" s="72">
        <f>IFERROR('tablas pernocta cat ev anual'!M40/'tablas pernocta cat ev anual'!M53-1,"-")</f>
        <v>-0.10964006174023433</v>
      </c>
    </row>
    <row r="41" spans="2:8" hidden="1" outlineLevel="1">
      <c r="B41" s="68" t="s">
        <v>96</v>
      </c>
      <c r="C41" s="70">
        <f>IFERROR('tablas pernocta cat ev anual'!C41/'tablas pernocta cat ev anual'!C54-1,"-")</f>
        <v>-0.29270315091210619</v>
      </c>
      <c r="D41" s="70">
        <f>IFERROR('tablas pernocta cat ev anual'!E41/'tablas pernocta cat ev anual'!E54-1,"-")</f>
        <v>-4.513134505234051E-2</v>
      </c>
      <c r="E41" s="70">
        <f>IFERROR('tablas pernocta cat ev anual'!G41/'tablas pernocta cat ev anual'!G54-1,"-")</f>
        <v>0.10434022902430651</v>
      </c>
      <c r="F41" s="72">
        <f>IFERROR('tablas pernocta cat ev anual'!I41/'tablas pernocta cat ev anual'!I54-1,"-")</f>
        <v>6.8832036834190369E-2</v>
      </c>
      <c r="G41" s="70">
        <f>IFERROR('tablas pernocta cat ev anual'!K41/'tablas pernocta cat ev anual'!K54-1,"-")</f>
        <v>-0.14836244803806142</v>
      </c>
      <c r="H41" s="72">
        <f>IFERROR('tablas pernocta cat ev anual'!M41/'tablas pernocta cat ev anual'!M54-1,"-")</f>
        <v>-1.6238661453931491E-2</v>
      </c>
    </row>
    <row r="42" spans="2:8" hidden="1" outlineLevel="1">
      <c r="B42" s="68" t="s">
        <v>97</v>
      </c>
      <c r="C42" s="70">
        <f>IFERROR('tablas pernocta cat ev anual'!C42/'tablas pernocta cat ev anual'!C55-1,"-")</f>
        <v>-0.30723508915761422</v>
      </c>
      <c r="D42" s="70">
        <f>IFERROR('tablas pernocta cat ev anual'!E42/'tablas pernocta cat ev anual'!E55-1,"-")</f>
        <v>-0.15007496720184921</v>
      </c>
      <c r="E42" s="70">
        <f>IFERROR('tablas pernocta cat ev anual'!G42/'tablas pernocta cat ev anual'!G55-1,"-")</f>
        <v>2.5124757533860231E-2</v>
      </c>
      <c r="F42" s="72">
        <f>IFERROR('tablas pernocta cat ev anual'!I42/'tablas pernocta cat ev anual'!I55-1,"-")</f>
        <v>-1.0218069907894201E-2</v>
      </c>
      <c r="G42" s="70">
        <f>IFERROR('tablas pernocta cat ev anual'!K42/'tablas pernocta cat ev anual'!K55-1,"-")</f>
        <v>-0.19338140456878716</v>
      </c>
      <c r="H42" s="72">
        <f>IFERROR('tablas pernocta cat ev anual'!M42/'tablas pernocta cat ev anual'!M55-1,"-")</f>
        <v>-8.1423600594961676E-2</v>
      </c>
    </row>
    <row r="43" spans="2:8" collapsed="1">
      <c r="B43" s="176">
        <v>2010</v>
      </c>
      <c r="C43" s="84">
        <f>IFERROR('tablas pernocta cat ev anual'!C43/'tablas pernocta cat ev anual'!C56-1,"-")</f>
        <v>0.10661159591317038</v>
      </c>
      <c r="D43" s="84">
        <f>IFERROR('tablas pernocta cat ev anual'!E43/'tablas pernocta cat ev anual'!E56-1,"-")</f>
        <v>-0.10298514660493829</v>
      </c>
      <c r="E43" s="84">
        <f>IFERROR('tablas pernocta cat ev anual'!G43/'tablas pernocta cat ev anual'!G56-1,"-")</f>
        <v>-5.4585325339625901E-2</v>
      </c>
      <c r="F43" s="84">
        <f>IFERROR('tablas pernocta cat ev anual'!I43/'tablas pernocta cat ev anual'!I56-1,"-")</f>
        <v>-6.0818007092169668E-2</v>
      </c>
      <c r="G43" s="84">
        <f>IFERROR('tablas pernocta cat ev anual'!K43/'tablas pernocta cat ev anual'!K56-1,"-")</f>
        <v>-0.17212642177236226</v>
      </c>
      <c r="H43" s="84">
        <f>IFERROR('tablas pernocta cat ev anual'!M43/'tablas pernocta cat ev anual'!M56-1,"-")</f>
        <v>-0.10016953504486348</v>
      </c>
    </row>
    <row r="44" spans="2:8" hidden="1" outlineLevel="1">
      <c r="B44" s="68" t="s">
        <v>86</v>
      </c>
      <c r="C44" s="70">
        <f>IFERROR('tablas pernocta cat ev anual'!C44/'tablas pernocta cat ev anual'!C57-1,"-")</f>
        <v>-0.40528838719653626</v>
      </c>
      <c r="D44" s="70">
        <f>IFERROR('tablas pernocta cat ev anual'!E44/'tablas pernocta cat ev anual'!E57-1,"-")</f>
        <v>-0.33281463726831229</v>
      </c>
      <c r="E44" s="70">
        <f>IFERROR('tablas pernocta cat ev anual'!G44/'tablas pernocta cat ev anual'!G57-1,"-")</f>
        <v>-1.0570452579571565E-2</v>
      </c>
      <c r="F44" s="72">
        <f>IFERROR('tablas pernocta cat ev anual'!I44/'tablas pernocta cat ev anual'!I57-1,"-")</f>
        <v>-8.9211398646201867E-2</v>
      </c>
      <c r="G44" s="70">
        <f>IFERROR('tablas pernocta cat ev anual'!K44/'tablas pernocta cat ev anual'!K57-1,"-")</f>
        <v>-0.18794214675451926</v>
      </c>
      <c r="H44" s="72">
        <f>IFERROR('tablas pernocta cat ev anual'!M44/'tablas pernocta cat ev anual'!M57-1,"-")</f>
        <v>-0.12698887673607528</v>
      </c>
    </row>
    <row r="45" spans="2:8" hidden="1" outlineLevel="1">
      <c r="B45" s="68" t="s">
        <v>87</v>
      </c>
      <c r="C45" s="70">
        <f>IFERROR('tablas pernocta cat ev anual'!C45/'tablas pernocta cat ev anual'!C58-1,"-")</f>
        <v>-0.82524688707599825</v>
      </c>
      <c r="D45" s="70">
        <f>IFERROR('tablas pernocta cat ev anual'!E45/'tablas pernocta cat ev anual'!E58-1,"-")</f>
        <v>-0.29393646918556793</v>
      </c>
      <c r="E45" s="70">
        <f>IFERROR('tablas pernocta cat ev anual'!G45/'tablas pernocta cat ev anual'!G58-1,"-")</f>
        <v>2.2435742919761914E-3</v>
      </c>
      <c r="F45" s="72">
        <f>IFERROR('tablas pernocta cat ev anual'!I45/'tablas pernocta cat ev anual'!I58-1,"-")</f>
        <v>-6.9460598484211267E-2</v>
      </c>
      <c r="G45" s="70">
        <f>IFERROR('tablas pernocta cat ev anual'!K45/'tablas pernocta cat ev anual'!K58-1,"-")</f>
        <v>-0.18549395988897144</v>
      </c>
      <c r="H45" s="72">
        <f>IFERROR('tablas pernocta cat ev anual'!M45/'tablas pernocta cat ev anual'!M58-1,"-")</f>
        <v>-0.11267867121220665</v>
      </c>
    </row>
    <row r="46" spans="2:8" hidden="1" outlineLevel="1">
      <c r="B46" s="68" t="s">
        <v>88</v>
      </c>
      <c r="C46" s="70">
        <f>IFERROR('tablas pernocta cat ev anual'!C46/'tablas pernocta cat ev anual'!C59-1,"-")</f>
        <v>-0.55503705737029918</v>
      </c>
      <c r="D46" s="70">
        <f>IFERROR('tablas pernocta cat ev anual'!E46/'tablas pernocta cat ev anual'!E59-1,"-")</f>
        <v>-0.41478664096285101</v>
      </c>
      <c r="E46" s="70">
        <f>IFERROR('tablas pernocta cat ev anual'!G46/'tablas pernocta cat ev anual'!G59-1,"-")</f>
        <v>-0.14296831391914078</v>
      </c>
      <c r="F46" s="72">
        <f>IFERROR('tablas pernocta cat ev anual'!I46/'tablas pernocta cat ev anual'!I59-1,"-")</f>
        <v>-0.19890041446418028</v>
      </c>
      <c r="G46" s="70">
        <f>IFERROR('tablas pernocta cat ev anual'!K46/'tablas pernocta cat ev anual'!K59-1,"-")</f>
        <v>-0.25007260772081463</v>
      </c>
      <c r="H46" s="72">
        <f>IFERROR('tablas pernocta cat ev anual'!M46/'tablas pernocta cat ev anual'!M59-1,"-")</f>
        <v>-0.21729922998043105</v>
      </c>
    </row>
    <row r="47" spans="2:8" hidden="1" outlineLevel="1">
      <c r="B47" s="68" t="s">
        <v>89</v>
      </c>
      <c r="C47" s="70">
        <f>IFERROR('tablas pernocta cat ev anual'!C47/'tablas pernocta cat ev anual'!C60-1,"-")</f>
        <v>-0.60226468506723285</v>
      </c>
      <c r="D47" s="70">
        <f>IFERROR('tablas pernocta cat ev anual'!E47/'tablas pernocta cat ev anual'!E60-1,"-")</f>
        <v>-0.35139442231075702</v>
      </c>
      <c r="E47" s="70">
        <f>IFERROR('tablas pernocta cat ev anual'!G47/'tablas pernocta cat ev anual'!G60-1,"-")</f>
        <v>-0.16384478202015429</v>
      </c>
      <c r="F47" s="72">
        <f>IFERROR('tablas pernocta cat ev anual'!I47/'tablas pernocta cat ev anual'!I60-1,"-")</f>
        <v>-0.1999084749265585</v>
      </c>
      <c r="G47" s="70">
        <f>IFERROR('tablas pernocta cat ev anual'!K47/'tablas pernocta cat ev anual'!K60-1,"-")</f>
        <v>-0.2818272012737415</v>
      </c>
      <c r="H47" s="72">
        <f>IFERROR('tablas pernocta cat ev anual'!M47/'tablas pernocta cat ev anual'!M60-1,"-")</f>
        <v>-0.22710382858540357</v>
      </c>
    </row>
    <row r="48" spans="2:8" hidden="1" outlineLevel="1">
      <c r="B48" s="68" t="s">
        <v>90</v>
      </c>
      <c r="C48" s="70">
        <f>IFERROR('tablas pernocta cat ev anual'!C48/'tablas pernocta cat ev anual'!C61-1,"-")</f>
        <v>-0.54818993888105316</v>
      </c>
      <c r="D48" s="70">
        <f>IFERROR('tablas pernocta cat ev anual'!E48/'tablas pernocta cat ev anual'!E61-1,"-")</f>
        <v>-0.40928713624264657</v>
      </c>
      <c r="E48" s="70">
        <f>IFERROR('tablas pernocta cat ev anual'!G48/'tablas pernocta cat ev anual'!G61-1,"-")</f>
        <v>-0.12017248860924279</v>
      </c>
      <c r="F48" s="72">
        <f>IFERROR('tablas pernocta cat ev anual'!I48/'tablas pernocta cat ev anual'!I61-1,"-")</f>
        <v>-0.1817034971960001</v>
      </c>
      <c r="G48" s="70">
        <f>IFERROR('tablas pernocta cat ev anual'!K48/'tablas pernocta cat ev anual'!K61-1,"-")</f>
        <v>-0.34790524354538199</v>
      </c>
      <c r="H48" s="72">
        <f>IFERROR('tablas pernocta cat ev anual'!M48/'tablas pernocta cat ev anual'!M61-1,"-")</f>
        <v>-0.24445590856101518</v>
      </c>
    </row>
    <row r="49" spans="2:8" hidden="1" outlineLevel="1">
      <c r="B49" s="68" t="s">
        <v>91</v>
      </c>
      <c r="C49" s="70">
        <f>IFERROR('tablas pernocta cat ev anual'!C49/'tablas pernocta cat ev anual'!C62-1,"-")</f>
        <v>-0.74778761061946897</v>
      </c>
      <c r="D49" s="70">
        <f>IFERROR('tablas pernocta cat ev anual'!E49/'tablas pernocta cat ev anual'!E62-1,"-")</f>
        <v>-0.21959448061806286</v>
      </c>
      <c r="E49" s="70">
        <f>IFERROR('tablas pernocta cat ev anual'!G49/'tablas pernocta cat ev anual'!G62-1,"-")</f>
        <v>-0.2086980584747703</v>
      </c>
      <c r="F49" s="72">
        <f>IFERROR('tablas pernocta cat ev anual'!I49/'tablas pernocta cat ev anual'!I62-1,"-")</f>
        <v>-0.2162137120044898</v>
      </c>
      <c r="G49" s="70">
        <f>IFERROR('tablas pernocta cat ev anual'!K49/'tablas pernocta cat ev anual'!K62-1,"-")</f>
        <v>-0.28909015058741205</v>
      </c>
      <c r="H49" s="72">
        <f>IFERROR('tablas pernocta cat ev anual'!M49/'tablas pernocta cat ev anual'!M62-1,"-")</f>
        <v>-0.24326043128578301</v>
      </c>
    </row>
    <row r="50" spans="2:8" hidden="1" outlineLevel="1">
      <c r="B50" s="68" t="s">
        <v>92</v>
      </c>
      <c r="C50" s="70">
        <f>IFERROR('tablas pernocta cat ev anual'!C50/'tablas pernocta cat ev anual'!C63-1,"-")</f>
        <v>-0.69151138716356109</v>
      </c>
      <c r="D50" s="70">
        <f>IFERROR('tablas pernocta cat ev anual'!E50/'tablas pernocta cat ev anual'!E63-1,"-")</f>
        <v>-0.33063222342271548</v>
      </c>
      <c r="E50" s="70">
        <f>IFERROR('tablas pernocta cat ev anual'!G50/'tablas pernocta cat ev anual'!G63-1,"-")</f>
        <v>-0.18898460626465374</v>
      </c>
      <c r="F50" s="72">
        <f>IFERROR('tablas pernocta cat ev anual'!I50/'tablas pernocta cat ev anual'!I63-1,"-")</f>
        <v>-0.21988549349978448</v>
      </c>
      <c r="G50" s="70">
        <f>IFERROR('tablas pernocta cat ev anual'!K50/'tablas pernocta cat ev anual'!K63-1,"-")</f>
        <v>-0.17290559528115523</v>
      </c>
      <c r="H50" s="72">
        <f>IFERROR('tablas pernocta cat ev anual'!M50/'tablas pernocta cat ev anual'!M63-1,"-")</f>
        <v>-0.20322858134983268</v>
      </c>
    </row>
    <row r="51" spans="2:8" hidden="1" outlineLevel="1">
      <c r="B51" s="68" t="s">
        <v>93</v>
      </c>
      <c r="C51" s="70">
        <f>IFERROR('tablas pernocta cat ev anual'!C51/'tablas pernocta cat ev anual'!C64-1,"-")</f>
        <v>-0.81262781186094069</v>
      </c>
      <c r="D51" s="70">
        <f>IFERROR('tablas pernocta cat ev anual'!E51/'tablas pernocta cat ev anual'!E64-1,"-")</f>
        <v>-0.34633410374935802</v>
      </c>
      <c r="E51" s="70">
        <f>IFERROR('tablas pernocta cat ev anual'!G51/'tablas pernocta cat ev anual'!G64-1,"-")</f>
        <v>-0.19480560180197826</v>
      </c>
      <c r="F51" s="72">
        <f>IFERROR('tablas pernocta cat ev anual'!I51/'tablas pernocta cat ev anual'!I64-1,"-")</f>
        <v>-0.23168922302646111</v>
      </c>
      <c r="G51" s="70">
        <f>IFERROR('tablas pernocta cat ev anual'!K51/'tablas pernocta cat ev anual'!K64-1,"-")</f>
        <v>-0.30427189825578305</v>
      </c>
      <c r="H51" s="72">
        <f>IFERROR('tablas pernocta cat ev anual'!M51/'tablas pernocta cat ev anual'!M64-1,"-")</f>
        <v>-0.25850731047196918</v>
      </c>
    </row>
    <row r="52" spans="2:8" hidden="1" outlineLevel="1">
      <c r="B52" s="68" t="s">
        <v>94</v>
      </c>
      <c r="C52" s="70">
        <f>IFERROR('tablas pernocta cat ev anual'!C52/'tablas pernocta cat ev anual'!C65-1,"-")</f>
        <v>-0.43634009495036685</v>
      </c>
      <c r="D52" s="70">
        <f>IFERROR('tablas pernocta cat ev anual'!E52/'tablas pernocta cat ev anual'!E65-1,"-")</f>
        <v>-0.42793364404042267</v>
      </c>
      <c r="E52" s="70">
        <f>IFERROR('tablas pernocta cat ev anual'!G52/'tablas pernocta cat ev anual'!G65-1,"-")</f>
        <v>-0.20412266038548232</v>
      </c>
      <c r="F52" s="72">
        <f>IFERROR('tablas pernocta cat ev anual'!I52/'tablas pernocta cat ev anual'!I65-1,"-")</f>
        <v>-0.25441203196604956</v>
      </c>
      <c r="G52" s="70">
        <f>IFERROR('tablas pernocta cat ev anual'!K52/'tablas pernocta cat ev anual'!K65-1,"-")</f>
        <v>-0.28432143724204906</v>
      </c>
      <c r="H52" s="72">
        <f>IFERROR('tablas pernocta cat ev anual'!M52/'tablas pernocta cat ev anual'!M65-1,"-")</f>
        <v>-0.26445855052419376</v>
      </c>
    </row>
    <row r="53" spans="2:8" hidden="1" outlineLevel="1">
      <c r="B53" s="68" t="s">
        <v>95</v>
      </c>
      <c r="C53" s="70">
        <f>IFERROR('tablas pernocta cat ev anual'!C53/'tablas pernocta cat ev anual'!C66-1,"-")</f>
        <v>-0.47457627118644063</v>
      </c>
      <c r="D53" s="70">
        <f>IFERROR('tablas pernocta cat ev anual'!E53/'tablas pernocta cat ev anual'!E66-1,"-")</f>
        <v>-0.41158550095271862</v>
      </c>
      <c r="E53" s="70">
        <f>IFERROR('tablas pernocta cat ev anual'!G53/'tablas pernocta cat ev anual'!G66-1,"-")</f>
        <v>-8.1925504093695478E-2</v>
      </c>
      <c r="F53" s="72">
        <f>IFERROR('tablas pernocta cat ev anual'!I53/'tablas pernocta cat ev anual'!I66-1,"-")</f>
        <v>-0.16389506425632328</v>
      </c>
      <c r="G53" s="70">
        <f>IFERROR('tablas pernocta cat ev anual'!K53/'tablas pernocta cat ev anual'!K66-1,"-")</f>
        <v>-0.18999267080007132</v>
      </c>
      <c r="H53" s="72">
        <f>IFERROR('tablas pernocta cat ev anual'!M53/'tablas pernocta cat ev anual'!M66-1,"-")</f>
        <v>-0.17383614503649758</v>
      </c>
    </row>
    <row r="54" spans="2:8" hidden="1" outlineLevel="1">
      <c r="B54" s="68" t="s">
        <v>96</v>
      </c>
      <c r="C54" s="70">
        <f>IFERROR('tablas pernocta cat ev anual'!C54/'tablas pernocta cat ev anual'!C67-1,"-")</f>
        <v>-0.356388088376561</v>
      </c>
      <c r="D54" s="70">
        <f>IFERROR('tablas pernocta cat ev anual'!E54/'tablas pernocta cat ev anual'!E67-1,"-")</f>
        <v>-0.2940028120896615</v>
      </c>
      <c r="E54" s="70">
        <f>IFERROR('tablas pernocta cat ev anual'!G54/'tablas pernocta cat ev anual'!G67-1,"-")</f>
        <v>-0.1410250397003544</v>
      </c>
      <c r="F54" s="72">
        <f>IFERROR('tablas pernocta cat ev anual'!I54/'tablas pernocta cat ev anual'!I67-1,"-")</f>
        <v>-0.17956802534576255</v>
      </c>
      <c r="G54" s="70">
        <f>IFERROR('tablas pernocta cat ev anual'!K54/'tablas pernocta cat ev anual'!K67-1,"-")</f>
        <v>-0.12990846863723227</v>
      </c>
      <c r="H54" s="72">
        <f>IFERROR('tablas pernocta cat ev anual'!M54/'tablas pernocta cat ev anual'!M67-1,"-")</f>
        <v>-0.16080813186639598</v>
      </c>
    </row>
    <row r="55" spans="2:8" hidden="1" outlineLevel="1">
      <c r="B55" s="68" t="s">
        <v>97</v>
      </c>
      <c r="C55" s="70">
        <f>IFERROR('tablas pernocta cat ev anual'!C55/'tablas pernocta cat ev anual'!C68-1,"-")</f>
        <v>-0.35437342860923648</v>
      </c>
      <c r="D55" s="70">
        <f>IFERROR('tablas pernocta cat ev anual'!E55/'tablas pernocta cat ev anual'!E68-1,"-")</f>
        <v>-0.21918977585912536</v>
      </c>
      <c r="E55" s="70">
        <f>IFERROR('tablas pernocta cat ev anual'!G55/'tablas pernocta cat ev anual'!G68-1,"-")</f>
        <v>1.3499741779996466E-2</v>
      </c>
      <c r="F55" s="72">
        <f>IFERROR('tablas pernocta cat ev anual'!I55/'tablas pernocta cat ev anual'!I68-1,"-")</f>
        <v>-4.4027904602259471E-2</v>
      </c>
      <c r="G55" s="70">
        <f>IFERROR('tablas pernocta cat ev anual'!K55/'tablas pernocta cat ev anual'!K68-1,"-")</f>
        <v>-0.10302658550220511</v>
      </c>
      <c r="H55" s="72">
        <f>IFERROR('tablas pernocta cat ev anual'!M55/'tablas pernocta cat ev anual'!M68-1,"-")</f>
        <v>-6.7863041156349002E-2</v>
      </c>
    </row>
    <row r="56" spans="2:8" collapsed="1">
      <c r="B56" s="176">
        <v>2009</v>
      </c>
      <c r="C56" s="84">
        <f>IFERROR('tablas pernocta cat ev anual'!C56/'tablas pernocta cat ev anual'!C69-1,"-")</f>
        <v>-0.52420987307732081</v>
      </c>
      <c r="D56" s="84">
        <f>IFERROR('tablas pernocta cat ev anual'!E56/'tablas pernocta cat ev anual'!E69-1,"-")</f>
        <v>-0.34024592147830146</v>
      </c>
      <c r="E56" s="84">
        <f>IFERROR('tablas pernocta cat ev anual'!G56/'tablas pernocta cat ev anual'!G69-1,"-")</f>
        <v>-0.12072469089058357</v>
      </c>
      <c r="F56" s="84">
        <f>IFERROR('tablas pernocta cat ev anual'!I56/'tablas pernocta cat ev anual'!I69-1,"-")</f>
        <v>-0.17048246889832519</v>
      </c>
      <c r="G56" s="84">
        <f>IFERROR('tablas pernocta cat ev anual'!K56/'tablas pernocta cat ev anual'!K69-1,"-")</f>
        <v>-0.22548747644971512</v>
      </c>
      <c r="H56" s="84">
        <f>IFERROR('tablas pernocta cat ev anual'!M56/'tablas pernocta cat ev anual'!M69-1,"-")</f>
        <v>-0.1907996498579807</v>
      </c>
    </row>
    <row r="57" spans="2:8" hidden="1" outlineLevel="1">
      <c r="B57" s="68" t="s">
        <v>86</v>
      </c>
      <c r="C57" s="70">
        <f>IFERROR('tablas pernocta cat ev anual'!C57/'tablas pernocta cat ev anual'!C70-1,"-")</f>
        <v>-4.9110424937509167E-2</v>
      </c>
      <c r="D57" s="70">
        <f>IFERROR('tablas pernocta cat ev anual'!E57/'tablas pernocta cat ev anual'!E70-1,"-")</f>
        <v>-2.192137272470629E-2</v>
      </c>
      <c r="E57" s="70">
        <f>IFERROR('tablas pernocta cat ev anual'!G57/'tablas pernocta cat ev anual'!G70-1,"-")</f>
        <v>-2.8635106220116113E-2</v>
      </c>
      <c r="F57" s="72">
        <f>IFERROR('tablas pernocta cat ev anual'!I57/'tablas pernocta cat ev anual'!I70-1,"-")</f>
        <v>-2.7530590297248025E-2</v>
      </c>
      <c r="G57" s="70">
        <f>IFERROR('tablas pernocta cat ev anual'!K57/'tablas pernocta cat ev anual'!K70-1,"-")</f>
        <v>-0.14426372003399957</v>
      </c>
      <c r="H57" s="72">
        <f>IFERROR('tablas pernocta cat ev anual'!M57/'tablas pernocta cat ev anual'!M70-1,"-")</f>
        <v>-7.5771350825550421E-2</v>
      </c>
    </row>
    <row r="58" spans="2:8" hidden="1" outlineLevel="1">
      <c r="B58" s="68" t="s">
        <v>87</v>
      </c>
      <c r="C58" s="70">
        <f>IFERROR('tablas pernocta cat ev anual'!C58/'tablas pernocta cat ev anual'!C71-1,"-")</f>
        <v>-0.51569972967352884</v>
      </c>
      <c r="D58" s="70">
        <f>IFERROR('tablas pernocta cat ev anual'!E58/'tablas pernocta cat ev anual'!E71-1,"-")</f>
        <v>-0.11674146879622893</v>
      </c>
      <c r="E58" s="70">
        <f>IFERROR('tablas pernocta cat ev anual'!G58/'tablas pernocta cat ev anual'!G71-1,"-")</f>
        <v>-7.7072880230544372E-2</v>
      </c>
      <c r="F58" s="72">
        <f>IFERROR('tablas pernocta cat ev anual'!I58/'tablas pernocta cat ev anual'!I71-1,"-")</f>
        <v>-9.6422075573563415E-2</v>
      </c>
      <c r="G58" s="70">
        <f>IFERROR('tablas pernocta cat ev anual'!K58/'tablas pernocta cat ev anual'!K71-1,"-")</f>
        <v>-9.6750841973771928E-2</v>
      </c>
      <c r="H58" s="72">
        <f>IFERROR('tablas pernocta cat ev anual'!M58/'tablas pernocta cat ev anual'!M71-1,"-")</f>
        <v>-9.6544556686010696E-2</v>
      </c>
    </row>
    <row r="59" spans="2:8" hidden="1" outlineLevel="1">
      <c r="B59" s="68" t="s">
        <v>88</v>
      </c>
      <c r="C59" s="70">
        <f>IFERROR('tablas pernocta cat ev anual'!C59/'tablas pernocta cat ev anual'!C72-1,"-")</f>
        <v>-0.26567224349929452</v>
      </c>
      <c r="D59" s="70">
        <f>IFERROR('tablas pernocta cat ev anual'!E59/'tablas pernocta cat ev anual'!E72-1,"-")</f>
        <v>-8.8550488341538336E-2</v>
      </c>
      <c r="E59" s="70">
        <f>IFERROR('tablas pernocta cat ev anual'!G59/'tablas pernocta cat ev anual'!G72-1,"-")</f>
        <v>-5.2779653821662165E-2</v>
      </c>
      <c r="F59" s="72">
        <f>IFERROR('tablas pernocta cat ev anual'!I59/'tablas pernocta cat ev anual'!I72-1,"-")</f>
        <v>-6.2912338922349598E-2</v>
      </c>
      <c r="G59" s="70">
        <f>IFERROR('tablas pernocta cat ev anual'!K59/'tablas pernocta cat ev anual'!K72-1,"-")</f>
        <v>-0.10233387561006135</v>
      </c>
      <c r="H59" s="72">
        <f>IFERROR('tablas pernocta cat ev anual'!M59/'tablas pernocta cat ev anual'!M72-1,"-")</f>
        <v>-7.7478695959601773E-2</v>
      </c>
    </row>
    <row r="60" spans="2:8" hidden="1" outlineLevel="1">
      <c r="B60" s="68" t="s">
        <v>89</v>
      </c>
      <c r="C60" s="70">
        <f>IFERROR('tablas pernocta cat ev anual'!C60/'tablas pernocta cat ev anual'!C73-1,"-")</f>
        <v>6.6492519591545562E-3</v>
      </c>
      <c r="D60" s="70">
        <f>IFERROR('tablas pernocta cat ev anual'!E60/'tablas pernocta cat ev anual'!E73-1,"-")</f>
        <v>-0.18146512110521473</v>
      </c>
      <c r="E60" s="70">
        <f>IFERROR('tablas pernocta cat ev anual'!G60/'tablas pernocta cat ev anual'!G73-1,"-")</f>
        <v>-7.2238520344597323E-2</v>
      </c>
      <c r="F60" s="72">
        <f>IFERROR('tablas pernocta cat ev anual'!I60/'tablas pernocta cat ev anual'!I73-1,"-")</f>
        <v>-9.112010347177868E-2</v>
      </c>
      <c r="G60" s="70">
        <f>IFERROR('tablas pernocta cat ev anual'!K60/'tablas pernocta cat ev anual'!K73-1,"-")</f>
        <v>-0.10513136769130982</v>
      </c>
      <c r="H60" s="72">
        <f>IFERROR('tablas pernocta cat ev anual'!M60/'tablas pernocta cat ev anual'!M73-1,"-")</f>
        <v>-9.5819958627576862E-2</v>
      </c>
    </row>
    <row r="61" spans="2:8" ht="15" hidden="1" customHeight="1" outlineLevel="1">
      <c r="B61" s="68" t="s">
        <v>90</v>
      </c>
      <c r="C61" s="70">
        <f>IFERROR('tablas pernocta cat ev anual'!C61/'tablas pernocta cat ev anual'!C74-1,"-")</f>
        <v>-0.31431334622823981</v>
      </c>
      <c r="D61" s="70">
        <f>IFERROR('tablas pernocta cat ev anual'!E61/'tablas pernocta cat ev anual'!E74-1,"-")</f>
        <v>-4.6901315368708341E-2</v>
      </c>
      <c r="E61" s="70">
        <f>IFERROR('tablas pernocta cat ev anual'!G61/'tablas pernocta cat ev anual'!G74-1,"-")</f>
        <v>-4.4122984393633047E-2</v>
      </c>
      <c r="F61" s="72">
        <f>IFERROR('tablas pernocta cat ev anual'!I61/'tablas pernocta cat ev anual'!I74-1,"-")</f>
        <v>-4.9799533608804181E-2</v>
      </c>
      <c r="G61" s="70">
        <f>IFERROR('tablas pernocta cat ev anual'!K61/'tablas pernocta cat ev anual'!K74-1,"-")</f>
        <v>-1.1458000778835298E-2</v>
      </c>
      <c r="H61" s="72">
        <f>IFERROR('tablas pernocta cat ev anual'!M61/'tablas pernocta cat ev anual'!M74-1,"-")</f>
        <v>-3.5677690040457399E-2</v>
      </c>
    </row>
    <row r="62" spans="2:8" ht="15" hidden="1" customHeight="1" outlineLevel="1">
      <c r="B62" s="68" t="s">
        <v>91</v>
      </c>
      <c r="C62" s="70">
        <f>IFERROR('tablas pernocta cat ev anual'!C62/'tablas pernocta cat ev anual'!C75-1,"-")</f>
        <v>-3.5790471675752555E-2</v>
      </c>
      <c r="D62" s="70">
        <f>IFERROR('tablas pernocta cat ev anual'!E62/'tablas pernocta cat ev anual'!E75-1,"-")</f>
        <v>-0.11028065435989798</v>
      </c>
      <c r="E62" s="70">
        <f>IFERROR('tablas pernocta cat ev anual'!G62/'tablas pernocta cat ev anual'!G75-1,"-")</f>
        <v>-6.8735800377373035E-2</v>
      </c>
      <c r="F62" s="72">
        <f>IFERROR('tablas pernocta cat ev anual'!I62/'tablas pernocta cat ev anual'!I75-1,"-")</f>
        <v>-7.5172727851417376E-2</v>
      </c>
      <c r="G62" s="70">
        <f>IFERROR('tablas pernocta cat ev anual'!K62/'tablas pernocta cat ev anual'!K75-1,"-")</f>
        <v>-0.10126026027640256</v>
      </c>
      <c r="H62" s="72">
        <f>IFERROR('tablas pernocta cat ev anual'!M62/'tablas pernocta cat ev anual'!M75-1,"-")</f>
        <v>-8.5029474934881E-2</v>
      </c>
    </row>
    <row r="63" spans="2:8" ht="15" hidden="1" customHeight="1" outlineLevel="1">
      <c r="B63" s="68" t="s">
        <v>92</v>
      </c>
      <c r="C63" s="70">
        <f>IFERROR('tablas pernocta cat ev anual'!C63/'tablas pernocta cat ev anual'!C76-1,"-")</f>
        <v>-0.28603104212860309</v>
      </c>
      <c r="D63" s="70">
        <f>IFERROR('tablas pernocta cat ev anual'!E63/'tablas pernocta cat ev anual'!E76-1,"-")</f>
        <v>-2.2451951543471682E-2</v>
      </c>
      <c r="E63" s="70">
        <f>IFERROR('tablas pernocta cat ev anual'!G63/'tablas pernocta cat ev anual'!G76-1,"-")</f>
        <v>-2.4298711144806751E-3</v>
      </c>
      <c r="F63" s="72">
        <f>IFERROR('tablas pernocta cat ev anual'!I63/'tablas pernocta cat ev anual'!I76-1,"-")</f>
        <v>-9.701890127986279E-3</v>
      </c>
      <c r="G63" s="70">
        <f>IFERROR('tablas pernocta cat ev anual'!K63/'tablas pernocta cat ev anual'!K76-1,"-")</f>
        <v>-4.6303667144297567E-2</v>
      </c>
      <c r="H63" s="72">
        <f>IFERROR('tablas pernocta cat ev anual'!M63/'tablas pernocta cat ev anual'!M76-1,"-")</f>
        <v>-2.2996349112722636E-2</v>
      </c>
    </row>
    <row r="64" spans="2:8" hidden="1" outlineLevel="1">
      <c r="B64" s="68" t="s">
        <v>93</v>
      </c>
      <c r="C64" s="70">
        <f>IFERROR('tablas pernocta cat ev anual'!C64/'tablas pernocta cat ev anual'!C77-1,"-")</f>
        <v>0.36069565217391308</v>
      </c>
      <c r="D64" s="70">
        <f>IFERROR('tablas pernocta cat ev anual'!E64/'tablas pernocta cat ev anual'!E77-1,"-")</f>
        <v>0.13488405981894025</v>
      </c>
      <c r="E64" s="70">
        <f>IFERROR('tablas pernocta cat ev anual'!G64/'tablas pernocta cat ev anual'!G77-1,"-")</f>
        <v>0.18390602028559377</v>
      </c>
      <c r="F64" s="72">
        <f>IFERROR('tablas pernocta cat ev anual'!I64/'tablas pernocta cat ev anual'!I77-1,"-")</f>
        <v>0.17592128605131774</v>
      </c>
      <c r="G64" s="70">
        <f>IFERROR('tablas pernocta cat ev anual'!K64/'tablas pernocta cat ev anual'!K77-1,"-")</f>
        <v>0.21198903771181543</v>
      </c>
      <c r="H64" s="72">
        <f>IFERROR('tablas pernocta cat ev anual'!M64/'tablas pernocta cat ev anual'!M77-1,"-")</f>
        <v>0.18899488616887061</v>
      </c>
    </row>
    <row r="65" spans="2:8" ht="30" hidden="1" customHeight="1" outlineLevel="1">
      <c r="B65" s="68" t="s">
        <v>94</v>
      </c>
      <c r="C65" s="70">
        <f>IFERROR('tablas pernocta cat ev anual'!C65/'tablas pernocta cat ev anual'!C78-1,"-")</f>
        <v>-0.35025238362310718</v>
      </c>
      <c r="D65" s="70">
        <f>IFERROR('tablas pernocta cat ev anual'!E65/'tablas pernocta cat ev anual'!E78-1,"-")</f>
        <v>0.20758396834905191</v>
      </c>
      <c r="E65" s="70">
        <f>IFERROR('tablas pernocta cat ev anual'!G65/'tablas pernocta cat ev anual'!G78-1,"-")</f>
        <v>0.11651779244329297</v>
      </c>
      <c r="F65" s="72">
        <f>IFERROR('tablas pernocta cat ev anual'!I65/'tablas pernocta cat ev anual'!I78-1,"-")</f>
        <v>0.12538417317089356</v>
      </c>
      <c r="G65" s="70">
        <f>IFERROR('tablas pernocta cat ev anual'!K65/'tablas pernocta cat ev anual'!K78-1,"-")</f>
        <v>7.7026058853368662E-2</v>
      </c>
      <c r="H65" s="72">
        <f>IFERROR('tablas pernocta cat ev anual'!M65/'tablas pernocta cat ev anual'!M78-1,"-")</f>
        <v>0.10866361563512017</v>
      </c>
    </row>
    <row r="66" spans="2:8" hidden="1" outlineLevel="1">
      <c r="B66" s="68" t="s">
        <v>95</v>
      </c>
      <c r="C66" s="70">
        <f>IFERROR('tablas pernocta cat ev anual'!C66/'tablas pernocta cat ev anual'!C79-1,"-")</f>
        <v>0.33166644141100154</v>
      </c>
      <c r="D66" s="70">
        <f>IFERROR('tablas pernocta cat ev anual'!E66/'tablas pernocta cat ev anual'!E79-1,"-")</f>
        <v>3.3997709049255365E-2</v>
      </c>
      <c r="E66" s="70">
        <f>IFERROR('tablas pernocta cat ev anual'!G66/'tablas pernocta cat ev anual'!G79-1,"-")</f>
        <v>-4.7286814560848933E-2</v>
      </c>
      <c r="F66" s="72">
        <f>IFERROR('tablas pernocta cat ev anual'!I66/'tablas pernocta cat ev anual'!I79-1,"-")</f>
        <v>-2.3726683833013684E-2</v>
      </c>
      <c r="G66" s="70">
        <f>IFERROR('tablas pernocta cat ev anual'!K66/'tablas pernocta cat ev anual'!K79-1,"-")</f>
        <v>-2.2056658453050715E-2</v>
      </c>
      <c r="H66" s="72">
        <f>IFERROR('tablas pernocta cat ev anual'!M66/'tablas pernocta cat ev anual'!M79-1,"-")</f>
        <v>-2.3091211982721793E-2</v>
      </c>
    </row>
    <row r="67" spans="2:8" ht="30" hidden="1" customHeight="1" outlineLevel="1">
      <c r="B67" s="68" t="s">
        <v>96</v>
      </c>
      <c r="C67" s="70">
        <f>IFERROR('tablas pernocta cat ev anual'!C67/'tablas pernocta cat ev anual'!C80-1,"-")</f>
        <v>-6.0280842527582701E-2</v>
      </c>
      <c r="D67" s="70">
        <f>IFERROR('tablas pernocta cat ev anual'!E67/'tablas pernocta cat ev anual'!E80-1,"-")</f>
        <v>2.0684829148529982E-2</v>
      </c>
      <c r="E67" s="70">
        <f>IFERROR('tablas pernocta cat ev anual'!G67/'tablas pernocta cat ev anual'!G80-1,"-")</f>
        <v>2.8070924721701696E-2</v>
      </c>
      <c r="F67" s="72">
        <f>IFERROR('tablas pernocta cat ev anual'!I67/'tablas pernocta cat ev anual'!I80-1,"-")</f>
        <v>2.416157288121501E-2</v>
      </c>
      <c r="G67" s="70">
        <f>IFERROR('tablas pernocta cat ev anual'!K67/'tablas pernocta cat ev anual'!K80-1,"-")</f>
        <v>4.4900119285631312E-3</v>
      </c>
      <c r="H67" s="72">
        <f>IFERROR('tablas pernocta cat ev anual'!M67/'tablas pernocta cat ev anual'!M80-1,"-")</f>
        <v>1.6640356638718545E-2</v>
      </c>
    </row>
    <row r="68" spans="2:8" hidden="1" outlineLevel="1">
      <c r="B68" s="68" t="s">
        <v>97</v>
      </c>
      <c r="C68" s="70">
        <f>IFERROR('tablas pernocta cat ev anual'!C68/'tablas pernocta cat ev anual'!C81-1,"-")</f>
        <v>5.8996636771300404E-2</v>
      </c>
      <c r="D68" s="70">
        <f>IFERROR('tablas pernocta cat ev anual'!E68/'tablas pernocta cat ev anual'!E81-1,"-")</f>
        <v>-4.5966981955254615E-2</v>
      </c>
      <c r="E68" s="70">
        <f>IFERROR('tablas pernocta cat ev anual'!G68/'tablas pernocta cat ev anual'!G81-1,"-")</f>
        <v>-5.4035914364376492E-3</v>
      </c>
      <c r="F68" s="72">
        <f>IFERROR('tablas pernocta cat ev anual'!I68/'tablas pernocta cat ev anual'!I81-1,"-")</f>
        <v>-1.3263501741029304E-2</v>
      </c>
      <c r="G68" s="70">
        <f>IFERROR('tablas pernocta cat ev anual'!K68/'tablas pernocta cat ev anual'!K81-1,"-")</f>
        <v>-2.5557224950046864E-3</v>
      </c>
      <c r="H68" s="72">
        <f>IFERROR('tablas pernocta cat ev anual'!M68/'tablas pernocta cat ev anual'!M81-1,"-")</f>
        <v>-8.9654175494007227E-3</v>
      </c>
    </row>
    <row r="69" spans="2:8" collapsed="1">
      <c r="B69" s="176">
        <v>2008</v>
      </c>
      <c r="C69" s="84">
        <f>IFERROR('tablas pernocta cat ev anual'!C69/'tablas pernocta cat ev anual'!C82-1,"-")</f>
        <v>-0.12882464247557501</v>
      </c>
      <c r="D69" s="84">
        <f>IFERROR('tablas pernocta cat ev anual'!E69/'tablas pernocta cat ev anual'!E82-1,"-")</f>
        <v>-2.1153322099315419E-2</v>
      </c>
      <c r="E69" s="84">
        <f>IFERROR('tablas pernocta cat ev anual'!G69/'tablas pernocta cat ev anual'!G82-1,"-")</f>
        <v>-1.2206923948737125E-2</v>
      </c>
      <c r="F69" s="84">
        <f>IFERROR('tablas pernocta cat ev anual'!I69/'tablas pernocta cat ev anual'!I82-1,"-")</f>
        <v>-1.6004693312584695E-2</v>
      </c>
      <c r="G69" s="84">
        <f>IFERROR('tablas pernocta cat ev anual'!K69/'tablas pernocta cat ev anual'!K82-1,"-")</f>
        <v>-3.4785519049478464E-2</v>
      </c>
      <c r="H69" s="84">
        <f>IFERROR('tablas pernocta cat ev anual'!M69/'tablas pernocta cat ev anual'!M82-1,"-")</f>
        <v>-2.3026275085405223E-2</v>
      </c>
    </row>
    <row r="70" spans="2:8" hidden="1" outlineLevel="1">
      <c r="B70" s="68" t="s">
        <v>86</v>
      </c>
      <c r="C70" s="70">
        <f>IFERROR('tablas pernocta cat ev anual'!C70/'tablas pernocta cat ev anual'!C83-1,"-")</f>
        <v>0.19778090877069388</v>
      </c>
      <c r="D70" s="70">
        <f>IFERROR('tablas pernocta cat ev anual'!E70/'tablas pernocta cat ev anual'!E83-1,"-")</f>
        <v>-2.846410684474121E-2</v>
      </c>
      <c r="E70" s="70">
        <f>IFERROR('tablas pernocta cat ev anual'!G70/'tablas pernocta cat ev anual'!G83-1,"-")</f>
        <v>3.6308561899069502E-2</v>
      </c>
      <c r="F70" s="72">
        <f>IFERROR('tablas pernocta cat ev anual'!I70/'tablas pernocta cat ev anual'!I83-1,"-")</f>
        <v>2.3786940894568787E-2</v>
      </c>
      <c r="G70" s="70">
        <f>IFERROR('tablas pernocta cat ev anual'!K70/'tablas pernocta cat ev anual'!K83-1,"-")</f>
        <v>4.0773846455605556E-2</v>
      </c>
      <c r="H70" s="72">
        <f>IFERROR('tablas pernocta cat ev anual'!M70/'tablas pernocta cat ev anual'!M83-1,"-")</f>
        <v>3.0739212277991479E-2</v>
      </c>
    </row>
    <row r="71" spans="2:8" hidden="1" outlineLevel="1">
      <c r="B71" s="68" t="s">
        <v>87</v>
      </c>
      <c r="C71" s="70">
        <f>IFERROR('tablas pernocta cat ev anual'!C71/'tablas pernocta cat ev anual'!C84-1,"-")</f>
        <v>1.2905453679447487</v>
      </c>
      <c r="D71" s="70">
        <f>IFERROR('tablas pernocta cat ev anual'!E71/'tablas pernocta cat ev anual'!E84-1,"-")</f>
        <v>3.2997487632417277E-2</v>
      </c>
      <c r="E71" s="70">
        <f>IFERROR('tablas pernocta cat ev anual'!G71/'tablas pernocta cat ev anual'!G84-1,"-")</f>
        <v>-1.2785425155932173E-2</v>
      </c>
      <c r="F71" s="72">
        <f>IFERROR('tablas pernocta cat ev anual'!I71/'tablas pernocta cat ev anual'!I84-1,"-")</f>
        <v>1.1084347565709862E-2</v>
      </c>
      <c r="G71" s="70">
        <f>IFERROR('tablas pernocta cat ev anual'!K71/'tablas pernocta cat ev anual'!K84-1,"-")</f>
        <v>4.2421340993110679E-3</v>
      </c>
      <c r="H71" s="72">
        <f>IFERROR('tablas pernocta cat ev anual'!M71/'tablas pernocta cat ev anual'!M84-1,"-")</f>
        <v>8.5244281253058496E-3</v>
      </c>
    </row>
    <row r="72" spans="2:8" hidden="1" outlineLevel="1">
      <c r="B72" s="68" t="s">
        <v>88</v>
      </c>
      <c r="C72" s="70">
        <f>IFERROR('tablas pernocta cat ev anual'!C72/'tablas pernocta cat ev anual'!C85-1,"-")</f>
        <v>-9.8655523255813948E-2</v>
      </c>
      <c r="D72" s="70">
        <f>IFERROR('tablas pernocta cat ev anual'!E72/'tablas pernocta cat ev anual'!E85-1,"-")</f>
        <v>-3.3800835079454861E-2</v>
      </c>
      <c r="E72" s="70">
        <f>IFERROR('tablas pernocta cat ev anual'!G72/'tablas pernocta cat ev anual'!G85-1,"-")</f>
        <v>-0.13609039352121977</v>
      </c>
      <c r="F72" s="72">
        <f>IFERROR('tablas pernocta cat ev anual'!I72/'tablas pernocta cat ev anual'!I85-1,"-")</f>
        <v>-0.117499056145839</v>
      </c>
      <c r="G72" s="70">
        <f>IFERROR('tablas pernocta cat ev anual'!K72/'tablas pernocta cat ev anual'!K85-1,"-")</f>
        <v>-3.1239441744418395E-3</v>
      </c>
      <c r="H72" s="72">
        <f>IFERROR('tablas pernocta cat ev anual'!M72/'tablas pernocta cat ev anual'!M85-1,"-")</f>
        <v>-7.8429701440860811E-2</v>
      </c>
    </row>
    <row r="73" spans="2:8" hidden="1" outlineLevel="1">
      <c r="B73" s="68" t="s">
        <v>89</v>
      </c>
      <c r="C73" s="70">
        <f>IFERROR('tablas pernocta cat ev anual'!C73/'tablas pernocta cat ev anual'!C86-1,"-")</f>
        <v>-0.27283716111207046</v>
      </c>
      <c r="D73" s="70">
        <f>IFERROR('tablas pernocta cat ev anual'!E73/'tablas pernocta cat ev anual'!E86-1,"-")</f>
        <v>-9.2264427669909499E-2</v>
      </c>
      <c r="E73" s="70">
        <f>IFERROR('tablas pernocta cat ev anual'!G73/'tablas pernocta cat ev anual'!G86-1,"-")</f>
        <v>-0.10180421600458367</v>
      </c>
      <c r="F73" s="72">
        <f>IFERROR('tablas pernocta cat ev anual'!I73/'tablas pernocta cat ev anual'!I86-1,"-")</f>
        <v>-0.102482093571026</v>
      </c>
      <c r="G73" s="70">
        <f>IFERROR('tablas pernocta cat ev anual'!K73/'tablas pernocta cat ev anual'!K86-1,"-")</f>
        <v>-7.5794500894243444E-2</v>
      </c>
      <c r="H73" s="72">
        <f>IFERROR('tablas pernocta cat ev anual'!M73/'tablas pernocta cat ev anual'!M86-1,"-")</f>
        <v>-9.3703635464445378E-2</v>
      </c>
    </row>
    <row r="74" spans="2:8" hidden="1" outlineLevel="1">
      <c r="B74" s="68" t="s">
        <v>90</v>
      </c>
      <c r="C74" s="70">
        <f>IFERROR('tablas pernocta cat ev anual'!C74/'tablas pernocta cat ev anual'!C87-1,"-")</f>
        <v>0.72557018357129621</v>
      </c>
      <c r="D74" s="70">
        <f>IFERROR('tablas pernocta cat ev anual'!E74/'tablas pernocta cat ev anual'!E87-1,"-")</f>
        <v>-0.1352751405659508</v>
      </c>
      <c r="E74" s="70">
        <f>IFERROR('tablas pernocta cat ev anual'!G74/'tablas pernocta cat ev anual'!G87-1,"-")</f>
        <v>7.8171538453499778E-3</v>
      </c>
      <c r="F74" s="72">
        <f>IFERROR('tablas pernocta cat ev anual'!I74/'tablas pernocta cat ev anual'!I87-1,"-")</f>
        <v>-1.5647432399507832E-2</v>
      </c>
      <c r="G74" s="70">
        <f>IFERROR('tablas pernocta cat ev anual'!K74/'tablas pernocta cat ev anual'!K87-1,"-")</f>
        <v>-9.8376714731843729E-3</v>
      </c>
      <c r="H74" s="72">
        <f>IFERROR('tablas pernocta cat ev anual'!M74/'tablas pernocta cat ev anual'!M87-1,"-")</f>
        <v>-1.3515546128509248E-2</v>
      </c>
    </row>
    <row r="75" spans="2:8" hidden="1" outlineLevel="1">
      <c r="B75" s="68" t="s">
        <v>91</v>
      </c>
      <c r="C75" s="70">
        <f>IFERROR('tablas pernocta cat ev anual'!C75/'tablas pernocta cat ev anual'!C88-1,"-")</f>
        <v>-0.33106072617726334</v>
      </c>
      <c r="D75" s="70">
        <f>IFERROR('tablas pernocta cat ev anual'!E75/'tablas pernocta cat ev anual'!E88-1,"-")</f>
        <v>-0.24420649054549171</v>
      </c>
      <c r="E75" s="70">
        <f>IFERROR('tablas pernocta cat ev anual'!G75/'tablas pernocta cat ev anual'!G88-1,"-")</f>
        <v>-6.3606533732376569E-2</v>
      </c>
      <c r="F75" s="72">
        <f>IFERROR('tablas pernocta cat ev anual'!I75/'tablas pernocta cat ev anual'!I88-1,"-")</f>
        <v>-0.10230661875405223</v>
      </c>
      <c r="G75" s="70">
        <f>IFERROR('tablas pernocta cat ev anual'!K75/'tablas pernocta cat ev anual'!K88-1,"-")</f>
        <v>-3.113867883257293E-2</v>
      </c>
      <c r="H75" s="72">
        <f>IFERROR('tablas pernocta cat ev anual'!M75/'tablas pernocta cat ev anual'!M88-1,"-")</f>
        <v>-7.6680951490201932E-2</v>
      </c>
    </row>
    <row r="76" spans="2:8" hidden="1" outlineLevel="1">
      <c r="B76" s="68" t="s">
        <v>92</v>
      </c>
      <c r="C76" s="70">
        <f>IFERROR('tablas pernocta cat ev anual'!C76/'tablas pernocta cat ev anual'!C89-1,"-")</f>
        <v>0.17346053772766701</v>
      </c>
      <c r="D76" s="70">
        <f>IFERROR('tablas pernocta cat ev anual'!E76/'tablas pernocta cat ev anual'!E89-1,"-")</f>
        <v>-0.11818412734251527</v>
      </c>
      <c r="E76" s="70">
        <f>IFERROR('tablas pernocta cat ev anual'!G76/'tablas pernocta cat ev anual'!G89-1,"-")</f>
        <v>-0.10723048547303582</v>
      </c>
      <c r="F76" s="72">
        <f>IFERROR('tablas pernocta cat ev anual'!I76/'tablas pernocta cat ev anual'!I89-1,"-")</f>
        <v>-0.1067040193830312</v>
      </c>
      <c r="G76" s="70">
        <f>IFERROR('tablas pernocta cat ev anual'!K76/'tablas pernocta cat ev anual'!K89-1,"-")</f>
        <v>3.7490158076433966E-2</v>
      </c>
      <c r="H76" s="72">
        <f>IFERROR('tablas pernocta cat ev anual'!M76/'tablas pernocta cat ev anual'!M89-1,"-")</f>
        <v>-5.9211612011700554E-2</v>
      </c>
    </row>
    <row r="77" spans="2:8" hidden="1" outlineLevel="1">
      <c r="B77" s="68" t="s">
        <v>93</v>
      </c>
      <c r="C77" s="70">
        <f>IFERROR('tablas pernocta cat ev anual'!C77/'tablas pernocta cat ev anual'!C90-1,"-")</f>
        <v>-2.8716216216216228E-2</v>
      </c>
      <c r="D77" s="70">
        <f>IFERROR('tablas pernocta cat ev anual'!E77/'tablas pernocta cat ev anual'!E90-1,"-")</f>
        <v>-0.20813800862553911</v>
      </c>
      <c r="E77" s="70">
        <f>IFERROR('tablas pernocta cat ev anual'!G77/'tablas pernocta cat ev anual'!G90-1,"-")</f>
        <v>-0.24792379517336882</v>
      </c>
      <c r="F77" s="72">
        <f>IFERROR('tablas pernocta cat ev anual'!I77/'tablas pernocta cat ev anual'!I90-1,"-")</f>
        <v>-0.23843282542689215</v>
      </c>
      <c r="G77" s="70">
        <f>IFERROR('tablas pernocta cat ev anual'!K77/'tablas pernocta cat ev anual'!K90-1,"-")</f>
        <v>2.4815728055485931E-2</v>
      </c>
      <c r="H77" s="72">
        <f>IFERROR('tablas pernocta cat ev anual'!M77/'tablas pernocta cat ev anual'!M90-1,"-")</f>
        <v>-0.16024305419568097</v>
      </c>
    </row>
    <row r="78" spans="2:8" hidden="1" outlineLevel="1">
      <c r="B78" s="68" t="s">
        <v>94</v>
      </c>
      <c r="C78" s="70">
        <f>IFERROR('tablas pernocta cat ev anual'!C78/'tablas pernocta cat ev anual'!C91-1,"-")</f>
        <v>-6.9779574801095645E-2</v>
      </c>
      <c r="D78" s="70">
        <f>IFERROR('tablas pernocta cat ev anual'!E78/'tablas pernocta cat ev anual'!E91-1,"-")</f>
        <v>-0.12553601013546434</v>
      </c>
      <c r="E78" s="70">
        <f>IFERROR('tablas pernocta cat ev anual'!G78/'tablas pernocta cat ev anual'!G91-1,"-")</f>
        <v>-9.1206808987583932E-3</v>
      </c>
      <c r="F78" s="72">
        <f>IFERROR('tablas pernocta cat ev anual'!I78/'tablas pernocta cat ev anual'!I91-1,"-")</f>
        <v>-3.5825827426317791E-2</v>
      </c>
      <c r="G78" s="70">
        <f>IFERROR('tablas pernocta cat ev anual'!K78/'tablas pernocta cat ev anual'!K91-1,"-")</f>
        <v>-0.11771979606431815</v>
      </c>
      <c r="H78" s="72">
        <f>IFERROR('tablas pernocta cat ev anual'!M78/'tablas pernocta cat ev anual'!M91-1,"-")</f>
        <v>-6.5807988243143933E-2</v>
      </c>
    </row>
    <row r="79" spans="2:8" hidden="1" outlineLevel="1">
      <c r="B79" s="68" t="s">
        <v>95</v>
      </c>
      <c r="C79" s="70">
        <f>IFERROR('tablas pernocta cat ev anual'!C79/'tablas pernocta cat ev anual'!C92-1,"-")</f>
        <v>-0.17440303503682208</v>
      </c>
      <c r="D79" s="70">
        <f>IFERROR('tablas pernocta cat ev anual'!E79/'tablas pernocta cat ev anual'!E92-1,"-")</f>
        <v>-1.77988794131545E-2</v>
      </c>
      <c r="E79" s="70">
        <f>IFERROR('tablas pernocta cat ev anual'!G79/'tablas pernocta cat ev anual'!G92-1,"-")</f>
        <v>-9.4821054169114127E-3</v>
      </c>
      <c r="F79" s="72">
        <f>IFERROR('tablas pernocta cat ev anual'!I79/'tablas pernocta cat ev anual'!I92-1,"-")</f>
        <v>-1.4681226741827591E-2</v>
      </c>
      <c r="G79" s="70">
        <f>IFERROR('tablas pernocta cat ev anual'!K79/'tablas pernocta cat ev anual'!K92-1,"-")</f>
        <v>-1.3661567621893633E-2</v>
      </c>
      <c r="H79" s="72">
        <f>IFERROR('tablas pernocta cat ev anual'!M79/'tablas pernocta cat ev anual'!M92-1,"-")</f>
        <v>-1.4293478418823891E-2</v>
      </c>
    </row>
    <row r="80" spans="2:8" hidden="1" outlineLevel="1">
      <c r="B80" s="68" t="s">
        <v>96</v>
      </c>
      <c r="C80" s="70">
        <f>IFERROR('tablas pernocta cat ev anual'!C80/'tablas pernocta cat ev anual'!C93-1,"-")</f>
        <v>0.27526221540035811</v>
      </c>
      <c r="D80" s="70">
        <f>IFERROR('tablas pernocta cat ev anual'!E80/'tablas pernocta cat ev anual'!E93-1,"-")</f>
        <v>-2.1856909173173067E-2</v>
      </c>
      <c r="E80" s="70">
        <f>IFERROR('tablas pernocta cat ev anual'!G80/'tablas pernocta cat ev anual'!G93-1,"-")</f>
        <v>6.5383948691279947E-3</v>
      </c>
      <c r="F80" s="72">
        <f>IFERROR('tablas pernocta cat ev anual'!I80/'tablas pernocta cat ev anual'!I93-1,"-")</f>
        <v>5.6318878851659981E-3</v>
      </c>
      <c r="G80" s="70">
        <f>IFERROR('tablas pernocta cat ev anual'!K80/'tablas pernocta cat ev anual'!K93-1,"-")</f>
        <v>-4.6290658548309604E-2</v>
      </c>
      <c r="H80" s="72">
        <f>IFERROR('tablas pernocta cat ev anual'!M80/'tablas pernocta cat ev anual'!M93-1,"-")</f>
        <v>-1.4874111104958843E-2</v>
      </c>
    </row>
    <row r="81" spans="2:8" hidden="1" outlineLevel="1">
      <c r="B81" s="68" t="s">
        <v>97</v>
      </c>
      <c r="C81" s="70">
        <f>IFERROR('tablas pernocta cat ev anual'!C81/'tablas pernocta cat ev anual'!C94-1,"-")</f>
        <v>0.40086376128778967</v>
      </c>
      <c r="D81" s="70">
        <f>IFERROR('tablas pernocta cat ev anual'!E81/'tablas pernocta cat ev anual'!E94-1,"-")</f>
        <v>2.8702439707375405E-3</v>
      </c>
      <c r="E81" s="70">
        <f>IFERROR('tablas pernocta cat ev anual'!G81/'tablas pernocta cat ev anual'!G94-1,"-")</f>
        <v>4.7495041016977213E-2</v>
      </c>
      <c r="F81" s="72">
        <f>IFERROR('tablas pernocta cat ev anual'!I81/'tablas pernocta cat ev anual'!I94-1,"-")</f>
        <v>4.2017056830849553E-2</v>
      </c>
      <c r="G81" s="70">
        <f>IFERROR('tablas pernocta cat ev anual'!K81/'tablas pernocta cat ev anual'!K94-1,"-")</f>
        <v>1.0737807549028311E-3</v>
      </c>
      <c r="H81" s="72">
        <f>IFERROR('tablas pernocta cat ev anual'!M81/'tablas pernocta cat ev anual'!M94-1,"-")</f>
        <v>2.5186637027830194E-2</v>
      </c>
    </row>
    <row r="82" spans="2:8" collapsed="1">
      <c r="B82" s="176">
        <v>2007</v>
      </c>
      <c r="C82" s="84">
        <f>IFERROR('tablas pernocta cat ev anual'!C82/'tablas pernocta cat ev anual'!C95-1,"-")</f>
        <v>0.128646559739656</v>
      </c>
      <c r="D82" s="84">
        <f>IFERROR('tablas pernocta cat ev anual'!E82/'tablas pernocta cat ev anual'!E95-1,"-")</f>
        <v>-8.3061022176531107E-2</v>
      </c>
      <c r="E82" s="84">
        <f>IFERROR('tablas pernocta cat ev anual'!G82/'tablas pernocta cat ev anual'!G95-1,"-")</f>
        <v>-4.9118583845552566E-2</v>
      </c>
      <c r="F82" s="84">
        <f>IFERROR('tablas pernocta cat ev anual'!I82/'tablas pernocta cat ev anual'!I95-1,"-")</f>
        <v>-5.3541378873348644E-2</v>
      </c>
      <c r="G82" s="84">
        <f>IFERROR('tablas pernocta cat ev anual'!K82/'tablas pernocta cat ev anual'!K95-1,"-")</f>
        <v>-1.6632821765178885E-2</v>
      </c>
      <c r="H82" s="84">
        <f>IFERROR('tablas pernocta cat ev anual'!M82/'tablas pernocta cat ev anual'!M95-1,"-")</f>
        <v>-4.0071285175133919E-2</v>
      </c>
    </row>
    <row r="83" spans="2:8" ht="15" customHeight="1">
      <c r="B83" s="177" t="s">
        <v>79</v>
      </c>
      <c r="C83" s="177"/>
      <c r="D83" s="177"/>
      <c r="E83" s="177"/>
      <c r="F83" s="177"/>
      <c r="G83" s="177"/>
      <c r="H83" s="177"/>
    </row>
  </sheetData>
  <mergeCells count="2">
    <mergeCell ref="B5:H5"/>
    <mergeCell ref="B83:H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8" t="s">
        <v>268</v>
      </c>
      <c r="C5" s="168"/>
      <c r="D5" s="168"/>
      <c r="E5" s="168"/>
      <c r="F5" s="168"/>
      <c r="G5" s="168"/>
    </row>
    <row r="6" spans="2:7" ht="30" customHeight="1">
      <c r="B6" s="48" t="s">
        <v>73</v>
      </c>
      <c r="C6" s="110" t="str">
        <f>actualizaciones!A3</f>
        <v>acum. octubre 2011</v>
      </c>
      <c r="D6" s="49" t="s">
        <v>74</v>
      </c>
      <c r="E6" s="110" t="str">
        <f>actualizaciones!A2</f>
        <v xml:space="preserve">acum. octubre 2012 </v>
      </c>
      <c r="F6" s="49" t="s">
        <v>74</v>
      </c>
      <c r="G6" s="50" t="s">
        <v>75</v>
      </c>
    </row>
    <row r="7" spans="2:7" ht="15" customHeight="1">
      <c r="B7" s="51" t="s">
        <v>269</v>
      </c>
      <c r="C7" s="52">
        <v>4421861</v>
      </c>
      <c r="D7" s="53">
        <f>C7/C7</f>
        <v>1</v>
      </c>
      <c r="E7" s="52">
        <v>4303989</v>
      </c>
      <c r="F7" s="53">
        <f>E7/E7</f>
        <v>1</v>
      </c>
      <c r="G7" s="53">
        <f>(E7-C7)/C7</f>
        <v>-2.6656649768050149E-2</v>
      </c>
    </row>
    <row r="8" spans="2:7" ht="15" customHeight="1">
      <c r="B8" s="54" t="s">
        <v>270</v>
      </c>
      <c r="C8" s="55">
        <v>3211793</v>
      </c>
      <c r="D8" s="56">
        <f>C8/C7</f>
        <v>0.72634417952079455</v>
      </c>
      <c r="E8" s="55">
        <v>3221138</v>
      </c>
      <c r="F8" s="56">
        <f>E8/E7</f>
        <v>0.74840758189670098</v>
      </c>
      <c r="G8" s="57">
        <f>(E8-C8)/C8</f>
        <v>2.909589752515184E-3</v>
      </c>
    </row>
    <row r="9" spans="2:7" ht="15" customHeight="1">
      <c r="B9" s="54" t="s">
        <v>271</v>
      </c>
      <c r="C9" s="55">
        <v>1210068</v>
      </c>
      <c r="D9" s="56">
        <f>C9/C7</f>
        <v>0.27365582047920545</v>
      </c>
      <c r="E9" s="55">
        <v>1082851</v>
      </c>
      <c r="F9" s="56">
        <f>E9/E7</f>
        <v>0.25159241810329908</v>
      </c>
      <c r="G9" s="57">
        <f>(E9-C9)/C9</f>
        <v>-0.10513210827821247</v>
      </c>
    </row>
    <row r="10" spans="2:7" ht="15" customHeight="1">
      <c r="B10" s="58" t="s">
        <v>67</v>
      </c>
      <c r="C10" s="58"/>
      <c r="D10" s="58"/>
      <c r="E10" s="58"/>
      <c r="F10" s="58"/>
      <c r="G10" s="58"/>
    </row>
    <row r="21" spans="2:11">
      <c r="B21" s="60"/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8" t="s">
        <v>272</v>
      </c>
      <c r="C5" s="168"/>
      <c r="D5" s="168"/>
      <c r="E5" s="168"/>
      <c r="F5" s="168"/>
      <c r="G5" s="168"/>
    </row>
    <row r="6" spans="2:7" ht="30" customHeight="1">
      <c r="B6" s="48" t="s">
        <v>159</v>
      </c>
      <c r="C6" s="110" t="str">
        <f>actualizaciones!A3</f>
        <v>acum. octubre 2011</v>
      </c>
      <c r="D6" s="49" t="s">
        <v>74</v>
      </c>
      <c r="E6" s="110" t="str">
        <f>actualizaciones!A2</f>
        <v xml:space="preserve">acum. octubre 2012 </v>
      </c>
      <c r="F6" s="49" t="s">
        <v>74</v>
      </c>
      <c r="G6" s="50" t="s">
        <v>75</v>
      </c>
    </row>
    <row r="7" spans="2:7" ht="15" customHeight="1">
      <c r="B7" s="111" t="s">
        <v>160</v>
      </c>
      <c r="C7" s="112"/>
      <c r="D7" s="112"/>
      <c r="E7" s="112"/>
      <c r="F7" s="112"/>
      <c r="G7" s="112"/>
    </row>
    <row r="8" spans="2:7" ht="15" customHeight="1">
      <c r="B8" s="113" t="s">
        <v>161</v>
      </c>
      <c r="C8" s="52">
        <v>4421861</v>
      </c>
      <c r="D8" s="53">
        <f>C8/$C$8</f>
        <v>1</v>
      </c>
      <c r="E8" s="52">
        <v>4303989</v>
      </c>
      <c r="F8" s="53">
        <f>E8/$E$8</f>
        <v>1</v>
      </c>
      <c r="G8" s="53">
        <f>(E8-C8)/C8</f>
        <v>-2.6656649768050149E-2</v>
      </c>
    </row>
    <row r="9" spans="2:7" ht="15" customHeight="1">
      <c r="B9" s="111" t="s">
        <v>162</v>
      </c>
      <c r="C9" s="112"/>
      <c r="D9" s="112"/>
      <c r="E9" s="112"/>
      <c r="F9" s="112"/>
      <c r="G9" s="114"/>
    </row>
    <row r="10" spans="2:7" ht="15" customHeight="1">
      <c r="B10" s="169" t="s">
        <v>163</v>
      </c>
      <c r="C10" s="170">
        <v>3211793</v>
      </c>
      <c r="D10" s="171">
        <f>C10/$C$8</f>
        <v>0.72634417952079455</v>
      </c>
      <c r="E10" s="170">
        <v>3221138</v>
      </c>
      <c r="F10" s="171">
        <f>E10/$E$8</f>
        <v>0.74840758189670098</v>
      </c>
      <c r="G10" s="171">
        <f>(E10-C10)/C10</f>
        <v>2.909589752515184E-3</v>
      </c>
    </row>
    <row r="11" spans="2:7" ht="15" customHeight="1">
      <c r="B11" s="115" t="s">
        <v>273</v>
      </c>
      <c r="C11" s="55">
        <v>2738846</v>
      </c>
      <c r="D11" s="56">
        <f>C11/$C$8</f>
        <v>0.6193876288739063</v>
      </c>
      <c r="E11" s="55">
        <v>2788370</v>
      </c>
      <c r="F11" s="56">
        <f>E11/$E$8</f>
        <v>0.64785713904008579</v>
      </c>
      <c r="G11" s="57">
        <f>(E11-C11)/C11</f>
        <v>1.8082068141107605E-2</v>
      </c>
    </row>
    <row r="12" spans="2:7" ht="15" customHeight="1">
      <c r="B12" s="115" t="s">
        <v>165</v>
      </c>
      <c r="C12" s="55">
        <v>449702</v>
      </c>
      <c r="D12" s="56">
        <f>C12/$C$8</f>
        <v>0.1016997142153496</v>
      </c>
      <c r="E12" s="55">
        <v>404803</v>
      </c>
      <c r="F12" s="56">
        <f>E12/$E$8</f>
        <v>9.4052982012732836E-2</v>
      </c>
      <c r="G12" s="57">
        <f>(E12-C12)/C12</f>
        <v>-9.9841672930073691E-2</v>
      </c>
    </row>
    <row r="13" spans="2:7" ht="15" customHeight="1">
      <c r="B13" s="115" t="s">
        <v>166</v>
      </c>
      <c r="C13" s="55">
        <v>23245</v>
      </c>
      <c r="D13" s="56">
        <f>C13/$C$8</f>
        <v>5.2568364315386668E-3</v>
      </c>
      <c r="E13" s="55">
        <v>27965</v>
      </c>
      <c r="F13" s="56">
        <f>E13/$E$8</f>
        <v>6.4974608438822679E-3</v>
      </c>
      <c r="G13" s="57">
        <f>(E13-C13)/C13</f>
        <v>0.20305442030544202</v>
      </c>
    </row>
    <row r="14" spans="2:7" ht="15" customHeight="1">
      <c r="B14" s="111" t="s">
        <v>167</v>
      </c>
      <c r="C14" s="112"/>
      <c r="D14" s="112"/>
      <c r="E14" s="112"/>
      <c r="F14" s="112"/>
      <c r="G14" s="114"/>
    </row>
    <row r="15" spans="2:7" ht="15" customHeight="1">
      <c r="B15" s="169" t="s">
        <v>168</v>
      </c>
      <c r="C15" s="170">
        <v>1210068</v>
      </c>
      <c r="D15" s="171">
        <f>C15/$C$8</f>
        <v>0.27365582047920545</v>
      </c>
      <c r="E15" s="170">
        <v>1082851</v>
      </c>
      <c r="F15" s="171">
        <f>E15/$E$8</f>
        <v>0.25159241810329908</v>
      </c>
      <c r="G15" s="171">
        <f>(E15-C15)/C15</f>
        <v>-0.10513210827821247</v>
      </c>
    </row>
    <row r="16" spans="2:7" ht="15" customHeight="1">
      <c r="B16" s="172" t="s">
        <v>67</v>
      </c>
      <c r="C16" s="172"/>
      <c r="D16" s="172"/>
      <c r="E16" s="172"/>
      <c r="F16" s="172"/>
      <c r="G16" s="172"/>
    </row>
    <row r="17" spans="2:12" ht="15" customHeight="1" thickBot="1"/>
    <row r="18" spans="2:12" ht="30" customHeight="1" thickBot="1">
      <c r="G18" s="85" t="s">
        <v>98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6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8" customWidth="1"/>
    <col min="2" max="2" width="13" style="278" customWidth="1"/>
    <col min="3" max="3" width="12.7109375" style="278" customWidth="1"/>
    <col min="4" max="6" width="10.7109375" style="278" customWidth="1"/>
    <col min="7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 thickBot="1">
      <c r="B4" s="279"/>
    </row>
    <row r="5" spans="2:12" ht="18" customHeight="1" thickBot="1">
      <c r="B5" s="168" t="s">
        <v>274</v>
      </c>
      <c r="C5" s="168"/>
      <c r="D5" s="168"/>
      <c r="E5" s="168"/>
      <c r="F5" s="168"/>
      <c r="H5" s="85" t="s">
        <v>98</v>
      </c>
    </row>
    <row r="6" spans="2:12" ht="45" customHeight="1">
      <c r="B6" s="48"/>
      <c r="C6" s="263" t="s">
        <v>59</v>
      </c>
      <c r="D6" s="263" t="s">
        <v>249</v>
      </c>
      <c r="E6" s="264" t="s">
        <v>250</v>
      </c>
      <c r="F6" s="263" t="s">
        <v>251</v>
      </c>
    </row>
    <row r="7" spans="2:12" ht="15" customHeight="1">
      <c r="B7" s="265" t="s">
        <v>254</v>
      </c>
      <c r="C7" s="280">
        <v>386308</v>
      </c>
      <c r="D7" s="281">
        <f t="shared" ref="D7:D14" si="0">IFERROR((C7-C8)/C8,"-")</f>
        <v>-2.742195367573011E-2</v>
      </c>
      <c r="E7" s="282">
        <f t="shared" ref="E7:E16" si="1">C7/C20-1</f>
        <v>6.575074143044346E-2</v>
      </c>
      <c r="F7" s="283">
        <f>((SUM(C7:C16,C18:C19)/SUM(C20:C29,C31:C32))-1)</f>
        <v>-6.4106725861793334E-3</v>
      </c>
    </row>
    <row r="8" spans="2:12" ht="15" customHeight="1">
      <c r="B8" s="265" t="s">
        <v>255</v>
      </c>
      <c r="C8" s="280">
        <v>397200</v>
      </c>
      <c r="D8" s="281">
        <f t="shared" si="0"/>
        <v>-0.11772349560971926</v>
      </c>
      <c r="E8" s="282">
        <f t="shared" si="1"/>
        <v>5.0225826448895283E-3</v>
      </c>
      <c r="F8" s="283">
        <f>((SUM(C8:C16,C18:C20)/SUM(C21:C29,C31:C33))-1)</f>
        <v>-7.1677397686965572E-3</v>
      </c>
    </row>
    <row r="9" spans="2:12" ht="15" customHeight="1">
      <c r="B9" s="265" t="s">
        <v>256</v>
      </c>
      <c r="C9" s="280">
        <v>450199</v>
      </c>
      <c r="D9" s="281">
        <f t="shared" si="0"/>
        <v>0.42949361140041153</v>
      </c>
      <c r="E9" s="282">
        <f t="shared" si="1"/>
        <v>-9.2991723682195881E-2</v>
      </c>
      <c r="F9" s="283">
        <f>((SUM(C9:C16,C18:C21)/SUM(C22:C29,C31:C34))-1)</f>
        <v>1.9848735396408301E-3</v>
      </c>
      <c r="G9" s="22"/>
      <c r="H9" s="22"/>
      <c r="I9" s="22"/>
      <c r="J9" s="22"/>
      <c r="K9" s="22"/>
      <c r="L9" s="22"/>
    </row>
    <row r="10" spans="2:12" ht="15" customHeight="1">
      <c r="B10" s="265" t="s">
        <v>257</v>
      </c>
      <c r="C10" s="280">
        <v>314936</v>
      </c>
      <c r="D10" s="281">
        <f t="shared" si="0"/>
        <v>-0.16730079241481607</v>
      </c>
      <c r="E10" s="282">
        <f t="shared" si="1"/>
        <v>-0.23808510020612172</v>
      </c>
      <c r="F10" s="283">
        <f>((SUM(C10:C16,C18:C22)/SUM(C23:C29,C31:C35))-1)</f>
        <v>2.0478206683541611E-2</v>
      </c>
      <c r="G10" s="22"/>
      <c r="H10" s="22"/>
      <c r="I10" s="22"/>
      <c r="J10" s="22"/>
      <c r="K10" s="22"/>
      <c r="L10" s="22"/>
    </row>
    <row r="11" spans="2:12" ht="15" customHeight="1">
      <c r="B11" s="265" t="s">
        <v>258</v>
      </c>
      <c r="C11" s="280">
        <v>378211</v>
      </c>
      <c r="D11" s="281">
        <f t="shared" si="0"/>
        <v>7.3298295599661736E-2</v>
      </c>
      <c r="E11" s="282">
        <f t="shared" si="1"/>
        <v>8.6971596212828128E-3</v>
      </c>
      <c r="F11" s="283">
        <f>((SUM(C11:C16,C18:C23)/SUM(C24:C29,C31:C36))-1)</f>
        <v>4.7813524363064408E-2</v>
      </c>
      <c r="G11" s="22"/>
      <c r="H11" s="22"/>
      <c r="I11" s="22"/>
      <c r="J11" s="22"/>
      <c r="K11" s="22"/>
      <c r="L11" s="22"/>
    </row>
    <row r="12" spans="2:12" ht="15" customHeight="1">
      <c r="B12" s="265" t="s">
        <v>259</v>
      </c>
      <c r="C12" s="280">
        <v>352382</v>
      </c>
      <c r="D12" s="281">
        <f t="shared" si="0"/>
        <v>-0.12071344623576763</v>
      </c>
      <c r="E12" s="282">
        <f t="shared" si="1"/>
        <v>4.3389946939548896E-2</v>
      </c>
      <c r="F12" s="283">
        <f>((SUM(C12:C16,C18:C24)/SUM(C25:C29,C31:C37))-1)</f>
        <v>3.986040820212633E-2</v>
      </c>
      <c r="G12" s="22"/>
      <c r="H12" s="22"/>
      <c r="I12" s="22"/>
      <c r="J12" s="22"/>
      <c r="K12" s="22"/>
      <c r="L12" s="22"/>
    </row>
    <row r="13" spans="2:12" ht="15" customHeight="1">
      <c r="B13" s="265" t="s">
        <v>260</v>
      </c>
      <c r="C13" s="280">
        <v>400759</v>
      </c>
      <c r="D13" s="281">
        <f t="shared" si="0"/>
        <v>-0.23666115563953311</v>
      </c>
      <c r="E13" s="282">
        <f t="shared" si="1"/>
        <v>-7.8117308232003246E-2</v>
      </c>
      <c r="F13" s="283">
        <f>((SUM(C13:C16,C18:C25)/SUM(C26:C29,C31:C38))-1)</f>
        <v>2.9489782056752123E-2</v>
      </c>
      <c r="G13" s="22"/>
      <c r="H13" s="22"/>
      <c r="I13" s="22"/>
      <c r="J13" s="22"/>
      <c r="K13" s="22"/>
      <c r="L13" s="22"/>
    </row>
    <row r="14" spans="2:12" ht="15" customHeight="1">
      <c r="B14" s="265" t="s">
        <v>261</v>
      </c>
      <c r="C14" s="280">
        <v>525008</v>
      </c>
      <c r="D14" s="281">
        <f t="shared" si="0"/>
        <v>-4.1685148171471856E-2</v>
      </c>
      <c r="E14" s="282">
        <f t="shared" si="1"/>
        <v>-5.062702868870983E-2</v>
      </c>
      <c r="F14" s="283">
        <f>((SUM(C14:C16,C18:C26)/SUM(C27:C29,C31:C39))-1)</f>
        <v>4.7806607009437396E-2</v>
      </c>
      <c r="G14" s="22"/>
      <c r="H14" s="22"/>
      <c r="I14" s="22"/>
      <c r="J14" s="22"/>
      <c r="K14" s="22"/>
      <c r="L14" s="22"/>
    </row>
    <row r="15" spans="2:12" ht="15" customHeight="1">
      <c r="B15" s="265" t="s">
        <v>262</v>
      </c>
      <c r="C15" s="280">
        <v>547845</v>
      </c>
      <c r="D15" s="281">
        <f>IFERROR((C15-C16)/C16,"-")</f>
        <v>-5.9803208253423352E-3</v>
      </c>
      <c r="E15" s="282">
        <f t="shared" si="1"/>
        <v>2.6101826341192957E-2</v>
      </c>
      <c r="F15" s="283">
        <f>((SUM(C15:C16,C18:C27)/SUM(C28:C29,C31:C40))-1)</f>
        <v>6.676068097983956E-2</v>
      </c>
    </row>
    <row r="16" spans="2:12" ht="15" customHeight="1">
      <c r="B16" s="265" t="s">
        <v>263</v>
      </c>
      <c r="C16" s="280">
        <v>551141</v>
      </c>
      <c r="D16" s="281">
        <f>C16/C18-1</f>
        <v>0.12099818570859067</v>
      </c>
      <c r="E16" s="282">
        <f t="shared" si="1"/>
        <v>5.9566630844148927E-2</v>
      </c>
      <c r="F16" s="283">
        <f>((SUM(C16,C18:C28)/SUM(C29,C31:C41))-1)</f>
        <v>6.6385413493041501E-2</v>
      </c>
    </row>
    <row r="17" spans="2:12" ht="30" customHeight="1">
      <c r="B17" s="209" t="str">
        <f>actualizaciones!$A$2</f>
        <v xml:space="preserve">acum. octubre 2012 </v>
      </c>
      <c r="C17" s="75">
        <v>4303989</v>
      </c>
      <c r="D17" s="284"/>
      <c r="E17" s="267">
        <v>-2.6656649768050156E-2</v>
      </c>
      <c r="F17" s="267" t="s">
        <v>64</v>
      </c>
    </row>
    <row r="18" spans="2:12" ht="15" customHeight="1" outlineLevel="1">
      <c r="B18" s="265" t="s">
        <v>252</v>
      </c>
      <c r="C18" s="280">
        <v>491652</v>
      </c>
      <c r="D18" s="281">
        <f t="shared" ref="D18:D27" si="2">IFERROR((C18-C19)/C19,"-")</f>
        <v>1.5298072872353607E-2</v>
      </c>
      <c r="E18" s="282">
        <f>C18/C31-1</f>
        <v>0.10035540674825216</v>
      </c>
      <c r="F18" s="283">
        <f>((SUM(C18:C29)/SUM(C31:C42))-1)</f>
        <v>5.4957801742654633E-2</v>
      </c>
    </row>
    <row r="19" spans="2:12" ht="15" customHeight="1" outlineLevel="1">
      <c r="B19" s="265" t="s">
        <v>253</v>
      </c>
      <c r="C19" s="280">
        <v>484244</v>
      </c>
      <c r="D19" s="281">
        <f t="shared" si="2"/>
        <v>0.33593765087247396</v>
      </c>
      <c r="E19" s="282">
        <f t="shared" ref="E19:E30" si="3">C19/C32-1</f>
        <v>8.7509376165002539E-2</v>
      </c>
      <c r="F19" s="283">
        <f>((SUM(C19:C29,C31)/SUM(C32:C42,C44))-1)</f>
        <v>3.390220404404376E-2</v>
      </c>
    </row>
    <row r="20" spans="2:12" ht="15" customHeight="1" outlineLevel="1">
      <c r="B20" s="265" t="s">
        <v>254</v>
      </c>
      <c r="C20" s="280">
        <v>362475</v>
      </c>
      <c r="D20" s="281">
        <f t="shared" si="2"/>
        <v>-8.284098528648963E-2</v>
      </c>
      <c r="E20" s="282">
        <f t="shared" si="3"/>
        <v>5.8253192495664408E-2</v>
      </c>
      <c r="F20" s="283">
        <f>((SUM(C20:C29,C31:C32)/SUM(C33:C42,C44:C45))-1)</f>
        <v>1.8074143839454715E-2</v>
      </c>
    </row>
    <row r="21" spans="2:12" ht="15" customHeight="1" outlineLevel="1">
      <c r="B21" s="265" t="s">
        <v>255</v>
      </c>
      <c r="C21" s="280">
        <v>395215</v>
      </c>
      <c r="D21" s="281">
        <f t="shared" si="2"/>
        <v>-0.20376705429167774</v>
      </c>
      <c r="E21" s="282">
        <f t="shared" si="3"/>
        <v>0.14596260684999818</v>
      </c>
      <c r="F21" s="283">
        <f>((SUM(C21:C29,C31:C33)/SUM(C34:C42,C44:C46))-1)</f>
        <v>8.0232511865794276E-3</v>
      </c>
    </row>
    <row r="22" spans="2:12" ht="15" customHeight="1" outlineLevel="1">
      <c r="B22" s="265" t="s">
        <v>256</v>
      </c>
      <c r="C22" s="280">
        <v>496356</v>
      </c>
      <c r="D22" s="281">
        <f t="shared" si="2"/>
        <v>0.20081868062746161</v>
      </c>
      <c r="E22" s="282">
        <f t="shared" si="3"/>
        <v>0.1115102113937656</v>
      </c>
      <c r="F22" s="283">
        <f>((SUM(C22:C29,C31:C34)/SUM(C35:C42,C44:C47))-1)</f>
        <v>-1.0418457537604731E-2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5" t="s">
        <v>257</v>
      </c>
      <c r="C23" s="280">
        <v>413348</v>
      </c>
      <c r="D23" s="281">
        <f t="shared" si="2"/>
        <v>0.10240832110948127</v>
      </c>
      <c r="E23" s="282">
        <f t="shared" si="3"/>
        <v>0.11183198304337072</v>
      </c>
      <c r="F23" s="283">
        <f>((SUM(C23:C29,C31:C35)/SUM(C36:C42,C44:C48))-1)</f>
        <v>-4.1043285279607655E-2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5" t="s">
        <v>258</v>
      </c>
      <c r="C24" s="280">
        <v>374950</v>
      </c>
      <c r="D24" s="281">
        <f t="shared" si="2"/>
        <v>0.1102129524350957</v>
      </c>
      <c r="E24" s="282">
        <f t="shared" si="3"/>
        <v>-8.8200962988181475E-2</v>
      </c>
      <c r="F24" s="283">
        <f>((SUM(C24:C29,C31:C36)/SUM(C37:C42,C44:C49))-1)</f>
        <v>-6.3039626924326075E-2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5" t="s">
        <v>259</v>
      </c>
      <c r="C25" s="280">
        <v>337728</v>
      </c>
      <c r="D25" s="281">
        <f t="shared" si="2"/>
        <v>-0.2231101541689095</v>
      </c>
      <c r="E25" s="282">
        <f t="shared" si="3"/>
        <v>-0.10121593246771221</v>
      </c>
      <c r="F25" s="283">
        <f>((SUM(C25:C29,C31:C37)/SUM(C38:C42,C44:C50))-1)</f>
        <v>-5.5176124816991856E-2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5" t="s">
        <v>260</v>
      </c>
      <c r="C26" s="280">
        <v>434718</v>
      </c>
      <c r="D26" s="281">
        <f t="shared" si="2"/>
        <v>-0.21389860851167711</v>
      </c>
      <c r="E26" s="282">
        <f t="shared" si="3"/>
        <v>0.15690026373146759</v>
      </c>
      <c r="F26" s="283">
        <f>((SUM(C26:C29,C31:C38)/SUM(C39:C42,C44:C51))-1)</f>
        <v>-4.8651452754203572E-2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5" t="s">
        <v>261</v>
      </c>
      <c r="C27" s="280">
        <v>553005</v>
      </c>
      <c r="D27" s="281">
        <f t="shared" si="2"/>
        <v>3.5766394647777054E-2</v>
      </c>
      <c r="E27" s="282">
        <f t="shared" si="3"/>
        <v>0.13452748280785842</v>
      </c>
      <c r="F27" s="283">
        <f>((SUM(C27:C29,C31:C39)/SUM(C40:C42,C44:C52))-1)</f>
        <v>-7.2087975467481469E-2</v>
      </c>
      <c r="G27" s="22"/>
      <c r="H27" s="22"/>
      <c r="I27" s="22"/>
      <c r="J27" s="22"/>
      <c r="K27" s="22"/>
      <c r="L27" s="22"/>
    </row>
    <row r="28" spans="2:12" ht="15" customHeight="1" outlineLevel="1">
      <c r="B28" s="265" t="s">
        <v>262</v>
      </c>
      <c r="C28" s="280">
        <v>533909</v>
      </c>
      <c r="D28" s="281">
        <f>IFERROR((C28-C29)/C29,"-")</f>
        <v>2.6438171552050631E-2</v>
      </c>
      <c r="E28" s="282">
        <f t="shared" si="3"/>
        <v>2.1569505353630447E-2</v>
      </c>
      <c r="F28" s="283">
        <f>((SUM(C28:C29,C31:C40)/SUM(C41:C42,C44:C53))-1)</f>
        <v>-9.3631137081615412E-2</v>
      </c>
    </row>
    <row r="29" spans="2:12" ht="15" customHeight="1" outlineLevel="1">
      <c r="B29" s="265" t="s">
        <v>263</v>
      </c>
      <c r="C29" s="280">
        <v>520157</v>
      </c>
      <c r="D29" s="281">
        <f>C29/C31-1</f>
        <v>0.16415181329060102</v>
      </c>
      <c r="E29" s="282">
        <f t="shared" si="3"/>
        <v>-4.7212839694320885E-2</v>
      </c>
      <c r="F29" s="283">
        <f>((SUM(C29,C31:C41)/SUM(C42,C44:C54))-1)</f>
        <v>-9.701763895796689E-2</v>
      </c>
    </row>
    <row r="30" spans="2:12">
      <c r="B30" s="268">
        <v>2011</v>
      </c>
      <c r="C30" s="285">
        <v>5397757</v>
      </c>
      <c r="D30" s="286"/>
      <c r="E30" s="269">
        <f t="shared" si="3"/>
        <v>5.4957801742654633E-2</v>
      </c>
      <c r="F30" s="269">
        <f>C30/C43-1</f>
        <v>5.4957801742654633E-2</v>
      </c>
    </row>
    <row r="31" spans="2:12" ht="15" hidden="1" customHeight="1" outlineLevel="1">
      <c r="B31" s="265" t="s">
        <v>252</v>
      </c>
      <c r="C31" s="280">
        <v>446812</v>
      </c>
      <c r="D31" s="281">
        <f t="shared" ref="D31:D40" si="4">IFERROR((C31-C32)/C32,"-")</f>
        <v>3.4450388296749447E-3</v>
      </c>
      <c r="E31" s="282">
        <f>C31/C44-1</f>
        <v>-0.11982854058568837</v>
      </c>
      <c r="F31" s="283">
        <f>((SUM(C31:C42)/SUM(C44:C55))-1)</f>
        <v>-0.10016953504486348</v>
      </c>
    </row>
    <row r="32" spans="2:12" ht="15" hidden="1" customHeight="1" outlineLevel="1">
      <c r="B32" s="265" t="s">
        <v>253</v>
      </c>
      <c r="C32" s="280">
        <v>445278</v>
      </c>
      <c r="D32" s="281">
        <f t="shared" si="4"/>
        <v>0.29999824828770122</v>
      </c>
      <c r="E32" s="282">
        <f t="shared" ref="E32:E82" si="5">C32/C45-1</f>
        <v>-8.6603609868368459E-2</v>
      </c>
      <c r="F32" s="283">
        <f>((SUM(C32:C42,C44)/SUM(C45:C55,C57))-1)</f>
        <v>-0.10114441329851376</v>
      </c>
    </row>
    <row r="33" spans="2:12" ht="15" hidden="1" customHeight="1" outlineLevel="1">
      <c r="B33" s="265" t="s">
        <v>254</v>
      </c>
      <c r="C33" s="280">
        <v>342522</v>
      </c>
      <c r="D33" s="281">
        <f t="shared" si="4"/>
        <v>-6.8256416799081406E-3</v>
      </c>
      <c r="E33" s="282">
        <f t="shared" si="5"/>
        <v>-8.60523198104447E-2</v>
      </c>
      <c r="F33" s="283">
        <f>((SUM(C33:C42,C44:C45)/SUM(C46:C55,C57:C58))-1)</f>
        <v>-0.1034504614310684</v>
      </c>
    </row>
    <row r="34" spans="2:12" ht="15" hidden="1" customHeight="1" outlineLevel="1">
      <c r="B34" s="265" t="s">
        <v>255</v>
      </c>
      <c r="C34" s="280">
        <v>344876</v>
      </c>
      <c r="D34" s="281">
        <f t="shared" si="4"/>
        <v>-0.22770512361160875</v>
      </c>
      <c r="E34" s="282">
        <f t="shared" si="5"/>
        <v>-0.11994488108604673</v>
      </c>
      <c r="F34" s="283">
        <f>((SUM(C34:C42,C44:C46)/SUM(C47:C55,C57:C59))-1)</f>
        <v>-0.1137498133205983</v>
      </c>
    </row>
    <row r="35" spans="2:12" ht="15" hidden="1" customHeight="1" outlineLevel="1">
      <c r="B35" s="265" t="s">
        <v>256</v>
      </c>
      <c r="C35" s="280">
        <v>446560</v>
      </c>
      <c r="D35" s="281">
        <f t="shared" si="4"/>
        <v>0.20116630623070053</v>
      </c>
      <c r="E35" s="282">
        <f t="shared" si="5"/>
        <v>-0.20802333933369399</v>
      </c>
      <c r="F35" s="283">
        <f>((SUM(C35:C42,C44:C47)/SUM(C48:C55,C57:C60))-1)</f>
        <v>-0.12286174515397319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5" t="s">
        <v>257</v>
      </c>
      <c r="C36" s="280">
        <v>371772</v>
      </c>
      <c r="D36" s="281">
        <f t="shared" si="4"/>
        <v>-9.5929186323622392E-2</v>
      </c>
      <c r="E36" s="282">
        <f t="shared" si="5"/>
        <v>-0.18210977890221103</v>
      </c>
      <c r="F36" s="283">
        <f>((SUM(C36:C42,C44:C48)/SUM(C49:C55,C57:C61))-1)</f>
        <v>-0.12972694864865819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5" t="s">
        <v>258</v>
      </c>
      <c r="C37" s="280">
        <v>411220</v>
      </c>
      <c r="D37" s="281">
        <f t="shared" si="4"/>
        <v>9.4365833601677662E-2</v>
      </c>
      <c r="E37" s="282">
        <f t="shared" si="5"/>
        <v>1.8269521248408971E-2</v>
      </c>
      <c r="F37" s="283">
        <f>((SUM(C37:C42,C44:C49)/SUM(C50:C55,C57:C62))-1)</f>
        <v>-0.13669523082712565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5" t="s">
        <v>259</v>
      </c>
      <c r="C38" s="280">
        <v>375761</v>
      </c>
      <c r="D38" s="281">
        <f t="shared" si="4"/>
        <v>0</v>
      </c>
      <c r="E38" s="282">
        <f t="shared" si="5"/>
        <v>-6.123107523355098E-3</v>
      </c>
      <c r="F38" s="283">
        <f>((SUM(C38:C42,C44:C50)/SUM(C51:C55,C57:C63))-1)</f>
        <v>-0.15157378523734433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5" t="s">
        <v>260</v>
      </c>
      <c r="C39" s="280">
        <v>375761</v>
      </c>
      <c r="D39" s="281">
        <f t="shared" si="4"/>
        <v>-0.22910067455563032</v>
      </c>
      <c r="E39" s="282">
        <f t="shared" si="5"/>
        <v>-0.16679749170702285</v>
      </c>
      <c r="F39" s="283">
        <f>((SUM(C39:C42,C44:C51)/SUM(C52:C55,C57:C64))-1)</f>
        <v>-0.16815581368446619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5" t="s">
        <v>261</v>
      </c>
      <c r="C40" s="280">
        <v>487432</v>
      </c>
      <c r="D40" s="281">
        <f t="shared" si="4"/>
        <v>-6.7358543996203862E-2</v>
      </c>
      <c r="E40" s="282">
        <f t="shared" si="5"/>
        <v>-0.10964006174023433</v>
      </c>
      <c r="F40" s="283">
        <f>((SUM(C40:C42,C44:C52)/SUM(C53:C55,C57:C65))-1)</f>
        <v>-0.17697248248751218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5" t="s">
        <v>262</v>
      </c>
      <c r="C41" s="280">
        <v>522636</v>
      </c>
      <c r="D41" s="281">
        <f>IFERROR((C41-C42)/C42,"-")</f>
        <v>-4.2671981125854505E-2</v>
      </c>
      <c r="E41" s="282">
        <f t="shared" si="5"/>
        <v>-1.6238661453931491E-2</v>
      </c>
      <c r="F41" s="283">
        <f>((SUM(C41:C42,C44:C53)/SUM(C54:C55,C57:C66))-1)</f>
        <v>-0.1820268616081393</v>
      </c>
    </row>
    <row r="42" spans="2:12" ht="15" hidden="1" customHeight="1" outlineLevel="1">
      <c r="B42" s="265" t="s">
        <v>263</v>
      </c>
      <c r="C42" s="280">
        <v>545932</v>
      </c>
      <c r="D42" s="281">
        <f>C42/C44-1</f>
        <v>7.542717111665298E-2</v>
      </c>
      <c r="E42" s="282">
        <f t="shared" si="5"/>
        <v>-8.1423600594961676E-2</v>
      </c>
      <c r="F42" s="283">
        <f>((SUM(C42,C44:C54)/SUM(C55,C57:C67))-1)</f>
        <v>-0.19271538408446998</v>
      </c>
    </row>
    <row r="43" spans="2:12" ht="15" customHeight="1" collapsed="1">
      <c r="B43" s="270">
        <v>2010</v>
      </c>
      <c r="C43" s="287">
        <v>5116562</v>
      </c>
      <c r="D43" s="288"/>
      <c r="E43" s="271">
        <f t="shared" si="5"/>
        <v>-0.10016953504486348</v>
      </c>
      <c r="F43" s="271">
        <f>C43/C56-1</f>
        <v>-0.10016953504486348</v>
      </c>
    </row>
    <row r="44" spans="2:12" ht="15" hidden="1" customHeight="1" outlineLevel="1">
      <c r="B44" s="265" t="s">
        <v>252</v>
      </c>
      <c r="C44" s="280">
        <v>507642</v>
      </c>
      <c r="D44" s="281">
        <f t="shared" ref="D44:D54" si="6">IFERROR((C44-C45)/C45,"-")</f>
        <v>4.1323331220499818E-2</v>
      </c>
      <c r="E44" s="282">
        <f t="shared" si="5"/>
        <v>-0.12698887673607528</v>
      </c>
      <c r="F44" s="283">
        <f>((SUM(C44:C55)/SUM(C57:C68))-1)</f>
        <v>-0.1907996498579807</v>
      </c>
    </row>
    <row r="45" spans="2:12" ht="15" hidden="1" customHeight="1" outlineLevel="1">
      <c r="B45" s="265" t="s">
        <v>253</v>
      </c>
      <c r="C45" s="280">
        <v>487497</v>
      </c>
      <c r="D45" s="281">
        <f t="shared" si="6"/>
        <v>0.30078287598860109</v>
      </c>
      <c r="E45" s="282">
        <f t="shared" si="5"/>
        <v>-0.11267867121220665</v>
      </c>
      <c r="F45" s="283">
        <f>((SUM(C45:C55,C57)/SUM(C58:C68,C70))-1)</f>
        <v>-0.18581475672959424</v>
      </c>
    </row>
    <row r="46" spans="2:12" ht="15" hidden="1" customHeight="1" outlineLevel="1">
      <c r="B46" s="265" t="s">
        <v>254</v>
      </c>
      <c r="C46" s="280">
        <v>374772</v>
      </c>
      <c r="D46" s="281">
        <f t="shared" si="6"/>
        <v>-4.3656221292232317E-2</v>
      </c>
      <c r="E46" s="282">
        <f t="shared" si="5"/>
        <v>-0.21729922998043105</v>
      </c>
      <c r="F46" s="283">
        <f>((SUM(C46:C55,C57:C58)/SUM(C59:C68,C70:C71))-1)</f>
        <v>-0.18383736994874</v>
      </c>
    </row>
    <row r="47" spans="2:12" ht="15" hidden="1" customHeight="1" outlineLevel="1">
      <c r="B47" s="265" t="s">
        <v>255</v>
      </c>
      <c r="C47" s="280">
        <v>391880</v>
      </c>
      <c r="D47" s="281">
        <f t="shared" si="6"/>
        <v>-0.30499862553316009</v>
      </c>
      <c r="E47" s="282">
        <f t="shared" si="5"/>
        <v>-0.22710382858540357</v>
      </c>
      <c r="F47" s="283">
        <f>((SUM(C47:C55,C57:C59)/SUM(C60:C68,C70:C72))-1)</f>
        <v>-0.17390829166236266</v>
      </c>
    </row>
    <row r="48" spans="2:12" ht="15" hidden="1" customHeight="1" outlineLevel="1">
      <c r="B48" s="265" t="s">
        <v>256</v>
      </c>
      <c r="C48" s="280">
        <v>563855</v>
      </c>
      <c r="D48" s="281">
        <f t="shared" si="6"/>
        <v>0.24046859531404685</v>
      </c>
      <c r="E48" s="282">
        <f t="shared" si="5"/>
        <v>-0.24445590856101518</v>
      </c>
      <c r="F48" s="283">
        <f>((SUM(C48:C55,C57:C60)/SUM(C61:C68,C70:C73))-1)</f>
        <v>-0.1641174281958232</v>
      </c>
    </row>
    <row r="49" spans="2:6" ht="15" hidden="1" customHeight="1" outlineLevel="1">
      <c r="B49" s="265" t="s">
        <v>257</v>
      </c>
      <c r="C49" s="280">
        <v>454550</v>
      </c>
      <c r="D49" s="281">
        <f t="shared" si="6"/>
        <v>0.1255639581816651</v>
      </c>
      <c r="E49" s="282">
        <f t="shared" si="5"/>
        <v>-0.24326043128578301</v>
      </c>
      <c r="F49" s="283">
        <f>((SUM(C49:C55,C57:C61)/SUM(C62:C68,C70:C74))-1)</f>
        <v>-0.14215191537963412</v>
      </c>
    </row>
    <row r="50" spans="2:6" ht="15" hidden="1" customHeight="1" outlineLevel="1">
      <c r="B50" s="265" t="s">
        <v>258</v>
      </c>
      <c r="C50" s="280">
        <v>403842</v>
      </c>
      <c r="D50" s="281">
        <f t="shared" si="6"/>
        <v>6.8150318983484809E-2</v>
      </c>
      <c r="E50" s="282">
        <f t="shared" si="5"/>
        <v>-0.20322858134983268</v>
      </c>
      <c r="F50" s="283">
        <f>((SUM(C50:C55,C57:C62)/SUM(C63:C68,C70:C75))-1)</f>
        <v>-0.1287148851746287</v>
      </c>
    </row>
    <row r="51" spans="2:6" ht="15" hidden="1" customHeight="1" outlineLevel="1">
      <c r="B51" s="265" t="s">
        <v>259</v>
      </c>
      <c r="C51" s="280">
        <v>378076</v>
      </c>
      <c r="D51" s="281">
        <f t="shared" si="6"/>
        <v>-0.16166427190321608</v>
      </c>
      <c r="E51" s="282">
        <f t="shared" si="5"/>
        <v>-0.25850731047196918</v>
      </c>
      <c r="F51" s="283">
        <f>((SUM(C51:C55,C57:C63)/SUM(C64:C68,C70:C76))-1)</f>
        <v>-0.11606744259823043</v>
      </c>
    </row>
    <row r="52" spans="2:6" ht="15" hidden="1" customHeight="1" outlineLevel="1">
      <c r="B52" s="265" t="s">
        <v>260</v>
      </c>
      <c r="C52" s="280">
        <v>450984</v>
      </c>
      <c r="D52" s="281">
        <f t="shared" si="6"/>
        <v>-0.17621722333342466</v>
      </c>
      <c r="E52" s="282">
        <f t="shared" si="5"/>
        <v>-0.26445855052419376</v>
      </c>
      <c r="F52" s="283">
        <f>((SUM(C52:C55,C57:C64)/SUM(C65:C68,C70:C77))-1)</f>
        <v>-8.7972458763751482E-2</v>
      </c>
    </row>
    <row r="53" spans="2:6" ht="15" hidden="1" customHeight="1" outlineLevel="1">
      <c r="B53" s="265" t="s">
        <v>261</v>
      </c>
      <c r="C53" s="280">
        <v>547455</v>
      </c>
      <c r="D53" s="281">
        <f t="shared" si="6"/>
        <v>3.047831300128185E-2</v>
      </c>
      <c r="E53" s="282">
        <f t="shared" si="5"/>
        <v>-0.17383614503649758</v>
      </c>
      <c r="F53" s="283">
        <f>((SUM(C53:C55,C57:C65)/SUM(C66:C68,C70:C78))-1)</f>
        <v>-5.7761637338628491E-2</v>
      </c>
    </row>
    <row r="54" spans="2:6" ht="15" hidden="1" customHeight="1" outlineLevel="1">
      <c r="B54" s="265" t="s">
        <v>262</v>
      </c>
      <c r="C54" s="280">
        <v>531263</v>
      </c>
      <c r="D54" s="281">
        <f t="shared" si="6"/>
        <v>-0.10610542397749376</v>
      </c>
      <c r="E54" s="282">
        <f t="shared" si="5"/>
        <v>-0.16080813186639598</v>
      </c>
      <c r="F54" s="283">
        <f>((SUM(C54:C55,C57:C66)/SUM(C67:C68,C70:C79))-1)</f>
        <v>-4.3806836473660904E-2</v>
      </c>
    </row>
    <row r="55" spans="2:6" ht="15" hidden="1" customHeight="1" outlineLevel="1">
      <c r="B55" s="265" t="s">
        <v>263</v>
      </c>
      <c r="C55" s="280">
        <v>594324</v>
      </c>
      <c r="D55" s="281">
        <f>C55/C57-1</f>
        <v>2.2081433023092734E-2</v>
      </c>
      <c r="E55" s="282">
        <f t="shared" si="5"/>
        <v>-6.7863041156349002E-2</v>
      </c>
      <c r="F55" s="283">
        <f>((SUM(C55,C57:C67)/SUM(C68,C70:C80))-1)</f>
        <v>-2.8262859046370492E-2</v>
      </c>
    </row>
    <row r="56" spans="2:6" ht="15" customHeight="1" collapsed="1">
      <c r="B56" s="270">
        <v>2009</v>
      </c>
      <c r="C56" s="287">
        <v>5686140</v>
      </c>
      <c r="D56" s="288"/>
      <c r="E56" s="271">
        <f t="shared" si="5"/>
        <v>-0.1907996498579807</v>
      </c>
      <c r="F56" s="271">
        <f>C56/C69-1</f>
        <v>-0.1907996498579807</v>
      </c>
    </row>
    <row r="57" spans="2:6" ht="15" hidden="1" customHeight="1" outlineLevel="1">
      <c r="B57" s="265" t="s">
        <v>252</v>
      </c>
      <c r="C57" s="280">
        <v>581484</v>
      </c>
      <c r="D57" s="281">
        <f t="shared" ref="D57:D67" si="7">IFERROR((C57-C58)/C58,"-")</f>
        <v>5.839247328463805E-2</v>
      </c>
      <c r="E57" s="282">
        <f t="shared" si="5"/>
        <v>-7.5771350825550421E-2</v>
      </c>
      <c r="F57" s="283">
        <f>((SUM(C57:C68)/SUM(C70:C81))-1)</f>
        <v>-2.3026275085405223E-2</v>
      </c>
    </row>
    <row r="58" spans="2:6" ht="15" hidden="1" customHeight="1" outlineLevel="1">
      <c r="B58" s="265" t="s">
        <v>253</v>
      </c>
      <c r="C58" s="280">
        <v>549403</v>
      </c>
      <c r="D58" s="281">
        <f t="shared" si="7"/>
        <v>0.14741269665573004</v>
      </c>
      <c r="E58" s="282">
        <f t="shared" si="5"/>
        <v>-9.6544556686010696E-2</v>
      </c>
      <c r="F58" s="283">
        <f>((SUM(C58:C68,C70)/SUM(C71:C81,C83))-1)</f>
        <v>-1.3825610046452885E-2</v>
      </c>
    </row>
    <row r="59" spans="2:6" ht="15" hidden="1" customHeight="1" outlineLevel="1">
      <c r="B59" s="265" t="s">
        <v>254</v>
      </c>
      <c r="C59" s="280">
        <v>478819</v>
      </c>
      <c r="D59" s="281">
        <f t="shared" si="7"/>
        <v>-5.5635980655900662E-2</v>
      </c>
      <c r="E59" s="282">
        <f t="shared" si="5"/>
        <v>-7.7478695959601773E-2</v>
      </c>
      <c r="F59" s="283">
        <f>((SUM(C59:C68,C70:C71)/SUM(C72:C81,C83:C84))-1)</f>
        <v>-4.9285939076324503E-3</v>
      </c>
    </row>
    <row r="60" spans="2:6" ht="15" hidden="1" customHeight="1" outlineLevel="1">
      <c r="B60" s="265" t="s">
        <v>255</v>
      </c>
      <c r="C60" s="280">
        <v>507028</v>
      </c>
      <c r="D60" s="281">
        <f t="shared" si="7"/>
        <v>-0.32060191078535155</v>
      </c>
      <c r="E60" s="282">
        <f t="shared" si="5"/>
        <v>-9.5819958627576862E-2</v>
      </c>
      <c r="F60" s="283">
        <f>((SUM(C60:C68,C70:C72)/SUM(C73:C81,C83:C85))-1)</f>
        <v>-5.4471610542888849E-3</v>
      </c>
    </row>
    <row r="61" spans="2:6" ht="15" hidden="1" customHeight="1" outlineLevel="1">
      <c r="B61" s="265" t="s">
        <v>256</v>
      </c>
      <c r="C61" s="280">
        <v>746290</v>
      </c>
      <c r="D61" s="281">
        <f t="shared" si="7"/>
        <v>0.24243135570505553</v>
      </c>
      <c r="E61" s="282">
        <f t="shared" si="5"/>
        <v>-3.5677690040457399E-2</v>
      </c>
      <c r="F61" s="283">
        <f>((SUM(C61:C68,C70:C73)/SUM(C74:C81,C83:C86))-1)</f>
        <v>-5.987710168145477E-3</v>
      </c>
    </row>
    <row r="62" spans="2:6" ht="15" hidden="1" customHeight="1" outlineLevel="1">
      <c r="B62" s="265" t="s">
        <v>257</v>
      </c>
      <c r="C62" s="280">
        <v>600669</v>
      </c>
      <c r="D62" s="281">
        <f t="shared" si="7"/>
        <v>0.18510677757434182</v>
      </c>
      <c r="E62" s="282">
        <f t="shared" si="5"/>
        <v>-8.5029474934881E-2</v>
      </c>
      <c r="F62" s="283">
        <f>((SUM(C62:C68,C70:C74)/SUM(C75:C81,C83:C87))-1)</f>
        <v>-3.6431536056124036E-3</v>
      </c>
    </row>
    <row r="63" spans="2:6" ht="15" hidden="1" customHeight="1" outlineLevel="1">
      <c r="B63" s="265" t="s">
        <v>258</v>
      </c>
      <c r="C63" s="280">
        <v>506848</v>
      </c>
      <c r="D63" s="281">
        <f t="shared" si="7"/>
        <v>-5.9562450356452929E-3</v>
      </c>
      <c r="E63" s="282">
        <f t="shared" si="5"/>
        <v>-2.2996349112722636E-2</v>
      </c>
      <c r="F63" s="283">
        <f>((SUM(C63:C68,C70:C75)/SUM(C76:C81,C83:C88))-1)</f>
        <v>-3.4388652984997936E-3</v>
      </c>
    </row>
    <row r="64" spans="2:6" ht="15" hidden="1" customHeight="1" outlineLevel="1">
      <c r="B64" s="265" t="s">
        <v>259</v>
      </c>
      <c r="C64" s="280">
        <v>509885</v>
      </c>
      <c r="D64" s="281">
        <f t="shared" si="7"/>
        <v>-0.16839277675932751</v>
      </c>
      <c r="E64" s="282">
        <f t="shared" si="5"/>
        <v>0.18899488616887061</v>
      </c>
      <c r="F64" s="283">
        <f>((SUM(C64:C68,C70:C76)/SUM(C77:C81,C83:C89))-1)</f>
        <v>-6.2357323423041233E-3</v>
      </c>
    </row>
    <row r="65" spans="2:6" ht="15" hidden="1" customHeight="1" outlineLevel="1">
      <c r="B65" s="265" t="s">
        <v>260</v>
      </c>
      <c r="C65" s="280">
        <v>613132</v>
      </c>
      <c r="D65" s="281">
        <f t="shared" si="7"/>
        <v>-7.4723042585267879E-2</v>
      </c>
      <c r="E65" s="282">
        <f t="shared" si="5"/>
        <v>0.10866361563512017</v>
      </c>
      <c r="F65" s="283">
        <f>((SUM(C65:C68,C70:C77)/SUM(C78:C81,C83:C90))-1)</f>
        <v>-2.8029220711238145E-2</v>
      </c>
    </row>
    <row r="66" spans="2:6" ht="15" hidden="1" customHeight="1" outlineLevel="1">
      <c r="B66" s="265" t="s">
        <v>261</v>
      </c>
      <c r="C66" s="280">
        <v>662647</v>
      </c>
      <c r="D66" s="281">
        <f t="shared" si="7"/>
        <v>4.6728219061233839E-2</v>
      </c>
      <c r="E66" s="282">
        <f t="shared" si="5"/>
        <v>-2.3091211982721793E-2</v>
      </c>
      <c r="F66" s="283">
        <f>((SUM(C66:C68,C70:C78)/SUM(C79:C81,C83:C91))-1)</f>
        <v>-4.1109370848237958E-2</v>
      </c>
    </row>
    <row r="67" spans="2:6" ht="15" hidden="1" customHeight="1" outlineLevel="1">
      <c r="B67" s="265" t="s">
        <v>262</v>
      </c>
      <c r="C67" s="280">
        <v>633065</v>
      </c>
      <c r="D67" s="281">
        <f t="shared" si="7"/>
        <v>-7.1017090840081367E-3</v>
      </c>
      <c r="E67" s="282">
        <f t="shared" si="5"/>
        <v>1.6640356638718545E-2</v>
      </c>
      <c r="F67" s="283">
        <f>((SUM(C67:C68,C70:C79)/SUM(C80:C81,C83:C92))-1)</f>
        <v>-4.0278427112706239E-2</v>
      </c>
    </row>
    <row r="68" spans="2:6" ht="15" hidden="1" customHeight="1" outlineLevel="1">
      <c r="B68" s="265" t="s">
        <v>263</v>
      </c>
      <c r="C68" s="280">
        <v>637593</v>
      </c>
      <c r="D68" s="281">
        <f>C68/C70-1</f>
        <v>1.3410028673333851E-2</v>
      </c>
      <c r="E68" s="282">
        <f t="shared" si="5"/>
        <v>-8.9654175494007227E-3</v>
      </c>
      <c r="F68" s="283">
        <f>((SUM(C68,C70:C80)/SUM(C81,C83:C93))-1)</f>
        <v>-4.2860198430371477E-2</v>
      </c>
    </row>
    <row r="69" spans="2:6" ht="15" customHeight="1" collapsed="1">
      <c r="B69" s="270">
        <v>2008</v>
      </c>
      <c r="C69" s="287">
        <v>7026863</v>
      </c>
      <c r="D69" s="288"/>
      <c r="E69" s="271">
        <f t="shared" si="5"/>
        <v>-2.3026275085405223E-2</v>
      </c>
      <c r="F69" s="271">
        <f>C69/C82-1</f>
        <v>-2.3026275085405223E-2</v>
      </c>
    </row>
    <row r="70" spans="2:6" ht="15" hidden="1" customHeight="1" outlineLevel="1">
      <c r="B70" s="265" t="s">
        <v>252</v>
      </c>
      <c r="C70" s="280">
        <v>629156</v>
      </c>
      <c r="D70" s="281">
        <f t="shared" ref="D70:D80" si="8">IFERROR((C70-C71)/C71,"-")</f>
        <v>3.4603766076370675E-2</v>
      </c>
      <c r="E70" s="282">
        <f t="shared" si="5"/>
        <v>3.0739212277991479E-2</v>
      </c>
      <c r="F70" s="283" t="s">
        <v>64</v>
      </c>
    </row>
    <row r="71" spans="2:6" ht="15" hidden="1" customHeight="1" outlineLevel="1">
      <c r="B71" s="265" t="s">
        <v>253</v>
      </c>
      <c r="C71" s="280">
        <v>608113</v>
      </c>
      <c r="D71" s="281">
        <f t="shared" si="8"/>
        <v>0.17162685224253563</v>
      </c>
      <c r="E71" s="282">
        <f t="shared" si="5"/>
        <v>8.5244281253058496E-3</v>
      </c>
      <c r="F71" s="283" t="s">
        <v>64</v>
      </c>
    </row>
    <row r="72" spans="2:6" ht="15" hidden="1" customHeight="1" outlineLevel="1">
      <c r="B72" s="265" t="s">
        <v>254</v>
      </c>
      <c r="C72" s="280">
        <v>519033</v>
      </c>
      <c r="D72" s="281">
        <f t="shared" si="8"/>
        <v>-7.4411512946715178E-2</v>
      </c>
      <c r="E72" s="282">
        <f t="shared" si="5"/>
        <v>-7.8429701440860811E-2</v>
      </c>
      <c r="F72" s="283" t="s">
        <v>64</v>
      </c>
    </row>
    <row r="73" spans="2:6" ht="15" hidden="1" customHeight="1" outlineLevel="1">
      <c r="B73" s="265" t="s">
        <v>255</v>
      </c>
      <c r="C73" s="280">
        <v>560760</v>
      </c>
      <c r="D73" s="281">
        <f t="shared" si="8"/>
        <v>-0.27541119600569064</v>
      </c>
      <c r="E73" s="282">
        <f t="shared" si="5"/>
        <v>-9.3703635464445378E-2</v>
      </c>
      <c r="F73" s="283" t="s">
        <v>64</v>
      </c>
    </row>
    <row r="74" spans="2:6" ht="15" hidden="1" customHeight="1" outlineLevel="1">
      <c r="B74" s="265" t="s">
        <v>256</v>
      </c>
      <c r="C74" s="280">
        <v>773901</v>
      </c>
      <c r="D74" s="281">
        <f t="shared" si="8"/>
        <v>0.17884659324589863</v>
      </c>
      <c r="E74" s="282">
        <f t="shared" si="5"/>
        <v>-1.3515546128509248E-2</v>
      </c>
      <c r="F74" s="283" t="s">
        <v>64</v>
      </c>
    </row>
    <row r="75" spans="2:6" ht="15" hidden="1" customHeight="1" outlineLevel="1">
      <c r="B75" s="265" t="s">
        <v>257</v>
      </c>
      <c r="C75" s="280">
        <v>656490</v>
      </c>
      <c r="D75" s="281">
        <f t="shared" si="8"/>
        <v>0.26545458751142109</v>
      </c>
      <c r="E75" s="282">
        <f t="shared" si="5"/>
        <v>-7.6680951490201932E-2</v>
      </c>
      <c r="F75" s="283" t="s">
        <v>64</v>
      </c>
    </row>
    <row r="76" spans="2:6" ht="15" hidden="1" customHeight="1" outlineLevel="1">
      <c r="B76" s="265" t="s">
        <v>258</v>
      </c>
      <c r="C76" s="280">
        <v>518778</v>
      </c>
      <c r="D76" s="281">
        <f t="shared" si="8"/>
        <v>0.20973236917523441</v>
      </c>
      <c r="E76" s="282">
        <f t="shared" si="5"/>
        <v>-5.9211612011700554E-2</v>
      </c>
      <c r="F76" s="283" t="s">
        <v>64</v>
      </c>
    </row>
    <row r="77" spans="2:6" ht="15" hidden="1" customHeight="1" outlineLevel="1">
      <c r="B77" s="265" t="s">
        <v>259</v>
      </c>
      <c r="C77" s="280">
        <v>428837</v>
      </c>
      <c r="D77" s="281">
        <f t="shared" si="8"/>
        <v>-0.22457810236928089</v>
      </c>
      <c r="E77" s="282">
        <f t="shared" si="5"/>
        <v>-0.16024305419568097</v>
      </c>
      <c r="F77" s="283" t="s">
        <v>64</v>
      </c>
    </row>
    <row r="78" spans="2:6" ht="15" hidden="1" customHeight="1" outlineLevel="1">
      <c r="B78" s="265" t="s">
        <v>260</v>
      </c>
      <c r="C78" s="280">
        <v>553037</v>
      </c>
      <c r="D78" s="281">
        <f t="shared" si="8"/>
        <v>-0.18468399404402117</v>
      </c>
      <c r="E78" s="282">
        <f t="shared" si="5"/>
        <v>-6.5807988243143933E-2</v>
      </c>
      <c r="F78" s="283" t="s">
        <v>64</v>
      </c>
    </row>
    <row r="79" spans="2:6" ht="15" hidden="1" customHeight="1" outlineLevel="1">
      <c r="B79" s="265" t="s">
        <v>261</v>
      </c>
      <c r="C79" s="280">
        <v>678310</v>
      </c>
      <c r="D79" s="281">
        <f t="shared" si="8"/>
        <v>8.929939312963002E-2</v>
      </c>
      <c r="E79" s="282">
        <f t="shared" si="5"/>
        <v>-1.4293478418823891E-2</v>
      </c>
      <c r="F79" s="283" t="s">
        <v>64</v>
      </c>
    </row>
    <row r="80" spans="2:6" ht="15" hidden="1" customHeight="1" outlineLevel="1">
      <c r="B80" s="265" t="s">
        <v>262</v>
      </c>
      <c r="C80" s="280">
        <v>622703</v>
      </c>
      <c r="D80" s="281">
        <f t="shared" si="8"/>
        <v>-3.2109499954147053E-2</v>
      </c>
      <c r="E80" s="282">
        <f t="shared" si="5"/>
        <v>-1.4874111104958843E-2</v>
      </c>
      <c r="F80" s="283" t="s">
        <v>64</v>
      </c>
    </row>
    <row r="81" spans="2:6" ht="15" hidden="1" customHeight="1" outlineLevel="1">
      <c r="B81" s="265" t="s">
        <v>263</v>
      </c>
      <c r="C81" s="280">
        <v>643361</v>
      </c>
      <c r="D81" s="281">
        <f>C81/C83-1</f>
        <v>5.4011104321314285E-2</v>
      </c>
      <c r="E81" s="282">
        <f t="shared" si="5"/>
        <v>2.5186637027830194E-2</v>
      </c>
      <c r="F81" s="283" t="s">
        <v>64</v>
      </c>
    </row>
    <row r="82" spans="2:6" ht="15" customHeight="1" collapsed="1">
      <c r="B82" s="270">
        <v>2007</v>
      </c>
      <c r="C82" s="287">
        <v>7192479</v>
      </c>
      <c r="D82" s="288"/>
      <c r="E82" s="271">
        <f t="shared" si="5"/>
        <v>-4.0071285175133919E-2</v>
      </c>
      <c r="F82" s="271">
        <f>C82/C95-1</f>
        <v>-4.0071285175133919E-2</v>
      </c>
    </row>
    <row r="83" spans="2:6" ht="15" hidden="1" customHeight="1" outlineLevel="1">
      <c r="B83" s="265" t="s">
        <v>252</v>
      </c>
      <c r="C83" s="280">
        <v>610393</v>
      </c>
      <c r="D83" s="281">
        <f t="shared" ref="D83:D93" si="9">IFERROR((C83-C84)/C84,"-")</f>
        <v>1.2305691962990051E-2</v>
      </c>
      <c r="E83" s="282" t="s">
        <v>64</v>
      </c>
      <c r="F83" s="283" t="s">
        <v>64</v>
      </c>
    </row>
    <row r="84" spans="2:6" ht="15" hidden="1" customHeight="1" outlineLevel="1">
      <c r="B84" s="265" t="s">
        <v>253</v>
      </c>
      <c r="C84" s="280">
        <v>602973</v>
      </c>
      <c r="D84" s="281">
        <f t="shared" si="9"/>
        <v>7.0610168588702157E-2</v>
      </c>
      <c r="E84" s="282" t="s">
        <v>64</v>
      </c>
      <c r="F84" s="283" t="s">
        <v>64</v>
      </c>
    </row>
    <row r="85" spans="2:6" ht="15" hidden="1" customHeight="1" outlineLevel="1">
      <c r="B85" s="265" t="s">
        <v>254</v>
      </c>
      <c r="C85" s="280">
        <v>563205</v>
      </c>
      <c r="D85" s="281">
        <f t="shared" si="9"/>
        <v>-8.9752043675998566E-2</v>
      </c>
      <c r="E85" s="282" t="s">
        <v>64</v>
      </c>
      <c r="F85" s="283" t="s">
        <v>64</v>
      </c>
    </row>
    <row r="86" spans="2:6" ht="15" hidden="1" customHeight="1" outlineLevel="1">
      <c r="B86" s="265" t="s">
        <v>255</v>
      </c>
      <c r="C86" s="280">
        <v>618738</v>
      </c>
      <c r="D86" s="281">
        <f t="shared" si="9"/>
        <v>-0.21130038852574365</v>
      </c>
      <c r="E86" s="282" t="s">
        <v>64</v>
      </c>
      <c r="F86" s="283" t="s">
        <v>64</v>
      </c>
    </row>
    <row r="87" spans="2:6" ht="15" hidden="1" customHeight="1" outlineLevel="1">
      <c r="B87" s="265" t="s">
        <v>256</v>
      </c>
      <c r="C87" s="280">
        <v>784504</v>
      </c>
      <c r="D87" s="281">
        <f t="shared" si="9"/>
        <v>0.1033640829748063</v>
      </c>
      <c r="E87" s="282" t="s">
        <v>64</v>
      </c>
      <c r="F87" s="283" t="s">
        <v>64</v>
      </c>
    </row>
    <row r="88" spans="2:6" ht="15" hidden="1" customHeight="1" outlineLevel="1">
      <c r="B88" s="265" t="s">
        <v>257</v>
      </c>
      <c r="C88" s="280">
        <v>711011</v>
      </c>
      <c r="D88" s="281">
        <f t="shared" si="9"/>
        <v>0.28939718440633339</v>
      </c>
      <c r="E88" s="282" t="s">
        <v>64</v>
      </c>
      <c r="F88" s="283" t="s">
        <v>64</v>
      </c>
    </row>
    <row r="89" spans="2:6" ht="15" hidden="1" customHeight="1" outlineLevel="1">
      <c r="B89" s="265" t="s">
        <v>258</v>
      </c>
      <c r="C89" s="280">
        <v>551429</v>
      </c>
      <c r="D89" s="281">
        <f t="shared" si="9"/>
        <v>7.9818982195868943E-2</v>
      </c>
      <c r="E89" s="282" t="s">
        <v>64</v>
      </c>
      <c r="F89" s="283" t="s">
        <v>64</v>
      </c>
    </row>
    <row r="90" spans="2:6" ht="15" hidden="1" customHeight="1" outlineLevel="1">
      <c r="B90" s="265" t="s">
        <v>259</v>
      </c>
      <c r="C90" s="280">
        <v>510668</v>
      </c>
      <c r="D90" s="281">
        <f t="shared" si="9"/>
        <v>-0.13737784947508003</v>
      </c>
      <c r="E90" s="282" t="s">
        <v>64</v>
      </c>
      <c r="F90" s="283" t="s">
        <v>64</v>
      </c>
    </row>
    <row r="91" spans="2:6" ht="15" hidden="1" customHeight="1" outlineLevel="1">
      <c r="B91" s="265" t="s">
        <v>260</v>
      </c>
      <c r="C91" s="280">
        <v>591995</v>
      </c>
      <c r="D91" s="281">
        <f t="shared" si="9"/>
        <v>-0.13972470958197825</v>
      </c>
      <c r="E91" s="282" t="s">
        <v>64</v>
      </c>
      <c r="F91" s="283" t="s">
        <v>64</v>
      </c>
    </row>
    <row r="92" spans="2:6" ht="15" hidden="1" customHeight="1" outlineLevel="1">
      <c r="B92" s="265" t="s">
        <v>261</v>
      </c>
      <c r="C92" s="280">
        <v>688146</v>
      </c>
      <c r="D92" s="281">
        <f t="shared" si="9"/>
        <v>8.8657738825036983E-2</v>
      </c>
      <c r="E92" s="282" t="s">
        <v>64</v>
      </c>
      <c r="F92" s="283" t="s">
        <v>64</v>
      </c>
    </row>
    <row r="93" spans="2:6" ht="15" hidden="1" customHeight="1" outlineLevel="1">
      <c r="B93" s="265" t="s">
        <v>262</v>
      </c>
      <c r="C93" s="280">
        <v>632105</v>
      </c>
      <c r="D93" s="281">
        <f t="shared" si="9"/>
        <v>7.2503605261690206E-3</v>
      </c>
      <c r="E93" s="282" t="s">
        <v>64</v>
      </c>
      <c r="F93" s="283" t="s">
        <v>64</v>
      </c>
    </row>
    <row r="94" spans="2:6" ht="15" hidden="1" customHeight="1" outlineLevel="1">
      <c r="B94" s="265" t="s">
        <v>263</v>
      </c>
      <c r="C94" s="280">
        <v>627555</v>
      </c>
      <c r="D94" s="281" t="s">
        <v>64</v>
      </c>
      <c r="E94" s="282" t="s">
        <v>64</v>
      </c>
      <c r="F94" s="283" t="s">
        <v>64</v>
      </c>
    </row>
    <row r="95" spans="2:6" ht="15" customHeight="1" collapsed="1">
      <c r="B95" s="270">
        <v>2006</v>
      </c>
      <c r="C95" s="287">
        <v>7492722</v>
      </c>
      <c r="D95" s="288"/>
      <c r="E95" s="271" t="s">
        <v>64</v>
      </c>
      <c r="F95" s="271" t="s">
        <v>64</v>
      </c>
    </row>
    <row r="96" spans="2:6" ht="15" customHeight="1">
      <c r="B96" s="289" t="s">
        <v>79</v>
      </c>
      <c r="C96" s="289"/>
      <c r="D96" s="289"/>
      <c r="E96" s="289"/>
      <c r="F96" s="289"/>
    </row>
  </sheetData>
  <mergeCells count="2">
    <mergeCell ref="B5:F5"/>
    <mergeCell ref="B96:F9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275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ht="30" customHeight="1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83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83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83</v>
      </c>
      <c r="T7" s="128" t="s">
        <v>141</v>
      </c>
    </row>
    <row r="8" spans="2:20" ht="15" customHeight="1">
      <c r="B8" s="68" t="s">
        <v>88</v>
      </c>
      <c r="C8" s="290">
        <v>56.317196106927724</v>
      </c>
      <c r="D8" s="130">
        <f t="shared" ref="D8:D17" si="0">C8/C21-1</f>
        <v>9.8308005583072067E-2</v>
      </c>
      <c r="E8" s="290">
        <v>38.907056597603422</v>
      </c>
      <c r="F8" s="130">
        <f t="shared" ref="F8:F17" si="1">E8/E21-1</f>
        <v>-2.9507193873698712E-2</v>
      </c>
      <c r="G8" s="290">
        <v>50.474091243455689</v>
      </c>
      <c r="H8" s="130">
        <f t="shared" ref="H8:H17" si="2">G8/G21-1</f>
        <v>6.1941747179795614E-2</v>
      </c>
      <c r="I8" s="291">
        <v>52.533092339588542</v>
      </c>
      <c r="J8" s="130">
        <f t="shared" ref="J8:J17" si="3">I8/I21-1</f>
        <v>0.11677492218513064</v>
      </c>
      <c r="K8" s="291">
        <v>38.44971087833288</v>
      </c>
      <c r="L8" s="130">
        <f t="shared" ref="L8:L17" si="4">K8/K21-1</f>
        <v>-2.1884739803284758E-2</v>
      </c>
      <c r="M8" s="291">
        <v>47.875880195809494</v>
      </c>
      <c r="N8" s="130">
        <f t="shared" ref="N8:N17" si="5">M8/M21-1</f>
        <v>7.7800094457665336E-2</v>
      </c>
      <c r="O8" s="290">
        <v>72.262388253410307</v>
      </c>
      <c r="P8" s="130">
        <f t="shared" ref="P8:P17" si="6">O8/O21-1</f>
        <v>1.4636173173410594E-2</v>
      </c>
      <c r="Q8" s="290">
        <v>51.272564487965113</v>
      </c>
      <c r="R8" s="130">
        <f t="shared" ref="R8:R17" si="7">Q8/Q21-1</f>
        <v>-4.2171408780775077E-2</v>
      </c>
      <c r="S8" s="290">
        <v>62.561345129971812</v>
      </c>
      <c r="T8" s="130">
        <f t="shared" ref="T8:T17" si="8">S8/S21-1</f>
        <v>-9.3667949581899279E-4</v>
      </c>
    </row>
    <row r="9" spans="2:20" ht="15" customHeight="1">
      <c r="B9" s="68" t="s">
        <v>89</v>
      </c>
      <c r="C9" s="290">
        <v>62.711699079436691</v>
      </c>
      <c r="D9" s="130">
        <f t="shared" si="0"/>
        <v>-1.926483954346947E-2</v>
      </c>
      <c r="E9" s="290">
        <v>35.643253680907556</v>
      </c>
      <c r="F9" s="130">
        <f t="shared" si="1"/>
        <v>8.2962755608405381E-2</v>
      </c>
      <c r="G9" s="290">
        <v>53.627121390092753</v>
      </c>
      <c r="H9" s="130">
        <f t="shared" si="2"/>
        <v>1.481047358320442E-3</v>
      </c>
      <c r="I9" s="291">
        <v>57.655627026739673</v>
      </c>
      <c r="J9" s="130">
        <f t="shared" si="3"/>
        <v>-6.400512356842003E-2</v>
      </c>
      <c r="K9" s="291">
        <v>35.088587619252564</v>
      </c>
      <c r="L9" s="130">
        <f t="shared" si="4"/>
        <v>8.3502264470022292E-2</v>
      </c>
      <c r="M9" s="291">
        <v>50.192966850501094</v>
      </c>
      <c r="N9" s="130">
        <f t="shared" si="5"/>
        <v>-2.9427820390708348E-2</v>
      </c>
      <c r="O9" s="290">
        <v>69.766640716963963</v>
      </c>
      <c r="P9" s="130">
        <f t="shared" si="6"/>
        <v>-5.308565726772374E-2</v>
      </c>
      <c r="Q9" s="290">
        <v>47.758303027120235</v>
      </c>
      <c r="R9" s="130">
        <f t="shared" si="7"/>
        <v>-2.5310925396208384E-2</v>
      </c>
      <c r="S9" s="290">
        <v>59.594862459546924</v>
      </c>
      <c r="T9" s="130">
        <f t="shared" si="8"/>
        <v>-3.3821159583392824E-2</v>
      </c>
    </row>
    <row r="10" spans="2:20" ht="15" customHeight="1">
      <c r="B10" s="68" t="s">
        <v>90</v>
      </c>
      <c r="C10" s="290">
        <v>64.985162037628839</v>
      </c>
      <c r="D10" s="130">
        <f t="shared" si="0"/>
        <v>-0.10080030389333272</v>
      </c>
      <c r="E10" s="290">
        <v>46.621195487141158</v>
      </c>
      <c r="F10" s="130">
        <f t="shared" si="1"/>
        <v>-8.2440553293817054E-2</v>
      </c>
      <c r="G10" s="290">
        <v>58.821938462865141</v>
      </c>
      <c r="H10" s="130">
        <f t="shared" si="2"/>
        <v>-9.6159519624075873E-2</v>
      </c>
      <c r="I10" s="291">
        <v>61.02</v>
      </c>
      <c r="J10" s="130">
        <f t="shared" si="3"/>
        <v>-0.13989651391126456</v>
      </c>
      <c r="K10" s="291">
        <v>45.89</v>
      </c>
      <c r="L10" s="130">
        <f t="shared" si="4"/>
        <v>-7.9735680968895384E-2</v>
      </c>
      <c r="M10" s="291">
        <v>56.02</v>
      </c>
      <c r="N10" s="130">
        <f t="shared" si="5"/>
        <v>-0.12213219498760675</v>
      </c>
      <c r="O10" s="290">
        <v>78.489999999999995</v>
      </c>
      <c r="P10" s="130">
        <f t="shared" si="6"/>
        <v>-4.2513289820155009E-2</v>
      </c>
      <c r="Q10" s="290">
        <v>61.01</v>
      </c>
      <c r="R10" s="130">
        <f t="shared" si="7"/>
        <v>-1.4076138072177558E-2</v>
      </c>
      <c r="S10" s="290">
        <v>70.41</v>
      </c>
      <c r="T10" s="130">
        <f t="shared" si="8"/>
        <v>-2.48886915669152E-2</v>
      </c>
    </row>
    <row r="11" spans="2:20" ht="15" customHeight="1">
      <c r="B11" s="68" t="s">
        <v>91</v>
      </c>
      <c r="C11" s="290">
        <v>50.747994564330284</v>
      </c>
      <c r="D11" s="130">
        <f t="shared" si="0"/>
        <v>-0.13884278696198393</v>
      </c>
      <c r="E11" s="290">
        <v>22.146177384317113</v>
      </c>
      <c r="F11" s="130">
        <f t="shared" si="1"/>
        <v>-0.50566568338577866</v>
      </c>
      <c r="G11" s="290">
        <v>41.14879422597761</v>
      </c>
      <c r="H11" s="130">
        <f t="shared" si="2"/>
        <v>-0.24079715450225814</v>
      </c>
      <c r="I11" s="291">
        <v>52.6942883453573</v>
      </c>
      <c r="J11" s="130">
        <f t="shared" si="3"/>
        <v>-4.6785863748066148E-2</v>
      </c>
      <c r="K11" s="291">
        <v>40.242056963563037</v>
      </c>
      <c r="L11" s="130">
        <f t="shared" si="4"/>
        <v>-7.6914154961820969E-2</v>
      </c>
      <c r="M11" s="291">
        <v>48.576478757654186</v>
      </c>
      <c r="N11" s="130">
        <f t="shared" si="5"/>
        <v>-5.3593470008392097E-2</v>
      </c>
      <c r="O11" s="290">
        <v>75.43695041131916</v>
      </c>
      <c r="P11" s="130">
        <f t="shared" si="6"/>
        <v>-6.0665205754184548E-4</v>
      </c>
      <c r="Q11" s="290">
        <v>56.212304287226246</v>
      </c>
      <c r="R11" s="130">
        <f t="shared" si="7"/>
        <v>-1.4473681007693973E-2</v>
      </c>
      <c r="S11" s="290">
        <v>66.551734262449102</v>
      </c>
      <c r="T11" s="130">
        <f t="shared" si="8"/>
        <v>5.2977605104920222E-4</v>
      </c>
    </row>
    <row r="12" spans="2:20" ht="15" customHeight="1">
      <c r="B12" s="68" t="s">
        <v>92</v>
      </c>
      <c r="C12" s="290">
        <v>58.648533007334962</v>
      </c>
      <c r="D12" s="130">
        <f t="shared" si="0"/>
        <v>9.7887914486047833E-3</v>
      </c>
      <c r="E12" s="290">
        <v>38.031986531986533</v>
      </c>
      <c r="F12" s="130">
        <f t="shared" si="1"/>
        <v>0.15353310682397736</v>
      </c>
      <c r="G12" s="290">
        <v>51.923531026908293</v>
      </c>
      <c r="H12" s="130">
        <f t="shared" si="2"/>
        <v>5.6859984264365782E-2</v>
      </c>
      <c r="I12" s="291">
        <v>54.94460103884132</v>
      </c>
      <c r="J12" s="130">
        <f t="shared" si="3"/>
        <v>-3.0012513365755833E-3</v>
      </c>
      <c r="K12" s="291">
        <v>36.349555091728</v>
      </c>
      <c r="L12" s="130">
        <f t="shared" si="4"/>
        <v>0.13556873138794123</v>
      </c>
      <c r="M12" s="291">
        <v>48.878855204376599</v>
      </c>
      <c r="N12" s="130">
        <f t="shared" si="5"/>
        <v>4.3528078658765956E-2</v>
      </c>
      <c r="O12" s="290">
        <v>67.071682613209205</v>
      </c>
      <c r="P12" s="130">
        <f t="shared" si="6"/>
        <v>-8.1088048919076838E-3</v>
      </c>
      <c r="Q12" s="290">
        <v>43.337291957109173</v>
      </c>
      <c r="R12" s="130">
        <f t="shared" si="7"/>
        <v>9.0172749035895006E-3</v>
      </c>
      <c r="S12" s="290">
        <v>56.022798973625541</v>
      </c>
      <c r="T12" s="130">
        <f t="shared" si="8"/>
        <v>1.601013735265755E-2</v>
      </c>
    </row>
    <row r="13" spans="2:20" ht="15" customHeight="1">
      <c r="B13" s="68" t="s">
        <v>93</v>
      </c>
      <c r="C13" s="290">
        <v>54.777782159476303</v>
      </c>
      <c r="D13" s="130">
        <f t="shared" si="0"/>
        <v>8.2972025171072383E-2</v>
      </c>
      <c r="E13" s="290">
        <v>30.372678396871944</v>
      </c>
      <c r="F13" s="130">
        <f t="shared" si="1"/>
        <v>5.3843652498909211E-2</v>
      </c>
      <c r="G13" s="290">
        <v>46.816974012860712</v>
      </c>
      <c r="H13" s="130">
        <f t="shared" si="2"/>
        <v>9.3152943585183223E-2</v>
      </c>
      <c r="I13" s="291">
        <v>51.422645322554914</v>
      </c>
      <c r="J13" s="130">
        <f t="shared" si="3"/>
        <v>4.1361198155639656E-2</v>
      </c>
      <c r="K13" s="291">
        <v>29.235664952709669</v>
      </c>
      <c r="L13" s="130">
        <f t="shared" si="4"/>
        <v>3.9985443607731153E-2</v>
      </c>
      <c r="M13" s="291">
        <v>44.185202396062358</v>
      </c>
      <c r="N13" s="130">
        <f t="shared" si="5"/>
        <v>5.7982535791096135E-2</v>
      </c>
      <c r="O13" s="290">
        <v>60.737340660002253</v>
      </c>
      <c r="P13" s="130">
        <f t="shared" si="6"/>
        <v>-6.8385629813706439E-3</v>
      </c>
      <c r="Q13" s="290">
        <v>36.988925291941563</v>
      </c>
      <c r="R13" s="130">
        <f t="shared" si="7"/>
        <v>2.4869861254446457E-2</v>
      </c>
      <c r="S13" s="290">
        <v>49.681928206901645</v>
      </c>
      <c r="T13" s="130">
        <f t="shared" si="8"/>
        <v>2.494308719193894E-2</v>
      </c>
    </row>
    <row r="14" spans="2:20" ht="15" customHeight="1">
      <c r="B14" s="68" t="s">
        <v>94</v>
      </c>
      <c r="C14" s="290">
        <v>61.283414832925835</v>
      </c>
      <c r="D14" s="130">
        <f t="shared" si="0"/>
        <v>-3.3078868928009042E-2</v>
      </c>
      <c r="E14" s="290">
        <v>42.079124579124581</v>
      </c>
      <c r="F14" s="130">
        <f t="shared" si="1"/>
        <v>-7.2631111615412469E-2</v>
      </c>
      <c r="G14" s="290">
        <v>55.019082921471721</v>
      </c>
      <c r="H14" s="130">
        <f t="shared" si="2"/>
        <v>-3.4149426968933194E-2</v>
      </c>
      <c r="I14" s="291">
        <v>58.674325019057243</v>
      </c>
      <c r="J14" s="130">
        <f t="shared" si="3"/>
        <v>-4.8293199634799167E-2</v>
      </c>
      <c r="K14" s="291">
        <v>41.258193269618076</v>
      </c>
      <c r="L14" s="130">
        <f t="shared" si="4"/>
        <v>-7.1114914515919336E-2</v>
      </c>
      <c r="M14" s="291">
        <v>52.9931436489166</v>
      </c>
      <c r="N14" s="130">
        <f t="shared" si="5"/>
        <v>-4.481870007291322E-2</v>
      </c>
      <c r="O14" s="290">
        <v>69.456206034576454</v>
      </c>
      <c r="P14" s="130">
        <f t="shared" si="6"/>
        <v>-9.6822453789831786E-2</v>
      </c>
      <c r="Q14" s="290">
        <v>48.231829056298515</v>
      </c>
      <c r="R14" s="130">
        <f t="shared" si="7"/>
        <v>-8.742546181729105E-2</v>
      </c>
      <c r="S14" s="290">
        <v>59.575789260725955</v>
      </c>
      <c r="T14" s="130">
        <f t="shared" si="8"/>
        <v>-7.9665830532518078E-2</v>
      </c>
    </row>
    <row r="15" spans="2:20" ht="15" customHeight="1">
      <c r="B15" s="68" t="s">
        <v>95</v>
      </c>
      <c r="C15" s="290">
        <v>75.052646107737203</v>
      </c>
      <c r="D15" s="130">
        <f t="shared" si="0"/>
        <v>-1.168493405666049E-2</v>
      </c>
      <c r="E15" s="290">
        <v>58.80213424568263</v>
      </c>
      <c r="F15" s="130">
        <f t="shared" si="1"/>
        <v>-1.3717976422632838E-2</v>
      </c>
      <c r="G15" s="290">
        <v>69.751820162618912</v>
      </c>
      <c r="H15" s="130">
        <f t="shared" si="2"/>
        <v>-5.3925543616295535E-3</v>
      </c>
      <c r="I15" s="291">
        <v>71.95420085676102</v>
      </c>
      <c r="J15" s="130">
        <f t="shared" si="3"/>
        <v>-5.2688469918210634E-3</v>
      </c>
      <c r="K15" s="291">
        <v>57.575843483006309</v>
      </c>
      <c r="L15" s="130">
        <f t="shared" si="4"/>
        <v>-1.0936290203020227E-2</v>
      </c>
      <c r="M15" s="291">
        <v>67.263948324212848</v>
      </c>
      <c r="N15" s="130">
        <f t="shared" si="5"/>
        <v>-2.0497184586620865E-4</v>
      </c>
      <c r="O15" s="290">
        <v>71.916446669541529</v>
      </c>
      <c r="P15" s="130">
        <f t="shared" si="6"/>
        <v>-7.7589302805046501E-2</v>
      </c>
      <c r="Q15" s="290">
        <v>57.204181705828169</v>
      </c>
      <c r="R15" s="130">
        <f t="shared" si="7"/>
        <v>-5.7801926143024041E-3</v>
      </c>
      <c r="S15" s="290">
        <v>65.067562027246566</v>
      </c>
      <c r="T15" s="130">
        <f t="shared" si="8"/>
        <v>-3.7868025500848446E-2</v>
      </c>
    </row>
    <row r="16" spans="2:20" ht="15" customHeight="1">
      <c r="B16" s="68" t="s">
        <v>96</v>
      </c>
      <c r="C16" s="290">
        <v>83.263637130090203</v>
      </c>
      <c r="D16" s="130">
        <f t="shared" si="0"/>
        <v>1.9887764944759967E-2</v>
      </c>
      <c r="E16" s="290">
        <v>66.531260884709198</v>
      </c>
      <c r="F16" s="130">
        <f t="shared" si="1"/>
        <v>5.7730697690130395E-2</v>
      </c>
      <c r="G16" s="290">
        <v>77.805629722206405</v>
      </c>
      <c r="H16" s="130">
        <f t="shared" si="2"/>
        <v>3.7961976016627652E-2</v>
      </c>
      <c r="I16" s="291">
        <v>80.400779772853568</v>
      </c>
      <c r="J16" s="130">
        <f t="shared" si="3"/>
        <v>1.9796800771861633E-2</v>
      </c>
      <c r="K16" s="291">
        <v>64.814555262190936</v>
      </c>
      <c r="L16" s="130">
        <f t="shared" si="4"/>
        <v>3.3889859023623181E-2</v>
      </c>
      <c r="M16" s="291">
        <v>75.316518262047211</v>
      </c>
      <c r="N16" s="130">
        <f t="shared" si="5"/>
        <v>3.0885823460815809E-2</v>
      </c>
      <c r="O16" s="290">
        <v>81.022910062120374</v>
      </c>
      <c r="P16" s="130">
        <f t="shared" si="6"/>
        <v>-3.509693864332053E-2</v>
      </c>
      <c r="Q16" s="290">
        <v>63.158047015630927</v>
      </c>
      <c r="R16" s="130">
        <f t="shared" si="7"/>
        <v>6.0217746994413179E-3</v>
      </c>
      <c r="S16" s="290">
        <v>72.706421305454981</v>
      </c>
      <c r="T16" s="130">
        <f t="shared" si="8"/>
        <v>-7.4208695501026822E-3</v>
      </c>
    </row>
    <row r="17" spans="2:20" ht="15" customHeight="1">
      <c r="B17" s="68" t="s">
        <v>97</v>
      </c>
      <c r="C17" s="290">
        <v>77.996293083050716</v>
      </c>
      <c r="D17" s="130">
        <f t="shared" si="0"/>
        <v>0.10179817888191423</v>
      </c>
      <c r="E17" s="290">
        <v>63.365509938090582</v>
      </c>
      <c r="F17" s="130">
        <f t="shared" si="1"/>
        <v>0.10720793182055899</v>
      </c>
      <c r="G17" s="290">
        <v>73.22381357283308</v>
      </c>
      <c r="H17" s="130">
        <f t="shared" si="2"/>
        <v>0.11012452354204205</v>
      </c>
      <c r="I17" s="291">
        <v>74.883211841624444</v>
      </c>
      <c r="J17" s="130">
        <f t="shared" si="3"/>
        <v>0.11086429607276571</v>
      </c>
      <c r="K17" s="291">
        <v>61.781830165879377</v>
      </c>
      <c r="L17" s="130">
        <f t="shared" si="4"/>
        <v>0.11161406884045566</v>
      </c>
      <c r="M17" s="291">
        <v>70.609511655488589</v>
      </c>
      <c r="N17" s="130">
        <f t="shared" si="5"/>
        <v>0.11771860374794096</v>
      </c>
      <c r="O17" s="290">
        <v>78.784781699624219</v>
      </c>
      <c r="P17" s="130">
        <f t="shared" si="6"/>
        <v>7.3691765502585049E-2</v>
      </c>
      <c r="Q17" s="290">
        <v>59.711023240397282</v>
      </c>
      <c r="R17" s="130">
        <f t="shared" si="7"/>
        <v>0.12231083782283503</v>
      </c>
      <c r="S17" s="290">
        <v>69.905525398542011</v>
      </c>
      <c r="T17" s="130">
        <f t="shared" si="8"/>
        <v>0.10663672820066972</v>
      </c>
    </row>
    <row r="18" spans="2:20" ht="30" customHeight="1">
      <c r="B18" s="132" t="str">
        <f>actualizaciones!$A$2</f>
        <v xml:space="preserve">acum. octubre 2012 </v>
      </c>
      <c r="C18" s="292">
        <v>64.486098245696923</v>
      </c>
      <c r="D18" s="134">
        <v>-9.2830318755443564E-4</v>
      </c>
      <c r="E18" s="292">
        <v>44.007277846459708</v>
      </c>
      <c r="F18" s="134">
        <v>-3.4676415277898998E-2</v>
      </c>
      <c r="G18" s="292">
        <v>57.72744288368628</v>
      </c>
      <c r="H18" s="134">
        <v>-3.860381649218203E-3</v>
      </c>
      <c r="I18" s="292">
        <v>61.539158900810492</v>
      </c>
      <c r="J18" s="134">
        <v>-4.4629183637900915E-3</v>
      </c>
      <c r="K18" s="292">
        <v>44.97037045502924</v>
      </c>
      <c r="L18" s="134">
        <v>7.6202083623233552E-3</v>
      </c>
      <c r="M18" s="292">
        <v>56.104279302472513</v>
      </c>
      <c r="N18" s="134">
        <v>5.5205564089157999E-3</v>
      </c>
      <c r="O18" s="292">
        <v>72.473496635318099</v>
      </c>
      <c r="P18" s="134">
        <v>-2.4200120561661098E-2</v>
      </c>
      <c r="Q18" s="292">
        <v>52.466714167381511</v>
      </c>
      <c r="R18" s="134">
        <v>-2.0111031718265115E-3</v>
      </c>
      <c r="S18" s="292">
        <v>63.186718679566169</v>
      </c>
      <c r="T18" s="134">
        <v>-4.3809206476573825E-3</v>
      </c>
    </row>
    <row r="19" spans="2:20" ht="15" customHeight="1" outlineLevel="1">
      <c r="B19" s="68" t="s">
        <v>86</v>
      </c>
      <c r="C19" s="290">
        <v>67.728724662828299</v>
      </c>
      <c r="D19" s="130">
        <f>C19/C32-1</f>
        <v>0.17740582456700382</v>
      </c>
      <c r="E19" s="290">
        <v>57.987413014379534</v>
      </c>
      <c r="F19" s="130">
        <f>E19/E32-1</f>
        <v>7.8269069190670226E-2</v>
      </c>
      <c r="G19" s="290">
        <v>64.465254595089306</v>
      </c>
      <c r="H19" s="130">
        <f t="shared" ref="H19:H82" si="9">G19/G32-1</f>
        <v>0.14839140816470708</v>
      </c>
      <c r="I19" s="291">
        <v>62.531979608447926</v>
      </c>
      <c r="J19" s="130">
        <f t="shared" ref="J19:J82" si="10">I19/I32-1</f>
        <v>0.12787829622554758</v>
      </c>
      <c r="K19" s="291">
        <v>56.396480938416424</v>
      </c>
      <c r="L19" s="130">
        <f t="shared" ref="L19:L82" si="11">K19/K32-1</f>
        <v>3.3578395174737707E-2</v>
      </c>
      <c r="M19" s="291">
        <v>60.456261692839732</v>
      </c>
      <c r="N19" s="130">
        <f t="shared" ref="N19:N82" si="12">M19/M32-1</f>
        <v>9.68257367681995E-2</v>
      </c>
      <c r="O19" s="290">
        <v>67.33502288541996</v>
      </c>
      <c r="P19" s="130">
        <f t="shared" ref="P19:P82" si="13">O19/O32-1</f>
        <v>7.7312916225802608E-2</v>
      </c>
      <c r="Q19" s="290">
        <v>54.954883516287239</v>
      </c>
      <c r="R19" s="130">
        <f t="shared" ref="R19:R82" si="14">Q19/Q32-1</f>
        <v>0.10610983863182111</v>
      </c>
      <c r="S19" s="290">
        <v>61.316912547451679</v>
      </c>
      <c r="T19" s="130">
        <f t="shared" ref="T19:T82" si="15">S19/S32-1</f>
        <v>9.5419818839440174E-2</v>
      </c>
    </row>
    <row r="20" spans="2:20" ht="15" customHeight="1" outlineLevel="1">
      <c r="B20" s="68" t="s">
        <v>87</v>
      </c>
      <c r="C20" s="290">
        <v>71.036878565607168</v>
      </c>
      <c r="D20" s="130">
        <f t="shared" ref="D20:D30" si="16">C20/C33-1</f>
        <v>0.18969818398270255</v>
      </c>
      <c r="E20" s="290">
        <v>54.84</v>
      </c>
      <c r="F20" s="130">
        <f t="shared" ref="F20:F30" si="17">E20/E33-1</f>
        <v>4.7636496885306023E-3</v>
      </c>
      <c r="G20" s="290">
        <v>65.61</v>
      </c>
      <c r="H20" s="130">
        <f t="shared" si="9"/>
        <v>0.13492475350285416</v>
      </c>
      <c r="I20" s="291">
        <v>67.888800354138993</v>
      </c>
      <c r="J20" s="130">
        <f t="shared" si="10"/>
        <v>0.17402756342778058</v>
      </c>
      <c r="K20" s="291">
        <v>53.350649350649348</v>
      </c>
      <c r="L20" s="130">
        <f t="shared" si="11"/>
        <v>-2.5660768975401926E-2</v>
      </c>
      <c r="M20" s="291">
        <v>62.970357352079674</v>
      </c>
      <c r="N20" s="130">
        <f t="shared" si="12"/>
        <v>0.1106554091052272</v>
      </c>
      <c r="O20" s="290">
        <v>75.966060879708024</v>
      </c>
      <c r="P20" s="130">
        <f t="shared" si="13"/>
        <v>0.11010601966143985</v>
      </c>
      <c r="Q20" s="290">
        <v>57.264988882392018</v>
      </c>
      <c r="R20" s="130">
        <f t="shared" si="14"/>
        <v>5.25467845530454E-2</v>
      </c>
      <c r="S20" s="290">
        <v>66.875281578891389</v>
      </c>
      <c r="T20" s="130">
        <f t="shared" si="15"/>
        <v>9.1118939073830729E-2</v>
      </c>
    </row>
    <row r="21" spans="2:20" ht="15" customHeight="1" outlineLevel="1">
      <c r="B21" s="68" t="s">
        <v>88</v>
      </c>
      <c r="C21" s="290">
        <v>51.276323053868602</v>
      </c>
      <c r="D21" s="130">
        <f t="shared" si="16"/>
        <v>9.2147455886445018E-2</v>
      </c>
      <c r="E21" s="290">
        <v>40.090000000000003</v>
      </c>
      <c r="F21" s="130">
        <f t="shared" si="17"/>
        <v>0.10167628469359724</v>
      </c>
      <c r="G21" s="290">
        <v>47.53</v>
      </c>
      <c r="H21" s="130">
        <f t="shared" si="9"/>
        <v>0.10457820125493833</v>
      </c>
      <c r="I21" s="291">
        <v>47.04</v>
      </c>
      <c r="J21" s="130">
        <f t="shared" si="10"/>
        <v>5.3280192478038835E-2</v>
      </c>
      <c r="K21" s="291">
        <v>39.31</v>
      </c>
      <c r="L21" s="130">
        <f t="shared" si="11"/>
        <v>0.10817971769197299</v>
      </c>
      <c r="M21" s="291">
        <v>44.42</v>
      </c>
      <c r="N21" s="130">
        <f t="shared" si="12"/>
        <v>7.6027423028994789E-2</v>
      </c>
      <c r="O21" s="290">
        <v>71.22</v>
      </c>
      <c r="P21" s="130">
        <f t="shared" si="13"/>
        <v>7.0308731444306494E-2</v>
      </c>
      <c r="Q21" s="290">
        <v>53.53</v>
      </c>
      <c r="R21" s="130">
        <f t="shared" si="14"/>
        <v>0.14947483635103986</v>
      </c>
      <c r="S21" s="290">
        <v>62.62</v>
      </c>
      <c r="T21" s="130">
        <f t="shared" si="15"/>
        <v>0.11081987234246893</v>
      </c>
    </row>
    <row r="22" spans="2:20" ht="15" customHeight="1" outlineLevel="1">
      <c r="B22" s="68" t="s">
        <v>89</v>
      </c>
      <c r="C22" s="290">
        <v>63.943561532192341</v>
      </c>
      <c r="D22" s="130">
        <f t="shared" si="16"/>
        <v>0.25334107069815714</v>
      </c>
      <c r="E22" s="290">
        <v>32.912723449001049</v>
      </c>
      <c r="F22" s="130">
        <f t="shared" si="17"/>
        <v>-3.6794570649718694E-2</v>
      </c>
      <c r="G22" s="290">
        <v>53.547814540823239</v>
      </c>
      <c r="H22" s="130">
        <f t="shared" si="9"/>
        <v>0.19598959001221661</v>
      </c>
      <c r="I22" s="291">
        <v>61.598229305002214</v>
      </c>
      <c r="J22" s="130">
        <f t="shared" si="10"/>
        <v>0.30050585770971527</v>
      </c>
      <c r="K22" s="291">
        <v>32.384415584415585</v>
      </c>
      <c r="L22" s="130">
        <f t="shared" si="11"/>
        <v>-2.4299561528009384E-2</v>
      </c>
      <c r="M22" s="291">
        <v>51.714821323960166</v>
      </c>
      <c r="N22" s="130">
        <f t="shared" si="12"/>
        <v>0.22686123109636158</v>
      </c>
      <c r="O22" s="290">
        <v>73.677879369379539</v>
      </c>
      <c r="P22" s="130">
        <f t="shared" si="13"/>
        <v>0.17087113334664572</v>
      </c>
      <c r="Q22" s="290">
        <v>48.998500415667273</v>
      </c>
      <c r="R22" s="130">
        <f t="shared" si="14"/>
        <v>0.1425383731351848</v>
      </c>
      <c r="S22" s="290">
        <v>61.680984892869503</v>
      </c>
      <c r="T22" s="130">
        <f t="shared" si="15"/>
        <v>0.16991745383896695</v>
      </c>
    </row>
    <row r="23" spans="2:20" ht="15" customHeight="1" outlineLevel="1">
      <c r="B23" s="68" t="s">
        <v>90</v>
      </c>
      <c r="C23" s="290">
        <v>72.27</v>
      </c>
      <c r="D23" s="130">
        <f t="shared" si="16"/>
        <v>0.15760032169867122</v>
      </c>
      <c r="E23" s="290">
        <v>50.81</v>
      </c>
      <c r="F23" s="130">
        <f t="shared" si="17"/>
        <v>0.12009391310844642</v>
      </c>
      <c r="G23" s="290">
        <v>65.08</v>
      </c>
      <c r="H23" s="130">
        <f t="shared" si="9"/>
        <v>0.15999678609817281</v>
      </c>
      <c r="I23" s="291">
        <v>70.944951377286557</v>
      </c>
      <c r="J23" s="130">
        <f t="shared" si="10"/>
        <v>0.22051520432691274</v>
      </c>
      <c r="K23" s="291">
        <v>49.866108085462926</v>
      </c>
      <c r="L23" s="130">
        <f t="shared" si="11"/>
        <v>0.1273147929634868</v>
      </c>
      <c r="M23" s="291">
        <v>63.81370826010545</v>
      </c>
      <c r="N23" s="130">
        <f t="shared" si="12"/>
        <v>0.20362805382787053</v>
      </c>
      <c r="O23" s="290">
        <v>81.975028128857474</v>
      </c>
      <c r="P23" s="130">
        <f t="shared" si="13"/>
        <v>8.2063258961646346E-2</v>
      </c>
      <c r="Q23" s="290">
        <v>61.881046149653308</v>
      </c>
      <c r="R23" s="130">
        <f t="shared" si="14"/>
        <v>7.9789741689177962E-2</v>
      </c>
      <c r="S23" s="290">
        <v>72.207141267946596</v>
      </c>
      <c r="T23" s="130">
        <f t="shared" si="15"/>
        <v>8.8036657975689714E-2</v>
      </c>
    </row>
    <row r="24" spans="2:20" ht="15" customHeight="1" outlineLevel="1">
      <c r="B24" s="68" t="s">
        <v>91</v>
      </c>
      <c r="C24" s="290">
        <v>58.93</v>
      </c>
      <c r="D24" s="130">
        <f t="shared" si="16"/>
        <v>0.14809703270673613</v>
      </c>
      <c r="E24" s="290">
        <v>44.8</v>
      </c>
      <c r="F24" s="130">
        <f t="shared" si="17"/>
        <v>0.15276128683427959</v>
      </c>
      <c r="G24" s="290">
        <v>54.2</v>
      </c>
      <c r="H24" s="130">
        <f t="shared" si="9"/>
        <v>0.16041055270434579</v>
      </c>
      <c r="I24" s="291">
        <v>55.280640877350812</v>
      </c>
      <c r="J24" s="130">
        <f t="shared" si="10"/>
        <v>0.15654688979113152</v>
      </c>
      <c r="K24" s="291">
        <v>43.59514034352744</v>
      </c>
      <c r="L24" s="130">
        <f t="shared" si="11"/>
        <v>0.15794959783808959</v>
      </c>
      <c r="M24" s="291">
        <v>51.327286127331483</v>
      </c>
      <c r="N24" s="130">
        <f t="shared" si="12"/>
        <v>0.16479847291632299</v>
      </c>
      <c r="O24" s="290">
        <v>75.482742172166809</v>
      </c>
      <c r="P24" s="130">
        <f t="shared" si="13"/>
        <v>8.6115298382853256E-2</v>
      </c>
      <c r="Q24" s="290">
        <v>57.037851961886666</v>
      </c>
      <c r="R24" s="130">
        <f t="shared" si="14"/>
        <v>0.12558240835748302</v>
      </c>
      <c r="S24" s="290">
        <v>66.516495416177889</v>
      </c>
      <c r="T24" s="130">
        <f t="shared" si="15"/>
        <v>0.11020050561954653</v>
      </c>
    </row>
    <row r="25" spans="2:20" ht="15" customHeight="1" outlineLevel="1">
      <c r="B25" s="68" t="s">
        <v>92</v>
      </c>
      <c r="C25" s="290">
        <v>58.08</v>
      </c>
      <c r="D25" s="130">
        <f t="shared" si="16"/>
        <v>1.4484704049292585E-2</v>
      </c>
      <c r="E25" s="290">
        <v>32.97</v>
      </c>
      <c r="F25" s="130">
        <f t="shared" si="17"/>
        <v>-0.17209661944498345</v>
      </c>
      <c r="G25" s="290">
        <v>49.13</v>
      </c>
      <c r="H25" s="130">
        <f t="shared" si="9"/>
        <v>-2.4198057001118545E-2</v>
      </c>
      <c r="I25" s="291">
        <v>55.11</v>
      </c>
      <c r="J25" s="130">
        <f t="shared" si="10"/>
        <v>8.4046455927728747E-3</v>
      </c>
      <c r="K25" s="291">
        <v>32.01</v>
      </c>
      <c r="L25" s="130">
        <f t="shared" si="11"/>
        <v>-0.16347059413243203</v>
      </c>
      <c r="M25" s="291">
        <v>46.84</v>
      </c>
      <c r="N25" s="130">
        <f t="shared" si="12"/>
        <v>-2.781690292675032E-2</v>
      </c>
      <c r="O25" s="290">
        <v>67.62</v>
      </c>
      <c r="P25" s="130">
        <f t="shared" si="13"/>
        <v>0.12237142060732853</v>
      </c>
      <c r="Q25" s="290">
        <v>42.95</v>
      </c>
      <c r="R25" s="130">
        <f t="shared" si="14"/>
        <v>8.2325436829488563E-2</v>
      </c>
      <c r="S25" s="290">
        <v>55.14</v>
      </c>
      <c r="T25" s="130">
        <f t="shared" si="15"/>
        <v>0.11074921090365808</v>
      </c>
    </row>
    <row r="26" spans="2:20" ht="15" customHeight="1" outlineLevel="1">
      <c r="B26" s="68" t="s">
        <v>93</v>
      </c>
      <c r="C26" s="290">
        <v>50.580976134469672</v>
      </c>
      <c r="D26" s="130">
        <f t="shared" si="16"/>
        <v>7.3545382601281073E-3</v>
      </c>
      <c r="E26" s="290">
        <v>28.820858127153148</v>
      </c>
      <c r="F26" s="130">
        <f t="shared" si="17"/>
        <v>-0.19603151866062507</v>
      </c>
      <c r="G26" s="290">
        <v>42.827469191379926</v>
      </c>
      <c r="H26" s="130">
        <f t="shared" si="9"/>
        <v>-3.8077040704200926E-2</v>
      </c>
      <c r="I26" s="291">
        <v>49.3802202479119</v>
      </c>
      <c r="J26" s="130">
        <f t="shared" si="10"/>
        <v>2.6386670161979708E-3</v>
      </c>
      <c r="K26" s="291">
        <v>28.111609765700699</v>
      </c>
      <c r="L26" s="130">
        <f t="shared" si="11"/>
        <v>-9.423803928537211E-2</v>
      </c>
      <c r="M26" s="291">
        <v>41.76364060964702</v>
      </c>
      <c r="N26" s="130">
        <f t="shared" si="12"/>
        <v>-6.9939177473603564E-3</v>
      </c>
      <c r="O26" s="290">
        <v>61.15555678674923</v>
      </c>
      <c r="P26" s="130">
        <f t="shared" si="13"/>
        <v>9.9823993658083809E-2</v>
      </c>
      <c r="Q26" s="290">
        <v>36.091338705840087</v>
      </c>
      <c r="R26" s="130">
        <f t="shared" si="14"/>
        <v>6.6421151791096866E-2</v>
      </c>
      <c r="S26" s="290">
        <v>48.47286530124947</v>
      </c>
      <c r="T26" s="130">
        <f t="shared" si="15"/>
        <v>9.2167922798642055E-2</v>
      </c>
    </row>
    <row r="27" spans="2:20" ht="15" customHeight="1" outlineLevel="1">
      <c r="B27" s="68" t="s">
        <v>94</v>
      </c>
      <c r="C27" s="290">
        <v>63.379951956353565</v>
      </c>
      <c r="D27" s="130">
        <f t="shared" si="16"/>
        <v>0.22153694768065324</v>
      </c>
      <c r="E27" s="290">
        <v>45.374742571344512</v>
      </c>
      <c r="F27" s="130">
        <f t="shared" si="17"/>
        <v>0.22491471108513128</v>
      </c>
      <c r="G27" s="290">
        <v>56.964383992452234</v>
      </c>
      <c r="H27" s="130">
        <f t="shared" si="9"/>
        <v>0.23817162041391637</v>
      </c>
      <c r="I27" s="291">
        <v>61.651682005993862</v>
      </c>
      <c r="J27" s="130">
        <f t="shared" si="10"/>
        <v>0.22489439939930111</v>
      </c>
      <c r="K27" s="291">
        <v>44.416897110708497</v>
      </c>
      <c r="L27" s="130">
        <f t="shared" si="11"/>
        <v>0.23247062137351859</v>
      </c>
      <c r="M27" s="291">
        <v>55.479670354687428</v>
      </c>
      <c r="N27" s="130">
        <f t="shared" si="12"/>
        <v>0.24149090062143386</v>
      </c>
      <c r="O27" s="290">
        <v>76.902051347514444</v>
      </c>
      <c r="P27" s="130">
        <f t="shared" si="13"/>
        <v>0.26621113962862264</v>
      </c>
      <c r="Q27" s="290">
        <v>52.852481674918145</v>
      </c>
      <c r="R27" s="130">
        <f t="shared" si="14"/>
        <v>0.29556182049606416</v>
      </c>
      <c r="S27" s="290">
        <v>64.732779937093213</v>
      </c>
      <c r="T27" s="130">
        <f t="shared" si="15"/>
        <v>0.28307588975622822</v>
      </c>
    </row>
    <row r="28" spans="2:20" ht="15" customHeight="1" outlineLevel="1">
      <c r="B28" s="68" t="s">
        <v>95</v>
      </c>
      <c r="C28" s="290">
        <v>75.94</v>
      </c>
      <c r="D28" s="130">
        <f t="shared" si="16"/>
        <v>0.19751782442570964</v>
      </c>
      <c r="E28" s="290">
        <v>59.62</v>
      </c>
      <c r="F28" s="130">
        <f t="shared" si="17"/>
        <v>0.21367275816499909</v>
      </c>
      <c r="G28" s="290">
        <v>70.13</v>
      </c>
      <c r="H28" s="130">
        <f t="shared" si="9"/>
        <v>0.21428151516519223</v>
      </c>
      <c r="I28" s="291">
        <v>72.335324614257246</v>
      </c>
      <c r="J28" s="130">
        <f t="shared" si="10"/>
        <v>0.17849764078133612</v>
      </c>
      <c r="K28" s="291">
        <v>58.212471969904364</v>
      </c>
      <c r="L28" s="130">
        <f t="shared" si="11"/>
        <v>0.21049419185297724</v>
      </c>
      <c r="M28" s="291">
        <v>67.277738366431521</v>
      </c>
      <c r="N28" s="130">
        <f t="shared" si="12"/>
        <v>0.19857583852917693</v>
      </c>
      <c r="O28" s="290">
        <v>77.965755263072182</v>
      </c>
      <c r="P28" s="130">
        <f t="shared" si="13"/>
        <v>0.19855568398604717</v>
      </c>
      <c r="Q28" s="290">
        <v>57.536755233479653</v>
      </c>
      <c r="R28" s="130">
        <f t="shared" si="14"/>
        <v>0.14699721280209088</v>
      </c>
      <c r="S28" s="290">
        <v>67.628520568727808</v>
      </c>
      <c r="T28" s="130">
        <f t="shared" si="15"/>
        <v>0.1787627117731041</v>
      </c>
    </row>
    <row r="29" spans="2:20" ht="15" customHeight="1" outlineLevel="1">
      <c r="B29" s="68" t="s">
        <v>96</v>
      </c>
      <c r="C29" s="290">
        <v>81.64</v>
      </c>
      <c r="D29" s="130">
        <f t="shared" si="16"/>
        <v>8.8098094095695023E-2</v>
      </c>
      <c r="E29" s="290">
        <v>62.9</v>
      </c>
      <c r="F29" s="130">
        <f t="shared" si="17"/>
        <v>7.1732833532117901E-2</v>
      </c>
      <c r="G29" s="290">
        <v>74.959999999999994</v>
      </c>
      <c r="H29" s="130">
        <f t="shared" si="9"/>
        <v>9.334889148191361E-2</v>
      </c>
      <c r="I29" s="291">
        <v>78.84</v>
      </c>
      <c r="J29" s="130">
        <f t="shared" si="10"/>
        <v>8.7601466332240197E-2</v>
      </c>
      <c r="K29" s="291">
        <v>62.69</v>
      </c>
      <c r="L29" s="130">
        <f t="shared" si="11"/>
        <v>0.10661517811797139</v>
      </c>
      <c r="M29" s="291">
        <v>73.06</v>
      </c>
      <c r="N29" s="130">
        <f t="shared" si="12"/>
        <v>0.10304396442630326</v>
      </c>
      <c r="O29" s="290">
        <v>83.97</v>
      </c>
      <c r="P29" s="130">
        <f t="shared" si="13"/>
        <v>0.21224963752573789</v>
      </c>
      <c r="Q29" s="290">
        <v>62.78</v>
      </c>
      <c r="R29" s="130">
        <f t="shared" si="14"/>
        <v>0.18142789764174605</v>
      </c>
      <c r="S29" s="290">
        <v>73.25</v>
      </c>
      <c r="T29" s="130">
        <f t="shared" si="15"/>
        <v>0.20180278838738097</v>
      </c>
    </row>
    <row r="30" spans="2:20" ht="15" customHeight="1" outlineLevel="1">
      <c r="B30" s="68" t="s">
        <v>97</v>
      </c>
      <c r="C30" s="290">
        <v>70.790000000000006</v>
      </c>
      <c r="D30" s="130">
        <f t="shared" si="16"/>
        <v>3.5440884604480694E-3</v>
      </c>
      <c r="E30" s="290">
        <v>57.23</v>
      </c>
      <c r="F30" s="130">
        <f t="shared" si="17"/>
        <v>2.6547085201793719E-2</v>
      </c>
      <c r="G30" s="290">
        <v>65.959999999999994</v>
      </c>
      <c r="H30" s="130">
        <f t="shared" si="9"/>
        <v>1.9632091513371419E-2</v>
      </c>
      <c r="I30" s="291">
        <v>67.409864648957367</v>
      </c>
      <c r="J30" s="130">
        <f t="shared" si="10"/>
        <v>-2.3194901237796994E-2</v>
      </c>
      <c r="K30" s="291">
        <v>55.578488881779897</v>
      </c>
      <c r="L30" s="130">
        <f t="shared" si="11"/>
        <v>3.4463991997138566E-2</v>
      </c>
      <c r="M30" s="291">
        <v>63.172887539601057</v>
      </c>
      <c r="N30" s="130">
        <f t="shared" si="12"/>
        <v>3.1397060859830184E-3</v>
      </c>
      <c r="O30" s="290">
        <v>73.377466635171402</v>
      </c>
      <c r="P30" s="130">
        <f t="shared" si="13"/>
        <v>0.10072846737432894</v>
      </c>
      <c r="Q30" s="290">
        <v>53.20364129801186</v>
      </c>
      <c r="R30" s="130">
        <f t="shared" si="14"/>
        <v>5.6078404309294561E-2</v>
      </c>
      <c r="S30" s="290">
        <v>63.169352342213095</v>
      </c>
      <c r="T30" s="130">
        <f t="shared" si="15"/>
        <v>8.4178259266423305E-2</v>
      </c>
    </row>
    <row r="31" spans="2:20">
      <c r="B31" s="136">
        <v>2011</v>
      </c>
      <c r="C31" s="293">
        <v>65.349483271827239</v>
      </c>
      <c r="D31" s="138">
        <f>C31/C44-1</f>
        <v>0.12610751260632291</v>
      </c>
      <c r="E31" s="293">
        <v>47.316091415192112</v>
      </c>
      <c r="F31" s="138">
        <f>E31/E44-1</f>
        <v>5.2813647176789935E-2</v>
      </c>
      <c r="G31" s="293">
        <v>59.114333669986991</v>
      </c>
      <c r="H31" s="138">
        <f t="shared" si="9"/>
        <v>0.11515895252531783</v>
      </c>
      <c r="I31" s="293">
        <v>62.375552664360349</v>
      </c>
      <c r="J31" s="138">
        <f t="shared" si="10"/>
        <v>0.12211474277024048</v>
      </c>
      <c r="K31" s="293">
        <v>46.273370895197168</v>
      </c>
      <c r="L31" s="138">
        <f t="shared" si="11"/>
        <v>6.1772247880424791E-2</v>
      </c>
      <c r="M31" s="293">
        <v>56.767567101690673</v>
      </c>
      <c r="N31" s="138">
        <f t="shared" si="12"/>
        <v>0.11293500804033552</v>
      </c>
      <c r="O31" s="293">
        <v>73.81494750483823</v>
      </c>
      <c r="P31" s="138">
        <f t="shared" si="13"/>
        <v>0.13122900680290539</v>
      </c>
      <c r="Q31" s="293">
        <v>53.145335679768486</v>
      </c>
      <c r="R31" s="138">
        <f t="shared" si="14"/>
        <v>0.12119916436781786</v>
      </c>
      <c r="S31" s="293">
        <v>63.562077784569098</v>
      </c>
      <c r="T31" s="138">
        <f t="shared" si="15"/>
        <v>0.13292697783112573</v>
      </c>
    </row>
    <row r="32" spans="2:20" ht="15" hidden="1" customHeight="1" outlineLevel="1">
      <c r="B32" s="68" t="s">
        <v>86</v>
      </c>
      <c r="C32" s="290">
        <v>57.523687457326645</v>
      </c>
      <c r="D32" s="130">
        <f>C32/C45-1</f>
        <v>-7.0761729308551624E-2</v>
      </c>
      <c r="E32" s="290">
        <v>53.778240210399311</v>
      </c>
      <c r="F32" s="130">
        <f>E32/E45-1</f>
        <v>5.5298029194281728E-2</v>
      </c>
      <c r="G32" s="290">
        <v>56.135263758298194</v>
      </c>
      <c r="H32" s="130">
        <f t="shared" si="9"/>
        <v>-2.387901905193468E-2</v>
      </c>
      <c r="I32" s="291">
        <v>55.442133976433112</v>
      </c>
      <c r="J32" s="130">
        <f t="shared" si="10"/>
        <v>-7.023944347115596E-2</v>
      </c>
      <c r="K32" s="291">
        <v>54.564299332980916</v>
      </c>
      <c r="L32" s="130">
        <f t="shared" si="11"/>
        <v>0.10394178440647428</v>
      </c>
      <c r="M32" s="291">
        <v>55.119295313924979</v>
      </c>
      <c r="N32" s="130">
        <f t="shared" si="12"/>
        <v>-7.5615832500156577E-3</v>
      </c>
      <c r="O32" s="290">
        <v>62.50275279471974</v>
      </c>
      <c r="P32" s="130">
        <f t="shared" si="13"/>
        <v>2.933736646522056E-2</v>
      </c>
      <c r="Q32" s="290">
        <v>49.683025678772104</v>
      </c>
      <c r="R32" s="130">
        <f t="shared" si="14"/>
        <v>6.0187664708068578E-2</v>
      </c>
      <c r="S32" s="290">
        <v>55.975719530448927</v>
      </c>
      <c r="T32" s="130">
        <f t="shared" si="15"/>
        <v>4.5511903302423162E-2</v>
      </c>
    </row>
    <row r="33" spans="2:20" ht="15" hidden="1" customHeight="1" outlineLevel="1">
      <c r="B33" s="68" t="s">
        <v>87</v>
      </c>
      <c r="C33" s="290">
        <v>59.71</v>
      </c>
      <c r="D33" s="130">
        <f t="shared" ref="D33:F56" si="18">C33/C46-1</f>
        <v>-4.8691353176050334E-2</v>
      </c>
      <c r="E33" s="290">
        <v>54.58</v>
      </c>
      <c r="F33" s="130">
        <f t="shared" si="18"/>
        <v>0.12356719104359404</v>
      </c>
      <c r="G33" s="290">
        <v>57.81</v>
      </c>
      <c r="H33" s="130">
        <f t="shared" si="9"/>
        <v>1.3015310863451646E-2</v>
      </c>
      <c r="I33" s="291">
        <v>57.825559185276425</v>
      </c>
      <c r="J33" s="130">
        <f t="shared" si="10"/>
        <v>-4.2770274865619573E-2</v>
      </c>
      <c r="K33" s="291">
        <v>54.755723316761802</v>
      </c>
      <c r="L33" s="130">
        <f t="shared" si="11"/>
        <v>0.16245167971765895</v>
      </c>
      <c r="M33" s="291">
        <v>56.696574685401501</v>
      </c>
      <c r="N33" s="130">
        <f t="shared" si="12"/>
        <v>2.9456690530531793E-2</v>
      </c>
      <c r="O33" s="290">
        <v>68.431356585991807</v>
      </c>
      <c r="P33" s="130">
        <f t="shared" si="13"/>
        <v>7.8211254595192958E-2</v>
      </c>
      <c r="Q33" s="290">
        <v>54.406122105735271</v>
      </c>
      <c r="R33" s="130">
        <f t="shared" si="14"/>
        <v>0.15852869789270096</v>
      </c>
      <c r="S33" s="290">
        <v>61.290551546705636</v>
      </c>
      <c r="T33" s="130">
        <f t="shared" si="15"/>
        <v>0.11613351176960762</v>
      </c>
    </row>
    <row r="34" spans="2:20" ht="15" hidden="1" customHeight="1" outlineLevel="1">
      <c r="B34" s="68" t="s">
        <v>88</v>
      </c>
      <c r="C34" s="290">
        <v>46.95</v>
      </c>
      <c r="D34" s="130">
        <f t="shared" si="18"/>
        <v>9.4175465876435993E-3</v>
      </c>
      <c r="E34" s="290">
        <v>36.39</v>
      </c>
      <c r="F34" s="130">
        <f t="shared" si="18"/>
        <v>-6.6880470311225793E-4</v>
      </c>
      <c r="G34" s="290">
        <v>43.03</v>
      </c>
      <c r="H34" s="130">
        <f t="shared" si="9"/>
        <v>1.3513729680979303E-2</v>
      </c>
      <c r="I34" s="291">
        <v>44.660480977364244</v>
      </c>
      <c r="J34" s="130">
        <f t="shared" si="10"/>
        <v>-4.4726589587543719E-3</v>
      </c>
      <c r="K34" s="291">
        <v>35.472585693836457</v>
      </c>
      <c r="L34" s="130">
        <f t="shared" si="11"/>
        <v>-4.093926750579624E-3</v>
      </c>
      <c r="M34" s="291">
        <v>41.281475777781417</v>
      </c>
      <c r="N34" s="130">
        <f t="shared" si="12"/>
        <v>3.0688961269007553E-3</v>
      </c>
      <c r="O34" s="290">
        <v>66.541548160495338</v>
      </c>
      <c r="P34" s="130">
        <f t="shared" si="13"/>
        <v>0.11288226170579074</v>
      </c>
      <c r="Q34" s="290">
        <v>46.569092517004343</v>
      </c>
      <c r="R34" s="130">
        <f t="shared" si="14"/>
        <v>8.684935476957345E-2</v>
      </c>
      <c r="S34" s="290">
        <v>56.372776144118234</v>
      </c>
      <c r="T34" s="130">
        <f t="shared" si="15"/>
        <v>0.1051149329562584</v>
      </c>
    </row>
    <row r="35" spans="2:20" ht="15" hidden="1" customHeight="1" outlineLevel="1">
      <c r="B35" s="68" t="s">
        <v>89</v>
      </c>
      <c r="C35" s="290">
        <v>51.018484135825389</v>
      </c>
      <c r="D35" s="130">
        <f t="shared" si="18"/>
        <v>-3.7750204907103235E-2</v>
      </c>
      <c r="E35" s="290">
        <v>34.169993696154656</v>
      </c>
      <c r="F35" s="130">
        <f t="shared" si="18"/>
        <v>-3.0088172121638945E-2</v>
      </c>
      <c r="G35" s="290">
        <v>44.772809887313706</v>
      </c>
      <c r="H35" s="130">
        <f t="shared" si="9"/>
        <v>-2.3919557721523654E-2</v>
      </c>
      <c r="I35" s="291">
        <v>47.364822649458219</v>
      </c>
      <c r="J35" s="130">
        <f t="shared" si="10"/>
        <v>-4.7783323606274797E-2</v>
      </c>
      <c r="K35" s="291">
        <v>33.190940894862827</v>
      </c>
      <c r="L35" s="130">
        <f t="shared" si="11"/>
        <v>-3.6746782603615968E-2</v>
      </c>
      <c r="M35" s="291">
        <v>42.152135883979462</v>
      </c>
      <c r="N35" s="130">
        <f t="shared" si="12"/>
        <v>-3.3500025245630338E-2</v>
      </c>
      <c r="O35" s="290">
        <v>62.925694614051615</v>
      </c>
      <c r="P35" s="130">
        <f t="shared" si="13"/>
        <v>5.8193276842755992E-2</v>
      </c>
      <c r="Q35" s="290">
        <v>42.88564967950515</v>
      </c>
      <c r="R35" s="130">
        <f t="shared" si="14"/>
        <v>5.1737083078047919E-2</v>
      </c>
      <c r="S35" s="290">
        <v>52.722510199732064</v>
      </c>
      <c r="T35" s="130">
        <f t="shared" si="15"/>
        <v>5.9118230753032686E-2</v>
      </c>
    </row>
    <row r="36" spans="2:20" ht="15" hidden="1" customHeight="1" outlineLevel="1">
      <c r="B36" s="68" t="s">
        <v>90</v>
      </c>
      <c r="C36" s="290">
        <v>62.430874150026554</v>
      </c>
      <c r="D36" s="130">
        <f t="shared" si="18"/>
        <v>-0.132543085312956</v>
      </c>
      <c r="E36" s="290">
        <v>45.362267757525636</v>
      </c>
      <c r="F36" s="130">
        <f t="shared" si="18"/>
        <v>-0.12478742509115115</v>
      </c>
      <c r="G36" s="290">
        <v>56.103603716788363</v>
      </c>
      <c r="H36" s="130">
        <f t="shared" si="9"/>
        <v>-0.12173444400769629</v>
      </c>
      <c r="I36" s="291">
        <v>58.127052515016508</v>
      </c>
      <c r="J36" s="130">
        <f t="shared" si="10"/>
        <v>-0.1487276950161579</v>
      </c>
      <c r="K36" s="291">
        <v>44.23441295787029</v>
      </c>
      <c r="L36" s="130">
        <f t="shared" si="11"/>
        <v>-0.1256725244939576</v>
      </c>
      <c r="M36" s="291">
        <v>53.017797364526508</v>
      </c>
      <c r="N36" s="130">
        <f t="shared" si="12"/>
        <v>-0.13354844946715005</v>
      </c>
      <c r="O36" s="290">
        <v>75.758073707743435</v>
      </c>
      <c r="P36" s="130">
        <f t="shared" si="13"/>
        <v>5.3936846887755019E-2</v>
      </c>
      <c r="Q36" s="290">
        <v>57.308421964492076</v>
      </c>
      <c r="R36" s="130">
        <f t="shared" si="14"/>
        <v>3.6394428775246679E-2</v>
      </c>
      <c r="S36" s="290">
        <v>66.364621760345088</v>
      </c>
      <c r="T36" s="130">
        <f t="shared" si="15"/>
        <v>4.8647891791392839E-2</v>
      </c>
    </row>
    <row r="37" spans="2:20" ht="15" hidden="1" customHeight="1" outlineLevel="1">
      <c r="B37" s="68" t="s">
        <v>91</v>
      </c>
      <c r="C37" s="290">
        <v>51.328414168153998</v>
      </c>
      <c r="D37" s="130">
        <f t="shared" si="18"/>
        <v>-8.423881947985723E-2</v>
      </c>
      <c r="E37" s="290">
        <v>38.863206555999156</v>
      </c>
      <c r="F37" s="130">
        <f t="shared" si="18"/>
        <v>-0.13057703454140601</v>
      </c>
      <c r="G37" s="290">
        <v>46.707606953148165</v>
      </c>
      <c r="H37" s="130">
        <f t="shared" si="9"/>
        <v>-9.28800358681654E-2</v>
      </c>
      <c r="I37" s="291">
        <v>47.798010928319826</v>
      </c>
      <c r="J37" s="130">
        <f t="shared" si="10"/>
        <v>-0.10337645646603899</v>
      </c>
      <c r="K37" s="291">
        <v>37.648564691347758</v>
      </c>
      <c r="L37" s="130">
        <f t="shared" si="11"/>
        <v>-0.13634688950410601</v>
      </c>
      <c r="M37" s="291">
        <v>44.065378965360942</v>
      </c>
      <c r="N37" s="130">
        <f t="shared" si="12"/>
        <v>-0.10822133134609357</v>
      </c>
      <c r="O37" s="290">
        <v>69.497909001516803</v>
      </c>
      <c r="P37" s="130">
        <f t="shared" si="13"/>
        <v>5.284395530463315E-2</v>
      </c>
      <c r="Q37" s="290">
        <v>50.674079070869361</v>
      </c>
      <c r="R37" s="130">
        <f t="shared" si="14"/>
        <v>6.9357846400430079E-2</v>
      </c>
      <c r="S37" s="290">
        <v>59.913948047662259</v>
      </c>
      <c r="T37" s="130">
        <f t="shared" si="15"/>
        <v>6.3081132242310378E-2</v>
      </c>
    </row>
    <row r="38" spans="2:20" ht="15" hidden="1" customHeight="1" outlineLevel="1">
      <c r="B38" s="68" t="s">
        <v>92</v>
      </c>
      <c r="C38" s="290">
        <v>57.250739974861126</v>
      </c>
      <c r="D38" s="130">
        <f t="shared" si="18"/>
        <v>0.13270363253281148</v>
      </c>
      <c r="E38" s="290">
        <v>39.823487588488049</v>
      </c>
      <c r="F38" s="130">
        <f t="shared" si="18"/>
        <v>-3.4240303211903411E-2</v>
      </c>
      <c r="G38" s="290">
        <v>50.348331802877254</v>
      </c>
      <c r="H38" s="130">
        <f t="shared" si="9"/>
        <v>7.8898167490600635E-2</v>
      </c>
      <c r="I38" s="291">
        <v>54.650680399835487</v>
      </c>
      <c r="J38" s="130">
        <f t="shared" si="10"/>
        <v>0.11225595530154853</v>
      </c>
      <c r="K38" s="291">
        <v>38.265241813947114</v>
      </c>
      <c r="L38" s="130">
        <f t="shared" si="11"/>
        <v>-4.7249314455221403E-2</v>
      </c>
      <c r="M38" s="291">
        <v>48.180224631565281</v>
      </c>
      <c r="N38" s="130">
        <f t="shared" si="12"/>
        <v>6.1407831914374933E-2</v>
      </c>
      <c r="O38" s="290">
        <v>60.247435704848954</v>
      </c>
      <c r="P38" s="130">
        <f t="shared" si="13"/>
        <v>6.9817041760255716E-2</v>
      </c>
      <c r="Q38" s="290">
        <v>39.683073628774395</v>
      </c>
      <c r="R38" s="130">
        <f t="shared" si="14"/>
        <v>6.9272393104034879E-2</v>
      </c>
      <c r="S38" s="290">
        <v>49.642168960120578</v>
      </c>
      <c r="T38" s="130">
        <f t="shared" si="15"/>
        <v>7.3443333386952414E-2</v>
      </c>
    </row>
    <row r="39" spans="2:20" ht="15" hidden="1" customHeight="1" outlineLevel="1">
      <c r="B39" s="68" t="s">
        <v>93</v>
      </c>
      <c r="C39" s="290">
        <v>50.211692322180411</v>
      </c>
      <c r="D39" s="130">
        <f t="shared" si="18"/>
        <v>6.0661012297853922E-2</v>
      </c>
      <c r="E39" s="290">
        <v>35.848243800725754</v>
      </c>
      <c r="F39" s="130">
        <f t="shared" si="18"/>
        <v>1.8705422015508955E-2</v>
      </c>
      <c r="G39" s="290">
        <v>44.522764299890397</v>
      </c>
      <c r="H39" s="130">
        <f t="shared" si="9"/>
        <v>5.3045513242440778E-2</v>
      </c>
      <c r="I39" s="291">
        <v>49.250265197596001</v>
      </c>
      <c r="J39" s="130">
        <f t="shared" si="10"/>
        <v>4.3212476072561179E-2</v>
      </c>
      <c r="K39" s="291">
        <v>31.036421250812086</v>
      </c>
      <c r="L39" s="130">
        <f t="shared" si="11"/>
        <v>-9.9666077204198178E-2</v>
      </c>
      <c r="M39" s="291">
        <v>42.057789328848799</v>
      </c>
      <c r="N39" s="130">
        <f t="shared" si="12"/>
        <v>3.8335534435620655E-3</v>
      </c>
      <c r="O39" s="290">
        <v>55.604857813059709</v>
      </c>
      <c r="P39" s="130">
        <f t="shared" si="13"/>
        <v>6.9007013858599642E-2</v>
      </c>
      <c r="Q39" s="290">
        <v>33.843419783284723</v>
      </c>
      <c r="R39" s="130">
        <f t="shared" si="14"/>
        <v>1.5306304370241497E-2</v>
      </c>
      <c r="S39" s="290">
        <v>44.382245888562132</v>
      </c>
      <c r="T39" s="130">
        <f t="shared" si="15"/>
        <v>5.1243076318947756E-2</v>
      </c>
    </row>
    <row r="40" spans="2:20" ht="15" hidden="1" customHeight="1" outlineLevel="1">
      <c r="B40" s="68" t="s">
        <v>94</v>
      </c>
      <c r="C40" s="290">
        <v>51.885415399586428</v>
      </c>
      <c r="D40" s="130">
        <f t="shared" si="18"/>
        <v>-0.13711266589744842</v>
      </c>
      <c r="E40" s="290">
        <v>37.043185260749944</v>
      </c>
      <c r="F40" s="130">
        <f t="shared" si="18"/>
        <v>-9.4077151852532626E-2</v>
      </c>
      <c r="G40" s="290">
        <v>46.00685644322008</v>
      </c>
      <c r="H40" s="130">
        <f t="shared" si="9"/>
        <v>-0.11712039065016155</v>
      </c>
      <c r="I40" s="291">
        <v>50.332242547788923</v>
      </c>
      <c r="J40" s="130">
        <f t="shared" si="10"/>
        <v>-0.15036484633127101</v>
      </c>
      <c r="K40" s="291">
        <v>36.038909439649267</v>
      </c>
      <c r="L40" s="130">
        <f t="shared" si="11"/>
        <v>-0.10787626899694724</v>
      </c>
      <c r="M40" s="291">
        <v>44.687939578869916</v>
      </c>
      <c r="N40" s="130">
        <f t="shared" si="12"/>
        <v>-0.13025367171163793</v>
      </c>
      <c r="O40" s="290">
        <v>60.733987358593033</v>
      </c>
      <c r="P40" s="130">
        <f t="shared" si="13"/>
        <v>-2.6782142167815937E-2</v>
      </c>
      <c r="Q40" s="290">
        <v>40.7950287194178</v>
      </c>
      <c r="R40" s="130">
        <f t="shared" si="14"/>
        <v>-6.4336561498255285E-2</v>
      </c>
      <c r="S40" s="290">
        <v>50.451248015728673</v>
      </c>
      <c r="T40" s="130">
        <f t="shared" si="15"/>
        <v>-3.9832716267403034E-2</v>
      </c>
    </row>
    <row r="41" spans="2:20" ht="15" hidden="1" customHeight="1" outlineLevel="1">
      <c r="B41" s="68" t="s">
        <v>95</v>
      </c>
      <c r="C41" s="290">
        <v>63.414504946027286</v>
      </c>
      <c r="D41" s="130">
        <f t="shared" si="18"/>
        <v>-3.5374126163259967E-2</v>
      </c>
      <c r="E41" s="290">
        <v>49.123620513771677</v>
      </c>
      <c r="F41" s="130">
        <f t="shared" si="18"/>
        <v>-0.10505337012622196</v>
      </c>
      <c r="G41" s="290">
        <v>57.754317367220594</v>
      </c>
      <c r="H41" s="130">
        <f t="shared" si="9"/>
        <v>-5.6610301090810222E-2</v>
      </c>
      <c r="I41" s="291">
        <v>61.379269767820155</v>
      </c>
      <c r="J41" s="130">
        <f t="shared" si="10"/>
        <v>-4.2300015931416191E-2</v>
      </c>
      <c r="K41" s="291">
        <v>48.089839969240153</v>
      </c>
      <c r="L41" s="130">
        <f t="shared" si="11"/>
        <v>-0.11892962570809407</v>
      </c>
      <c r="M41" s="291">
        <v>56.131398784903652</v>
      </c>
      <c r="N41" s="130">
        <f t="shared" si="12"/>
        <v>-6.6406921886021042E-2</v>
      </c>
      <c r="O41" s="290">
        <v>65.049756389941592</v>
      </c>
      <c r="P41" s="130">
        <f t="shared" si="13"/>
        <v>2.766340058406902E-2</v>
      </c>
      <c r="Q41" s="290">
        <v>50.162942500024499</v>
      </c>
      <c r="R41" s="130">
        <f t="shared" si="14"/>
        <v>-3.0716250176164528E-2</v>
      </c>
      <c r="S41" s="290">
        <v>57.372463425654566</v>
      </c>
      <c r="T41" s="130">
        <f t="shared" si="15"/>
        <v>2.2417830811127804E-3</v>
      </c>
    </row>
    <row r="42" spans="2:20" ht="15" hidden="1" customHeight="1" outlineLevel="1">
      <c r="B42" s="68" t="s">
        <v>96</v>
      </c>
      <c r="C42" s="290">
        <v>75.03</v>
      </c>
      <c r="D42" s="130">
        <f t="shared" si="18"/>
        <v>9.4050743657043023E-2</v>
      </c>
      <c r="E42" s="290">
        <v>58.69</v>
      </c>
      <c r="F42" s="130">
        <f t="shared" si="18"/>
        <v>-5.1091350040420425E-2</v>
      </c>
      <c r="G42" s="290">
        <v>68.56</v>
      </c>
      <c r="H42" s="130">
        <f t="shared" si="9"/>
        <v>4.2262085740346622E-2</v>
      </c>
      <c r="I42" s="291">
        <v>72.489788254768669</v>
      </c>
      <c r="J42" s="130">
        <f t="shared" si="10"/>
        <v>7.9593531764988068E-2</v>
      </c>
      <c r="K42" s="291">
        <v>56.650226058364161</v>
      </c>
      <c r="L42" s="130">
        <f t="shared" si="11"/>
        <v>-7.1773738805785414E-2</v>
      </c>
      <c r="M42" s="291">
        <v>66.234893944593352</v>
      </c>
      <c r="N42" s="130">
        <f t="shared" si="12"/>
        <v>2.538785564880186E-2</v>
      </c>
      <c r="O42" s="290">
        <v>69.267910998420234</v>
      </c>
      <c r="P42" s="130">
        <f t="shared" si="13"/>
        <v>3.2201918099518112E-2</v>
      </c>
      <c r="Q42" s="290">
        <v>53.139087137958619</v>
      </c>
      <c r="R42" s="130">
        <f t="shared" si="14"/>
        <v>-3.2014192254732565E-2</v>
      </c>
      <c r="S42" s="290">
        <v>60.950099889757524</v>
      </c>
      <c r="T42" s="130">
        <f t="shared" si="15"/>
        <v>4.05339196311294E-3</v>
      </c>
    </row>
    <row r="43" spans="2:20" ht="15" hidden="1" customHeight="1" outlineLevel="1">
      <c r="B43" s="68" t="s">
        <v>97</v>
      </c>
      <c r="C43" s="290">
        <v>70.540000000000006</v>
      </c>
      <c r="D43" s="130">
        <f t="shared" si="18"/>
        <v>1.3069079419790519E-2</v>
      </c>
      <c r="E43" s="290">
        <v>55.75</v>
      </c>
      <c r="F43" s="130">
        <f t="shared" si="18"/>
        <v>-0.10124133483798159</v>
      </c>
      <c r="G43" s="290">
        <v>64.69</v>
      </c>
      <c r="H43" s="130">
        <f t="shared" si="9"/>
        <v>-2.6632560938910532E-2</v>
      </c>
      <c r="I43" s="291">
        <v>69.01055771962946</v>
      </c>
      <c r="J43" s="130">
        <f t="shared" si="10"/>
        <v>2.2157269961797788E-2</v>
      </c>
      <c r="K43" s="291">
        <v>53.726847248186893</v>
      </c>
      <c r="L43" s="130">
        <f t="shared" si="11"/>
        <v>-0.11782302318599447</v>
      </c>
      <c r="M43" s="291">
        <v>62.975164033818295</v>
      </c>
      <c r="N43" s="130">
        <f t="shared" si="12"/>
        <v>-2.7511955981026404E-2</v>
      </c>
      <c r="O43" s="290">
        <v>66.662640978301908</v>
      </c>
      <c r="P43" s="130">
        <f t="shared" si="13"/>
        <v>-7.0077411458493444E-3</v>
      </c>
      <c r="Q43" s="290">
        <v>50.378495650432853</v>
      </c>
      <c r="R43" s="130">
        <f t="shared" si="14"/>
        <v>-4.5185692372421538E-2</v>
      </c>
      <c r="S43" s="290">
        <v>58.264728887807387</v>
      </c>
      <c r="T43" s="130">
        <f t="shared" si="15"/>
        <v>-2.2362553070906399E-2</v>
      </c>
    </row>
    <row r="44" spans="2:20" collapsed="1">
      <c r="B44" s="139">
        <v>2010</v>
      </c>
      <c r="C44" s="291">
        <v>58.031300333463662</v>
      </c>
      <c r="D44" s="140">
        <f>C44/C57-1</f>
        <v>-2.4140162232569096E-2</v>
      </c>
      <c r="E44" s="291">
        <v>44.942513370789094</v>
      </c>
      <c r="F44" s="140">
        <f>E44/E57-1</f>
        <v>-4.3332598885459039E-2</v>
      </c>
      <c r="G44" s="291">
        <v>53.009782628853443</v>
      </c>
      <c r="H44" s="140">
        <f t="shared" si="9"/>
        <v>-2.4803804613551916E-2</v>
      </c>
      <c r="I44" s="291">
        <v>55.5874994658475</v>
      </c>
      <c r="J44" s="140">
        <f t="shared" si="10"/>
        <v>-3.3145620100315853E-2</v>
      </c>
      <c r="K44" s="291">
        <v>43.581258586830579</v>
      </c>
      <c r="L44" s="140">
        <f t="shared" si="11"/>
        <v>-5.3314345418856268E-2</v>
      </c>
      <c r="M44" s="291">
        <v>51.007081897484234</v>
      </c>
      <c r="N44" s="140">
        <f t="shared" si="12"/>
        <v>-3.4078517105251227E-2</v>
      </c>
      <c r="O44" s="291">
        <v>65.251993240038132</v>
      </c>
      <c r="P44" s="140">
        <f t="shared" si="13"/>
        <v>4.4876241610041001E-2</v>
      </c>
      <c r="Q44" s="291">
        <v>47.400441749110826</v>
      </c>
      <c r="R44" s="140">
        <f t="shared" si="14"/>
        <v>2.8312512423767977E-2</v>
      </c>
      <c r="S44" s="291">
        <v>56.104302420489866</v>
      </c>
      <c r="T44" s="140">
        <f t="shared" si="15"/>
        <v>4.0435818049023187E-2</v>
      </c>
    </row>
    <row r="45" spans="2:20" ht="15" hidden="1" customHeight="1" outlineLevel="1">
      <c r="B45" s="68" t="s">
        <v>86</v>
      </c>
      <c r="C45" s="290">
        <v>61.904130804387911</v>
      </c>
      <c r="D45" s="130">
        <f t="shared" si="18"/>
        <v>-5.0841294014291494E-2</v>
      </c>
      <c r="E45" s="290">
        <v>50.960239404084646</v>
      </c>
      <c r="F45" s="130">
        <f t="shared" si="18"/>
        <v>-0.15320306739639999</v>
      </c>
      <c r="G45" s="290">
        <v>57.508510578039591</v>
      </c>
      <c r="H45" s="130">
        <f t="shared" si="9"/>
        <v>-9.0055212372791349E-2</v>
      </c>
      <c r="I45" s="291">
        <v>59.630550669325075</v>
      </c>
      <c r="J45" s="130">
        <f t="shared" si="10"/>
        <v>-5.4542690575146824E-2</v>
      </c>
      <c r="K45" s="291">
        <v>49.426790528014109</v>
      </c>
      <c r="L45" s="130">
        <f t="shared" si="11"/>
        <v>-0.16782912417106721</v>
      </c>
      <c r="M45" s="291">
        <v>55.539260052455894</v>
      </c>
      <c r="N45" s="130">
        <f t="shared" si="12"/>
        <v>-9.8080599497010756E-2</v>
      </c>
      <c r="O45" s="290">
        <v>60.721348346029949</v>
      </c>
      <c r="P45" s="130">
        <f t="shared" si="13"/>
        <v>-6.0628297604490511E-2</v>
      </c>
      <c r="Q45" s="290">
        <v>46.862482306330861</v>
      </c>
      <c r="R45" s="130">
        <f t="shared" si="14"/>
        <v>-9.6751631345300404E-2</v>
      </c>
      <c r="S45" s="290">
        <v>53.539055226095769</v>
      </c>
      <c r="T45" s="130">
        <f t="shared" si="15"/>
        <v>-7.6514199942942507E-2</v>
      </c>
    </row>
    <row r="46" spans="2:20" ht="15" hidden="1" customHeight="1" outlineLevel="1">
      <c r="B46" s="68" t="s">
        <v>87</v>
      </c>
      <c r="C46" s="290">
        <v>62.766169738232186</v>
      </c>
      <c r="D46" s="130">
        <f t="shared" si="18"/>
        <v>-3.0338795948830821E-2</v>
      </c>
      <c r="E46" s="290">
        <v>48.577424149689605</v>
      </c>
      <c r="F46" s="130">
        <f t="shared" si="18"/>
        <v>-0.15059583581588376</v>
      </c>
      <c r="G46" s="290">
        <v>57.06725197541703</v>
      </c>
      <c r="H46" s="130">
        <f t="shared" si="9"/>
        <v>-7.5085057124521404E-2</v>
      </c>
      <c r="I46" s="291">
        <v>60.409280726377986</v>
      </c>
      <c r="J46" s="130">
        <f t="shared" si="10"/>
        <v>-4.0499124318455038E-2</v>
      </c>
      <c r="K46" s="291">
        <v>47.103655379517448</v>
      </c>
      <c r="L46" s="130">
        <f t="shared" si="11"/>
        <v>-0.17204803249705636</v>
      </c>
      <c r="M46" s="291">
        <v>55.074268987637403</v>
      </c>
      <c r="N46" s="130">
        <f t="shared" si="12"/>
        <v>-8.9633892677917104E-2</v>
      </c>
      <c r="O46" s="290">
        <v>63.467484961176638</v>
      </c>
      <c r="P46" s="130">
        <f t="shared" si="13"/>
        <v>-6.2358975251137649E-2</v>
      </c>
      <c r="Q46" s="290">
        <v>46.961393537075921</v>
      </c>
      <c r="R46" s="130">
        <f t="shared" si="14"/>
        <v>-0.1351318529536264</v>
      </c>
      <c r="S46" s="290">
        <v>54.913279549801061</v>
      </c>
      <c r="T46" s="130">
        <f t="shared" si="15"/>
        <v>-9.5231853005462996E-2</v>
      </c>
    </row>
    <row r="47" spans="2:20" ht="15" hidden="1" customHeight="1" outlineLevel="1">
      <c r="B47" s="68" t="s">
        <v>88</v>
      </c>
      <c r="C47" s="290">
        <v>46.511971342994215</v>
      </c>
      <c r="D47" s="130">
        <f t="shared" si="18"/>
        <v>-0.16525535996062068</v>
      </c>
      <c r="E47" s="290">
        <v>36.41435409127704</v>
      </c>
      <c r="F47" s="130">
        <f t="shared" si="18"/>
        <v>-0.21807270579177496</v>
      </c>
      <c r="G47" s="290">
        <v>42.456257611373871</v>
      </c>
      <c r="H47" s="130">
        <f t="shared" si="9"/>
        <v>-0.18416107587675112</v>
      </c>
      <c r="I47" s="291">
        <v>44.861129510167736</v>
      </c>
      <c r="J47" s="130">
        <f t="shared" si="10"/>
        <v>-0.16785089746903992</v>
      </c>
      <c r="K47" s="291">
        <v>35.618404834200163</v>
      </c>
      <c r="L47" s="130">
        <f t="shared" si="11"/>
        <v>-0.24267360898242429</v>
      </c>
      <c r="M47" s="291">
        <v>41.155174821170803</v>
      </c>
      <c r="N47" s="130">
        <f t="shared" si="12"/>
        <v>-0.19490890088108193</v>
      </c>
      <c r="O47" s="290">
        <v>59.792082639993346</v>
      </c>
      <c r="P47" s="130">
        <f t="shared" si="13"/>
        <v>-9.6925539197951327E-2</v>
      </c>
      <c r="Q47" s="290">
        <v>42.847789633989905</v>
      </c>
      <c r="R47" s="130">
        <f t="shared" si="14"/>
        <v>-0.11182092508637309</v>
      </c>
      <c r="S47" s="290">
        <v>51.010781288890179</v>
      </c>
      <c r="T47" s="130">
        <f t="shared" si="15"/>
        <v>-0.10228116041542146</v>
      </c>
    </row>
    <row r="48" spans="2:20" ht="15" hidden="1" customHeight="1" outlineLevel="1">
      <c r="B48" s="68" t="s">
        <v>89</v>
      </c>
      <c r="C48" s="290">
        <v>53.02</v>
      </c>
      <c r="D48" s="130">
        <f t="shared" si="18"/>
        <v>-0.1662211039471615</v>
      </c>
      <c r="E48" s="290">
        <v>35.229999999999997</v>
      </c>
      <c r="F48" s="130">
        <f t="shared" si="18"/>
        <v>-0.25122210414452717</v>
      </c>
      <c r="G48" s="290">
        <v>45.87</v>
      </c>
      <c r="H48" s="130">
        <f t="shared" si="9"/>
        <v>-0.19441517386722873</v>
      </c>
      <c r="I48" s="291">
        <v>49.74164370743879</v>
      </c>
      <c r="J48" s="130">
        <f t="shared" si="10"/>
        <v>-0.17412514976595828</v>
      </c>
      <c r="K48" s="291">
        <v>34.457129543336443</v>
      </c>
      <c r="L48" s="130">
        <f t="shared" si="11"/>
        <v>-0.27678792296016208</v>
      </c>
      <c r="M48" s="291">
        <v>43.613178463550589</v>
      </c>
      <c r="N48" s="130">
        <f t="shared" si="12"/>
        <v>-0.20878819958320638</v>
      </c>
      <c r="O48" s="290">
        <v>59.465218680842327</v>
      </c>
      <c r="P48" s="130">
        <f t="shared" si="13"/>
        <v>-0.10530589180506589</v>
      </c>
      <c r="Q48" s="290">
        <v>40.776017475769336</v>
      </c>
      <c r="R48" s="130">
        <f t="shared" si="14"/>
        <v>-8.7214623177495842E-2</v>
      </c>
      <c r="S48" s="290">
        <v>49.779626739355038</v>
      </c>
      <c r="T48" s="130">
        <f t="shared" si="15"/>
        <v>-9.6216339181741883E-2</v>
      </c>
    </row>
    <row r="49" spans="2:20" ht="15" hidden="1" customHeight="1" outlineLevel="1">
      <c r="B49" s="68" t="s">
        <v>90</v>
      </c>
      <c r="C49" s="290">
        <v>71.97</v>
      </c>
      <c r="D49" s="130">
        <f t="shared" si="18"/>
        <v>-0.14727488151658774</v>
      </c>
      <c r="E49" s="290">
        <v>51.83</v>
      </c>
      <c r="F49" s="130">
        <f t="shared" si="18"/>
        <v>-0.31999475203358696</v>
      </c>
      <c r="G49" s="290">
        <v>63.88</v>
      </c>
      <c r="H49" s="130">
        <f t="shared" si="9"/>
        <v>-0.21242756750092462</v>
      </c>
      <c r="I49" s="291">
        <v>68.282560321423603</v>
      </c>
      <c r="J49" s="130">
        <f t="shared" si="10"/>
        <v>-0.16320138624645808</v>
      </c>
      <c r="K49" s="291">
        <v>50.592500175370034</v>
      </c>
      <c r="L49" s="130">
        <f t="shared" si="11"/>
        <v>-0.33175469990150708</v>
      </c>
      <c r="M49" s="291">
        <v>61.189569494014584</v>
      </c>
      <c r="N49" s="130">
        <f t="shared" si="12"/>
        <v>-0.22749569985056239</v>
      </c>
      <c r="O49" s="290">
        <v>71.881037209634371</v>
      </c>
      <c r="P49" s="130">
        <f t="shared" si="13"/>
        <v>-0.1121541633274602</v>
      </c>
      <c r="Q49" s="290">
        <v>55.295957189017301</v>
      </c>
      <c r="R49" s="130">
        <f t="shared" si="14"/>
        <v>-0.12720596534062967</v>
      </c>
      <c r="S49" s="290">
        <v>63.285896324051336</v>
      </c>
      <c r="T49" s="130">
        <f t="shared" si="15"/>
        <v>-0.11812677448346953</v>
      </c>
    </row>
    <row r="50" spans="2:20" ht="15" hidden="1" customHeight="1" outlineLevel="1">
      <c r="B50" s="68" t="s">
        <v>91</v>
      </c>
      <c r="C50" s="290">
        <v>56.05</v>
      </c>
      <c r="D50" s="130">
        <f t="shared" si="18"/>
        <v>-0.18330176307737145</v>
      </c>
      <c r="E50" s="290">
        <v>44.7</v>
      </c>
      <c r="F50" s="130">
        <f t="shared" si="18"/>
        <v>-0.25870646766169147</v>
      </c>
      <c r="G50" s="290">
        <v>51.49</v>
      </c>
      <c r="H50" s="130">
        <f t="shared" si="9"/>
        <v>-0.21124387254901955</v>
      </c>
      <c r="I50" s="291">
        <v>53.308895659741729</v>
      </c>
      <c r="J50" s="130">
        <f t="shared" si="10"/>
        <v>-0.18419364375114877</v>
      </c>
      <c r="K50" s="291">
        <v>43.592229604465423</v>
      </c>
      <c r="L50" s="130">
        <f t="shared" si="11"/>
        <v>-0.28005923459353321</v>
      </c>
      <c r="M50" s="291">
        <v>49.412909855620725</v>
      </c>
      <c r="N50" s="130">
        <f t="shared" si="12"/>
        <v>-0.22060438124206727</v>
      </c>
      <c r="O50" s="290">
        <v>66.009695597680533</v>
      </c>
      <c r="P50" s="130">
        <f t="shared" si="13"/>
        <v>-0.13501929437830051</v>
      </c>
      <c r="Q50" s="290">
        <v>47.387391640173199</v>
      </c>
      <c r="R50" s="130">
        <f t="shared" si="14"/>
        <v>-0.1521213939758681</v>
      </c>
      <c r="S50" s="290">
        <v>56.358772844823612</v>
      </c>
      <c r="T50" s="130">
        <f t="shared" si="15"/>
        <v>-0.14143615653805086</v>
      </c>
    </row>
    <row r="51" spans="2:20" ht="15" hidden="1" customHeight="1" outlineLevel="1">
      <c r="B51" s="68" t="s">
        <v>92</v>
      </c>
      <c r="C51" s="290">
        <v>50.543441665181312</v>
      </c>
      <c r="D51" s="130">
        <f t="shared" si="18"/>
        <v>-0.17708496149167519</v>
      </c>
      <c r="E51" s="290">
        <v>41.235400194201695</v>
      </c>
      <c r="F51" s="130">
        <f t="shared" si="18"/>
        <v>-0.17906828201868008</v>
      </c>
      <c r="G51" s="290">
        <v>46.666435554322959</v>
      </c>
      <c r="H51" s="130">
        <f t="shared" si="9"/>
        <v>-0.18013992350100216</v>
      </c>
      <c r="I51" s="291">
        <v>49.134985647272984</v>
      </c>
      <c r="J51" s="130">
        <f t="shared" si="10"/>
        <v>-0.17885999950334952</v>
      </c>
      <c r="K51" s="291">
        <v>40.162911866148086</v>
      </c>
      <c r="L51" s="130">
        <f t="shared" si="11"/>
        <v>-0.20002119832815357</v>
      </c>
      <c r="M51" s="291">
        <v>45.392754022425599</v>
      </c>
      <c r="N51" s="130">
        <f t="shared" si="12"/>
        <v>-0.18818405348738709</v>
      </c>
      <c r="O51" s="290">
        <v>56.315644033599447</v>
      </c>
      <c r="P51" s="130">
        <f t="shared" si="13"/>
        <v>-0.15316143787072856</v>
      </c>
      <c r="Q51" s="290">
        <v>37.112221249420614</v>
      </c>
      <c r="R51" s="130">
        <f t="shared" si="14"/>
        <v>-0.18639408255965206</v>
      </c>
      <c r="S51" s="290">
        <v>46.245728503887108</v>
      </c>
      <c r="T51" s="130">
        <f t="shared" si="15"/>
        <v>-0.16609189311090755</v>
      </c>
    </row>
    <row r="52" spans="2:20" ht="15" hidden="1" customHeight="1" outlineLevel="1">
      <c r="B52" s="68" t="s">
        <v>93</v>
      </c>
      <c r="C52" s="290">
        <v>47.34</v>
      </c>
      <c r="D52" s="130">
        <f t="shared" si="18"/>
        <v>-0.18952234206471485</v>
      </c>
      <c r="E52" s="290">
        <v>35.19</v>
      </c>
      <c r="F52" s="130">
        <f t="shared" si="18"/>
        <v>-0.30945839874411307</v>
      </c>
      <c r="G52" s="290">
        <v>42.28</v>
      </c>
      <c r="H52" s="130">
        <f t="shared" si="9"/>
        <v>-0.23709852038975099</v>
      </c>
      <c r="I52" s="291">
        <v>47.210195743642906</v>
      </c>
      <c r="J52" s="130">
        <f t="shared" si="10"/>
        <v>-0.18161639788765238</v>
      </c>
      <c r="K52" s="291">
        <v>34.472122470332856</v>
      </c>
      <c r="L52" s="130">
        <f t="shared" si="11"/>
        <v>-0.32059580435275215</v>
      </c>
      <c r="M52" s="291">
        <v>41.897174272142308</v>
      </c>
      <c r="N52" s="130">
        <f t="shared" si="12"/>
        <v>-0.23625715694773508</v>
      </c>
      <c r="O52" s="290">
        <v>52.015428423011926</v>
      </c>
      <c r="P52" s="130">
        <f t="shared" si="13"/>
        <v>-0.18201943100019602</v>
      </c>
      <c r="Q52" s="290">
        <v>33.333211502391485</v>
      </c>
      <c r="R52" s="130">
        <f t="shared" si="14"/>
        <v>-0.18558229154173478</v>
      </c>
      <c r="S52" s="290">
        <v>42.218823494154968</v>
      </c>
      <c r="T52" s="130">
        <f t="shared" si="15"/>
        <v>-0.18192074877661413</v>
      </c>
    </row>
    <row r="53" spans="2:20" ht="15" hidden="1" customHeight="1" outlineLevel="1">
      <c r="B53" s="68" t="s">
        <v>94</v>
      </c>
      <c r="C53" s="290">
        <v>60.13</v>
      </c>
      <c r="D53" s="130">
        <f t="shared" si="18"/>
        <v>-0.21336996336996328</v>
      </c>
      <c r="E53" s="290">
        <v>40.89</v>
      </c>
      <c r="F53" s="130">
        <f t="shared" si="18"/>
        <v>-0.28961084086170952</v>
      </c>
      <c r="G53" s="290">
        <v>52.11</v>
      </c>
      <c r="H53" s="130">
        <f t="shared" si="9"/>
        <v>-0.24324716816729597</v>
      </c>
      <c r="I53" s="291">
        <v>59.239830567807886</v>
      </c>
      <c r="J53" s="130">
        <f t="shared" si="10"/>
        <v>-0.21103788960450454</v>
      </c>
      <c r="K53" s="291">
        <v>40.396761331669971</v>
      </c>
      <c r="L53" s="130">
        <f t="shared" si="11"/>
        <v>-0.29408747060060736</v>
      </c>
      <c r="M53" s="291">
        <v>51.380429126748496</v>
      </c>
      <c r="N53" s="130">
        <f t="shared" si="12"/>
        <v>-0.24232484229249884</v>
      </c>
      <c r="O53" s="290">
        <v>62.405335937707015</v>
      </c>
      <c r="P53" s="130">
        <f t="shared" si="13"/>
        <v>-0.14903539746940242</v>
      </c>
      <c r="Q53" s="290">
        <v>43.600109869358469</v>
      </c>
      <c r="R53" s="130">
        <f t="shared" si="14"/>
        <v>-0.11687158638138651</v>
      </c>
      <c r="S53" s="290">
        <v>52.544227313809579</v>
      </c>
      <c r="T53" s="130">
        <f t="shared" si="15"/>
        <v>-0.13382983920848956</v>
      </c>
    </row>
    <row r="54" spans="2:20" ht="15" hidden="1" customHeight="1" outlineLevel="1">
      <c r="B54" s="68" t="s">
        <v>95</v>
      </c>
      <c r="C54" s="290">
        <v>65.739999999999995</v>
      </c>
      <c r="D54" s="130">
        <f t="shared" si="18"/>
        <v>-0.11793908493224214</v>
      </c>
      <c r="E54" s="290">
        <v>54.89</v>
      </c>
      <c r="F54" s="130">
        <f t="shared" si="18"/>
        <v>-0.1959865240955031</v>
      </c>
      <c r="G54" s="290">
        <v>61.22</v>
      </c>
      <c r="H54" s="130">
        <f t="shared" si="9"/>
        <v>-0.14995834490419324</v>
      </c>
      <c r="I54" s="291">
        <v>64.09029005833689</v>
      </c>
      <c r="J54" s="130">
        <f t="shared" si="10"/>
        <v>-0.13225874544869187</v>
      </c>
      <c r="K54" s="291">
        <v>54.581156480137864</v>
      </c>
      <c r="L54" s="130">
        <f t="shared" si="11"/>
        <v>-0.19555992744132511</v>
      </c>
      <c r="M54" s="291">
        <v>60.124052010217213</v>
      </c>
      <c r="N54" s="130">
        <f t="shared" si="12"/>
        <v>-0.15806672172621117</v>
      </c>
      <c r="O54" s="290">
        <v>63.29869911974172</v>
      </c>
      <c r="P54" s="130">
        <f t="shared" si="13"/>
        <v>-0.18518488247492371</v>
      </c>
      <c r="Q54" s="290">
        <v>51.752587938404488</v>
      </c>
      <c r="R54" s="130">
        <f t="shared" si="14"/>
        <v>-0.16144780441047446</v>
      </c>
      <c r="S54" s="290">
        <v>57.244134493454197</v>
      </c>
      <c r="T54" s="130">
        <f t="shared" si="15"/>
        <v>-0.1732634566793938</v>
      </c>
    </row>
    <row r="55" spans="2:20" ht="15" hidden="1" customHeight="1" outlineLevel="1">
      <c r="B55" s="68" t="s">
        <v>96</v>
      </c>
      <c r="C55" s="290">
        <v>68.58</v>
      </c>
      <c r="D55" s="130">
        <f t="shared" si="18"/>
        <v>-0.10352941176470587</v>
      </c>
      <c r="E55" s="290">
        <v>61.85</v>
      </c>
      <c r="F55" s="130">
        <f t="shared" si="18"/>
        <v>-0.10556760665220544</v>
      </c>
      <c r="G55" s="290">
        <v>65.78</v>
      </c>
      <c r="H55" s="130">
        <f t="shared" si="9"/>
        <v>-0.10564242012236569</v>
      </c>
      <c r="I55" s="291">
        <v>67.145445134575567</v>
      </c>
      <c r="J55" s="130">
        <f t="shared" si="10"/>
        <v>-0.10312434338408094</v>
      </c>
      <c r="K55" s="291">
        <v>61.030621979473523</v>
      </c>
      <c r="L55" s="130">
        <f t="shared" si="11"/>
        <v>-0.1119149702590726</v>
      </c>
      <c r="M55" s="291">
        <v>64.594966265407948</v>
      </c>
      <c r="N55" s="130">
        <f t="shared" si="12"/>
        <v>-0.10735954334219688</v>
      </c>
      <c r="O55" s="290">
        <v>67.106938849673668</v>
      </c>
      <c r="P55" s="130">
        <f t="shared" si="13"/>
        <v>-0.12626016778099058</v>
      </c>
      <c r="Q55" s="290">
        <v>54.896556037051482</v>
      </c>
      <c r="R55" s="130">
        <f t="shared" si="14"/>
        <v>-0.1324695898637116</v>
      </c>
      <c r="S55" s="290">
        <v>60.704042611308388</v>
      </c>
      <c r="T55" s="130">
        <f t="shared" si="15"/>
        <v>-0.12847181637072957</v>
      </c>
    </row>
    <row r="56" spans="2:20" ht="15" hidden="1" customHeight="1" outlineLevel="1">
      <c r="B56" s="68" t="s">
        <v>97</v>
      </c>
      <c r="C56" s="290">
        <v>69.63</v>
      </c>
      <c r="D56" s="130">
        <f t="shared" si="18"/>
        <v>8.5457705677867146E-3</v>
      </c>
      <c r="E56" s="290">
        <v>62.03</v>
      </c>
      <c r="F56" s="130">
        <f t="shared" si="18"/>
        <v>-0.10965982488876136</v>
      </c>
      <c r="G56" s="290">
        <v>66.459999999999994</v>
      </c>
      <c r="H56" s="130">
        <f t="shared" si="9"/>
        <v>-4.0981240981241007E-2</v>
      </c>
      <c r="I56" s="291">
        <v>67.514618100019646</v>
      </c>
      <c r="J56" s="130">
        <f t="shared" si="10"/>
        <v>-5.7254637540351538E-3</v>
      </c>
      <c r="K56" s="291">
        <v>60.90257245459086</v>
      </c>
      <c r="L56" s="130">
        <f t="shared" si="11"/>
        <v>-0.11976695404937054</v>
      </c>
      <c r="M56" s="291">
        <v>64.756748857870406</v>
      </c>
      <c r="N56" s="130">
        <f t="shared" si="12"/>
        <v>-5.3636954126600966E-2</v>
      </c>
      <c r="O56" s="290">
        <v>67.133092311541603</v>
      </c>
      <c r="P56" s="130">
        <f t="shared" si="13"/>
        <v>-9.1391321763707012E-2</v>
      </c>
      <c r="Q56" s="290">
        <v>52.762610748479467</v>
      </c>
      <c r="R56" s="130">
        <f t="shared" si="14"/>
        <v>-0.10679949884998796</v>
      </c>
      <c r="S56" s="290">
        <v>59.597480713147469</v>
      </c>
      <c r="T56" s="130">
        <f t="shared" si="15"/>
        <v>-9.7720527496153009E-2</v>
      </c>
    </row>
    <row r="57" spans="2:20" collapsed="1">
      <c r="B57" s="139">
        <v>2009</v>
      </c>
      <c r="C57" s="291">
        <v>59.466839486116662</v>
      </c>
      <c r="D57" s="140">
        <f>C57/C70-1</f>
        <v>-0.12795223707563697</v>
      </c>
      <c r="E57" s="291">
        <v>46.978200907055019</v>
      </c>
      <c r="F57" s="140">
        <f>E57/E70-1</f>
        <v>-0.20995911866870487</v>
      </c>
      <c r="G57" s="291">
        <v>54.358069565526627</v>
      </c>
      <c r="H57" s="140">
        <f>G57/G70-1</f>
        <v>-0.15964622936945139</v>
      </c>
      <c r="I57" s="291">
        <v>57.493145422390263</v>
      </c>
      <c r="J57" s="140">
        <f t="shared" si="10"/>
        <v>-0.13323126331064983</v>
      </c>
      <c r="K57" s="291">
        <v>46.035617394152744</v>
      </c>
      <c r="L57" s="140">
        <f t="shared" si="11"/>
        <v>-0.22340893230877368</v>
      </c>
      <c r="M57" s="291">
        <v>52.806654371763464</v>
      </c>
      <c r="N57" s="140">
        <f t="shared" si="12"/>
        <v>-0.16792748050690598</v>
      </c>
      <c r="O57" s="291">
        <v>62.449494630571635</v>
      </c>
      <c r="P57" s="140">
        <f t="shared" si="13"/>
        <v>-0.12245605032118212</v>
      </c>
      <c r="Q57" s="291">
        <v>46.095366123073184</v>
      </c>
      <c r="R57" s="140">
        <f t="shared" si="14"/>
        <v>-0.13338158388472598</v>
      </c>
      <c r="S57" s="291">
        <v>53.92384753313668</v>
      </c>
      <c r="T57" s="140">
        <f t="shared" si="15"/>
        <v>-0.12627383890505806</v>
      </c>
    </row>
    <row r="58" spans="2:20" ht="15" hidden="1" customHeight="1" outlineLevel="1">
      <c r="B58" s="68" t="s">
        <v>86</v>
      </c>
      <c r="C58" s="290">
        <v>65.22</v>
      </c>
      <c r="D58" s="130">
        <f t="shared" ref="D58:D82" si="19">C58/C71-1</f>
        <v>1.62044250545339E-2</v>
      </c>
      <c r="E58" s="290">
        <v>60.18</v>
      </c>
      <c r="F58" s="130">
        <f t="shared" ref="F58:F69" si="20">E58/E71-1</f>
        <v>-0.11513012792236443</v>
      </c>
      <c r="G58" s="290">
        <v>63.2</v>
      </c>
      <c r="H58" s="130">
        <f t="shared" si="9"/>
        <v>-3.8198143357175307E-2</v>
      </c>
      <c r="I58" s="291">
        <v>63.070590363937136</v>
      </c>
      <c r="J58" s="130">
        <f t="shared" si="10"/>
        <v>-3.4458699523333136E-3</v>
      </c>
      <c r="K58" s="291">
        <v>59.395001632062218</v>
      </c>
      <c r="L58" s="130">
        <f t="shared" si="11"/>
        <v>-0.11711241439875475</v>
      </c>
      <c r="M58" s="291">
        <v>61.578961514168938</v>
      </c>
      <c r="N58" s="130">
        <f t="shared" si="12"/>
        <v>-5.1074179400162678E-2</v>
      </c>
      <c r="O58" s="290">
        <v>64.640384835079971</v>
      </c>
      <c r="P58" s="130">
        <f t="shared" si="13"/>
        <v>-6.0315973161212844E-2</v>
      </c>
      <c r="Q58" s="290">
        <v>51.882166558604432</v>
      </c>
      <c r="R58" s="130">
        <f t="shared" si="14"/>
        <v>-9.7742533972117629E-2</v>
      </c>
      <c r="S58" s="290">
        <v>57.974963148093735</v>
      </c>
      <c r="T58" s="130">
        <f t="shared" si="15"/>
        <v>-7.7130545293367381E-2</v>
      </c>
    </row>
    <row r="59" spans="2:20" ht="15" hidden="1" customHeight="1" outlineLevel="1">
      <c r="B59" s="68" t="s">
        <v>87</v>
      </c>
      <c r="C59" s="290">
        <v>64.73</v>
      </c>
      <c r="D59" s="130">
        <f t="shared" si="19"/>
        <v>-5.572574762946747E-2</v>
      </c>
      <c r="E59" s="290">
        <v>57.19</v>
      </c>
      <c r="F59" s="130">
        <f t="shared" si="20"/>
        <v>-6.6133246244284849E-2</v>
      </c>
      <c r="G59" s="290">
        <v>61.7</v>
      </c>
      <c r="H59" s="130">
        <f t="shared" si="9"/>
        <v>-5.9881151912235198E-2</v>
      </c>
      <c r="I59" s="291">
        <v>62.959067841880341</v>
      </c>
      <c r="J59" s="130">
        <f t="shared" si="10"/>
        <v>-5.7138418702015525E-2</v>
      </c>
      <c r="K59" s="291">
        <v>56.891772987241531</v>
      </c>
      <c r="L59" s="130">
        <f t="shared" si="11"/>
        <v>-6.3661153407398086E-2</v>
      </c>
      <c r="M59" s="291">
        <v>60.4968358824813</v>
      </c>
      <c r="N59" s="130">
        <f t="shared" si="12"/>
        <v>-5.9913953651747121E-2</v>
      </c>
      <c r="O59" s="290">
        <v>67.688468492700352</v>
      </c>
      <c r="P59" s="130">
        <f t="shared" si="13"/>
        <v>-8.1368039644258761E-2</v>
      </c>
      <c r="Q59" s="290">
        <v>54.298905211684115</v>
      </c>
      <c r="R59" s="130">
        <f t="shared" si="14"/>
        <v>-6.3835057202440093E-2</v>
      </c>
      <c r="S59" s="290">
        <v>60.693206024341421</v>
      </c>
      <c r="T59" s="130">
        <f t="shared" si="15"/>
        <v>-7.1829271559538221E-2</v>
      </c>
    </row>
    <row r="60" spans="2:20" ht="15" hidden="1" customHeight="1" outlineLevel="1">
      <c r="B60" s="68" t="s">
        <v>88</v>
      </c>
      <c r="C60" s="290">
        <v>55.72</v>
      </c>
      <c r="D60" s="130">
        <f t="shared" si="19"/>
        <v>-2.0738137082601082E-2</v>
      </c>
      <c r="E60" s="290">
        <v>46.57</v>
      </c>
      <c r="F60" s="130">
        <f t="shared" si="20"/>
        <v>-7.1756029499701057E-2</v>
      </c>
      <c r="G60" s="290">
        <v>52.04</v>
      </c>
      <c r="H60" s="130">
        <f t="shared" si="9"/>
        <v>-4.0029514849658776E-2</v>
      </c>
      <c r="I60" s="291">
        <v>53.909965622415221</v>
      </c>
      <c r="J60" s="130">
        <f t="shared" si="10"/>
        <v>-2.5165986645335425E-2</v>
      </c>
      <c r="K60" s="291">
        <v>47.031775541773698</v>
      </c>
      <c r="L60" s="130">
        <f t="shared" si="11"/>
        <v>-6.4102303424144358E-2</v>
      </c>
      <c r="M60" s="291">
        <v>51.11865584678619</v>
      </c>
      <c r="N60" s="130">
        <f t="shared" si="12"/>
        <v>-4.0362252217808869E-2</v>
      </c>
      <c r="O60" s="290">
        <v>66.209471350668167</v>
      </c>
      <c r="P60" s="130">
        <f t="shared" si="13"/>
        <v>-4.1643478407860757E-2</v>
      </c>
      <c r="Q60" s="290">
        <v>48.242286768754084</v>
      </c>
      <c r="R60" s="130">
        <f t="shared" si="14"/>
        <v>-6.2080409540705372E-2</v>
      </c>
      <c r="S60" s="290">
        <v>56.822669904639113</v>
      </c>
      <c r="T60" s="130">
        <f t="shared" si="15"/>
        <v>-4.9017781936257276E-2</v>
      </c>
    </row>
    <row r="61" spans="2:20" ht="15" hidden="1" customHeight="1" outlineLevel="1">
      <c r="B61" s="68" t="s">
        <v>89</v>
      </c>
      <c r="C61" s="290">
        <v>63.59</v>
      </c>
      <c r="D61" s="130">
        <f t="shared" si="19"/>
        <v>-5.0186706497386102E-2</v>
      </c>
      <c r="E61" s="290">
        <v>47.05</v>
      </c>
      <c r="F61" s="130">
        <f t="shared" si="20"/>
        <v>-7.454760031471297E-2</v>
      </c>
      <c r="G61" s="290">
        <v>56.94</v>
      </c>
      <c r="H61" s="130">
        <f t="shared" si="9"/>
        <v>-5.9153998678122988E-2</v>
      </c>
      <c r="I61" s="291">
        <v>60.229033119658119</v>
      </c>
      <c r="J61" s="130">
        <f t="shared" si="10"/>
        <v>-6.1072060634078551E-2</v>
      </c>
      <c r="K61" s="291">
        <v>47.64457154030405</v>
      </c>
      <c r="L61" s="130">
        <f t="shared" si="11"/>
        <v>-6.6107030421169055E-2</v>
      </c>
      <c r="M61" s="291">
        <v>55.122002023448196</v>
      </c>
      <c r="N61" s="130">
        <f t="shared" si="12"/>
        <v>-6.3499673109042698E-2</v>
      </c>
      <c r="O61" s="290">
        <v>66.464301190956505</v>
      </c>
      <c r="P61" s="130">
        <f t="shared" si="13"/>
        <v>-4.9336467780131121E-2</v>
      </c>
      <c r="Q61" s="290">
        <v>44.672075726842458</v>
      </c>
      <c r="R61" s="130">
        <f t="shared" si="14"/>
        <v>-4.5480021539517579E-2</v>
      </c>
      <c r="S61" s="290">
        <v>55.079139950689175</v>
      </c>
      <c r="T61" s="130">
        <f t="shared" si="15"/>
        <v>-4.5257818262839034E-2</v>
      </c>
    </row>
    <row r="62" spans="2:20" ht="15" hidden="1" customHeight="1" outlineLevel="1">
      <c r="B62" s="68" t="s">
        <v>90</v>
      </c>
      <c r="C62" s="290">
        <v>84.4</v>
      </c>
      <c r="D62" s="130">
        <f t="shared" si="19"/>
        <v>-6.9419931756675712E-3</v>
      </c>
      <c r="E62" s="290">
        <v>76.22</v>
      </c>
      <c r="F62" s="130">
        <f t="shared" si="20"/>
        <v>2.2263948497853958E-2</v>
      </c>
      <c r="G62" s="290">
        <v>81.11</v>
      </c>
      <c r="H62" s="130">
        <f t="shared" si="9"/>
        <v>3.4640603736235676E-3</v>
      </c>
      <c r="I62" s="291">
        <v>81.599753153432587</v>
      </c>
      <c r="J62" s="130">
        <f t="shared" si="10"/>
        <v>-1.5923237580563354E-2</v>
      </c>
      <c r="K62" s="291">
        <v>75.709474002904599</v>
      </c>
      <c r="L62" s="130">
        <f t="shared" si="11"/>
        <v>2.3238814566745036E-2</v>
      </c>
      <c r="M62" s="291">
        <v>79.209357775973189</v>
      </c>
      <c r="N62" s="130">
        <f t="shared" si="12"/>
        <v>-1.446462928901493E-3</v>
      </c>
      <c r="O62" s="290">
        <v>80.961169428951138</v>
      </c>
      <c r="P62" s="130">
        <f t="shared" si="13"/>
        <v>-3.5368085990637899E-2</v>
      </c>
      <c r="Q62" s="290">
        <v>63.355104403982239</v>
      </c>
      <c r="R62" s="130">
        <f t="shared" si="14"/>
        <v>-9.1130295540874373E-3</v>
      </c>
      <c r="S62" s="290">
        <v>71.763031797437264</v>
      </c>
      <c r="T62" s="130">
        <f t="shared" si="15"/>
        <v>-2.1725537089390734E-2</v>
      </c>
    </row>
    <row r="63" spans="2:20" ht="15" hidden="1" customHeight="1" outlineLevel="1">
      <c r="B63" s="68" t="s">
        <v>91</v>
      </c>
      <c r="C63" s="290">
        <v>68.63</v>
      </c>
      <c r="D63" s="130">
        <f t="shared" si="19"/>
        <v>-3.3516406139980415E-2</v>
      </c>
      <c r="E63" s="290">
        <v>60.3</v>
      </c>
      <c r="F63" s="130">
        <f t="shared" si="20"/>
        <v>-7.0591861898890218E-2</v>
      </c>
      <c r="G63" s="290">
        <v>65.28</v>
      </c>
      <c r="H63" s="130">
        <f t="shared" si="9"/>
        <v>-4.7980166253463463E-2</v>
      </c>
      <c r="I63" s="291">
        <v>65.345035928453271</v>
      </c>
      <c r="J63" s="130">
        <f t="shared" si="10"/>
        <v>-4.7899435432628534E-2</v>
      </c>
      <c r="K63" s="291">
        <v>60.549744783314175</v>
      </c>
      <c r="L63" s="130">
        <f t="shared" si="11"/>
        <v>-6.2009256710975902E-2</v>
      </c>
      <c r="M63" s="291">
        <v>63.399009009527866</v>
      </c>
      <c r="N63" s="130">
        <f t="shared" si="12"/>
        <v>-5.3598961546696078E-2</v>
      </c>
      <c r="O63" s="290">
        <v>76.313489039315016</v>
      </c>
      <c r="P63" s="130">
        <f t="shared" si="13"/>
        <v>2.7130630586603699E-2</v>
      </c>
      <c r="Q63" s="290">
        <v>55.889358810905627</v>
      </c>
      <c r="R63" s="130">
        <f t="shared" si="14"/>
        <v>2.4315708643786627E-2</v>
      </c>
      <c r="S63" s="290">
        <v>65.643077418180823</v>
      </c>
      <c r="T63" s="130">
        <f t="shared" si="15"/>
        <v>2.7911086986943445E-2</v>
      </c>
    </row>
    <row r="64" spans="2:20" ht="15" hidden="1" customHeight="1" outlineLevel="1">
      <c r="B64" s="68" t="s">
        <v>92</v>
      </c>
      <c r="C64" s="290">
        <v>61.42</v>
      </c>
      <c r="D64" s="130">
        <f t="shared" si="19"/>
        <v>1.3042060645582776E-3</v>
      </c>
      <c r="E64" s="290">
        <v>50.23</v>
      </c>
      <c r="F64" s="130">
        <f t="shared" si="20"/>
        <v>-2.8808971384377435E-2</v>
      </c>
      <c r="G64" s="290">
        <v>56.92</v>
      </c>
      <c r="H64" s="130">
        <f t="shared" si="9"/>
        <v>-9.3978419770275323E-3</v>
      </c>
      <c r="I64" s="291">
        <v>59.837525412907233</v>
      </c>
      <c r="J64" s="130">
        <f t="shared" si="10"/>
        <v>-7.5305745492681986E-3</v>
      </c>
      <c r="K64" s="291">
        <v>50.204970159475586</v>
      </c>
      <c r="L64" s="130">
        <f t="shared" si="11"/>
        <v>-1.5747167450984367E-2</v>
      </c>
      <c r="M64" s="291">
        <v>55.915080527086381</v>
      </c>
      <c r="N64" s="130">
        <f t="shared" si="12"/>
        <v>-1.0409112799914855E-2</v>
      </c>
      <c r="O64" s="290">
        <v>66.501038748165513</v>
      </c>
      <c r="P64" s="130">
        <f t="shared" si="13"/>
        <v>3.8896391984761358E-2</v>
      </c>
      <c r="Q64" s="290">
        <v>45.614492783161957</v>
      </c>
      <c r="R64" s="130">
        <f t="shared" si="14"/>
        <v>6.0714924637628398E-2</v>
      </c>
      <c r="S64" s="290">
        <v>55.456624203364015</v>
      </c>
      <c r="T64" s="130">
        <f t="shared" si="15"/>
        <v>5.0001488404924466E-2</v>
      </c>
    </row>
    <row r="65" spans="2:20" ht="15" hidden="1" customHeight="1" outlineLevel="1">
      <c r="B65" s="68" t="s">
        <v>93</v>
      </c>
      <c r="C65" s="290">
        <v>58.41</v>
      </c>
      <c r="D65" s="130">
        <f t="shared" si="19"/>
        <v>0.18888662731528583</v>
      </c>
      <c r="E65" s="290">
        <v>50.96</v>
      </c>
      <c r="F65" s="130">
        <f t="shared" si="20"/>
        <v>0.23419714216517318</v>
      </c>
      <c r="G65" s="290">
        <v>55.42</v>
      </c>
      <c r="H65" s="130">
        <f t="shared" si="9"/>
        <v>0.2058311575282854</v>
      </c>
      <c r="I65" s="291">
        <v>57.687123277870732</v>
      </c>
      <c r="J65" s="130">
        <f t="shared" si="10"/>
        <v>0.16499637569855374</v>
      </c>
      <c r="K65" s="291">
        <v>50.738754177831218</v>
      </c>
      <c r="L65" s="130">
        <f t="shared" si="11"/>
        <v>0.24867173761505867</v>
      </c>
      <c r="M65" s="291">
        <v>54.857698050173646</v>
      </c>
      <c r="N65" s="130">
        <f t="shared" si="12"/>
        <v>0.19536202222671006</v>
      </c>
      <c r="O65" s="290">
        <v>63.590053840294082</v>
      </c>
      <c r="P65" s="130">
        <f t="shared" si="13"/>
        <v>0.12087633302721446</v>
      </c>
      <c r="Q65" s="290">
        <v>40.92888840235679</v>
      </c>
      <c r="R65" s="130">
        <f t="shared" si="14"/>
        <v>5.1446538567741174E-2</v>
      </c>
      <c r="S65" s="290">
        <v>51.607253736137892</v>
      </c>
      <c r="T65" s="130">
        <f t="shared" si="15"/>
        <v>9.2375821819973281E-2</v>
      </c>
    </row>
    <row r="66" spans="2:20" ht="15" hidden="1" customHeight="1" outlineLevel="1">
      <c r="B66" s="68" t="s">
        <v>94</v>
      </c>
      <c r="C66" s="290">
        <v>76.44</v>
      </c>
      <c r="D66" s="130">
        <f t="shared" si="19"/>
        <v>0.13783864245311084</v>
      </c>
      <c r="E66" s="290">
        <v>57.56</v>
      </c>
      <c r="F66" s="130">
        <f t="shared" si="20"/>
        <v>9.6798780487804992E-2</v>
      </c>
      <c r="G66" s="290">
        <v>68.86</v>
      </c>
      <c r="H66" s="130">
        <f t="shared" si="9"/>
        <v>0.1242448979591837</v>
      </c>
      <c r="I66" s="291">
        <v>75.085773812524153</v>
      </c>
      <c r="J66" s="130">
        <f t="shared" si="10"/>
        <v>0.1004502149859785</v>
      </c>
      <c r="K66" s="291">
        <v>57.226298796595245</v>
      </c>
      <c r="L66" s="130">
        <f t="shared" si="11"/>
        <v>9.9407263321323214E-2</v>
      </c>
      <c r="M66" s="291">
        <v>67.813268792143504</v>
      </c>
      <c r="N66" s="130">
        <f t="shared" si="12"/>
        <v>0.10034298094290861</v>
      </c>
      <c r="O66" s="290">
        <v>73.334819982083971</v>
      </c>
      <c r="P66" s="130">
        <f t="shared" si="13"/>
        <v>4.2338111588766658E-2</v>
      </c>
      <c r="Q66" s="290">
        <v>49.370068041076017</v>
      </c>
      <c r="R66" s="130">
        <f t="shared" si="14"/>
        <v>-1.1537285241852047E-2</v>
      </c>
      <c r="S66" s="290">
        <v>60.662707736080876</v>
      </c>
      <c r="T66" s="130">
        <f t="shared" si="15"/>
        <v>1.989692699997514E-2</v>
      </c>
    </row>
    <row r="67" spans="2:20" ht="15" hidden="1" customHeight="1" outlineLevel="1">
      <c r="B67" s="68" t="s">
        <v>95</v>
      </c>
      <c r="C67" s="290">
        <v>74.53</v>
      </c>
      <c r="D67" s="130">
        <f t="shared" si="19"/>
        <v>-1.2978413455171589E-2</v>
      </c>
      <c r="E67" s="290">
        <v>68.27</v>
      </c>
      <c r="F67" s="130">
        <f t="shared" si="20"/>
        <v>-4.2298716452743301E-3</v>
      </c>
      <c r="G67" s="290">
        <v>72.02</v>
      </c>
      <c r="H67" s="130">
        <f t="shared" si="9"/>
        <v>-9.3535075653371491E-3</v>
      </c>
      <c r="I67" s="291">
        <v>73.858756538522201</v>
      </c>
      <c r="J67" s="130">
        <f t="shared" si="10"/>
        <v>-1.1985944976361296E-2</v>
      </c>
      <c r="K67" s="291">
        <v>67.849872653076687</v>
      </c>
      <c r="L67" s="130">
        <f t="shared" si="11"/>
        <v>4.7385062433562553E-3</v>
      </c>
      <c r="M67" s="291">
        <v>71.411896360112081</v>
      </c>
      <c r="N67" s="130">
        <f t="shared" si="12"/>
        <v>-5.4947047783133751E-3</v>
      </c>
      <c r="O67" s="290">
        <v>77.684738240995728</v>
      </c>
      <c r="P67" s="130">
        <f t="shared" si="13"/>
        <v>2.6376049317652583E-2</v>
      </c>
      <c r="Q67" s="290">
        <v>61.716597023541247</v>
      </c>
      <c r="R67" s="130">
        <f t="shared" si="14"/>
        <v>2.7211645529771511E-2</v>
      </c>
      <c r="S67" s="290">
        <v>69.241084062320297</v>
      </c>
      <c r="T67" s="130">
        <f t="shared" si="15"/>
        <v>2.7754726081888892E-2</v>
      </c>
    </row>
    <row r="68" spans="2:20" ht="15" hidden="1" customHeight="1" outlineLevel="1">
      <c r="B68" s="68" t="s">
        <v>96</v>
      </c>
      <c r="C68" s="290">
        <v>76.5</v>
      </c>
      <c r="D68" s="130">
        <f t="shared" si="19"/>
        <v>-2.6136957658118298E-4</v>
      </c>
      <c r="E68" s="290">
        <v>69.150000000000006</v>
      </c>
      <c r="F68" s="130">
        <f t="shared" si="20"/>
        <v>-1.2283959434366554E-2</v>
      </c>
      <c r="G68" s="290">
        <v>73.55</v>
      </c>
      <c r="H68" s="130">
        <f t="shared" si="9"/>
        <v>-4.6014345648938138E-3</v>
      </c>
      <c r="I68" s="291">
        <v>74.865946733271798</v>
      </c>
      <c r="J68" s="130">
        <f t="shared" si="10"/>
        <v>-3.6437232435031497E-3</v>
      </c>
      <c r="K68" s="291">
        <v>68.721597522342435</v>
      </c>
      <c r="L68" s="130">
        <f t="shared" si="11"/>
        <v>-5.0888480425337335E-4</v>
      </c>
      <c r="M68" s="291">
        <v>72.363924112584399</v>
      </c>
      <c r="N68" s="130">
        <f t="shared" si="12"/>
        <v>-2.3573721573044715E-3</v>
      </c>
      <c r="O68" s="290">
        <v>76.804257257271075</v>
      </c>
      <c r="P68" s="130">
        <f t="shared" si="13"/>
        <v>1.6918640067783874E-2</v>
      </c>
      <c r="Q68" s="290">
        <v>63.279114363757316</v>
      </c>
      <c r="R68" s="130">
        <f t="shared" si="14"/>
        <v>2.0794621297386184E-2</v>
      </c>
      <c r="S68" s="290">
        <v>69.652414863419494</v>
      </c>
      <c r="T68" s="130">
        <f t="shared" si="15"/>
        <v>1.9612984767295005E-2</v>
      </c>
    </row>
    <row r="69" spans="2:20" ht="15" hidden="1" customHeight="1" outlineLevel="1">
      <c r="B69" s="68" t="s">
        <v>97</v>
      </c>
      <c r="C69" s="290">
        <v>69.040000000000006</v>
      </c>
      <c r="D69" s="130">
        <f t="shared" si="19"/>
        <v>-2.3121387283236983E-3</v>
      </c>
      <c r="E69" s="290">
        <v>69.67</v>
      </c>
      <c r="F69" s="130">
        <f t="shared" si="20"/>
        <v>1.5745735529960614E-2</v>
      </c>
      <c r="G69" s="290">
        <v>69.3</v>
      </c>
      <c r="H69" s="130">
        <f t="shared" si="9"/>
        <v>4.93039443155463E-3</v>
      </c>
      <c r="I69" s="291">
        <v>67.903396535660448</v>
      </c>
      <c r="J69" s="130">
        <f t="shared" si="10"/>
        <v>-1.305124631748189E-2</v>
      </c>
      <c r="K69" s="291">
        <v>69.189145686773912</v>
      </c>
      <c r="L69" s="130">
        <f t="shared" si="11"/>
        <v>2.6128200880795927E-2</v>
      </c>
      <c r="M69" s="291">
        <v>68.426962718209651</v>
      </c>
      <c r="N69" s="130">
        <f t="shared" si="12"/>
        <v>2.7300616295042879E-3</v>
      </c>
      <c r="O69" s="290">
        <v>73.885594447385358</v>
      </c>
      <c r="P69" s="130">
        <f t="shared" si="13"/>
        <v>3.0235681433448125E-3</v>
      </c>
      <c r="Q69" s="290">
        <v>59.071407461758739</v>
      </c>
      <c r="R69" s="130">
        <f t="shared" si="14"/>
        <v>1.9875757805446703E-2</v>
      </c>
      <c r="S69" s="290">
        <v>66.052129666391551</v>
      </c>
      <c r="T69" s="130">
        <f t="shared" si="15"/>
        <v>1.1932664685926131E-2</v>
      </c>
    </row>
    <row r="70" spans="2:20" collapsed="1">
      <c r="B70" s="139">
        <v>2008</v>
      </c>
      <c r="C70" s="291">
        <v>68.192181683601788</v>
      </c>
      <c r="D70" s="140">
        <f>C70/C83-1</f>
        <v>8.967651580376268E-3</v>
      </c>
      <c r="E70" s="291">
        <v>59.462999975257254</v>
      </c>
      <c r="F70" s="140">
        <f>E70/E83-1</f>
        <v>-1.2138033623525391E-2</v>
      </c>
      <c r="G70" s="291">
        <v>64.684745240971253</v>
      </c>
      <c r="H70" s="140">
        <f>G70/G83-1</f>
        <v>1.0161953465488427E-3</v>
      </c>
      <c r="I70" s="291">
        <v>66.33043277724471</v>
      </c>
      <c r="J70" s="140">
        <f t="shared" si="10"/>
        <v>-1.6170416379774899E-3</v>
      </c>
      <c r="K70" s="291">
        <v>59.279097210086078</v>
      </c>
      <c r="L70" s="140">
        <f t="shared" si="11"/>
        <v>-5.4927047965876996E-3</v>
      </c>
      <c r="M70" s="291">
        <v>63.464004800848066</v>
      </c>
      <c r="N70" s="140">
        <f t="shared" si="12"/>
        <v>-3.2190574444820319E-3</v>
      </c>
      <c r="O70" s="291">
        <v>71.163950994623377</v>
      </c>
      <c r="P70" s="140">
        <f t="shared" si="13"/>
        <v>-1.9928606098897905E-3</v>
      </c>
      <c r="Q70" s="291">
        <v>53.189922191708618</v>
      </c>
      <c r="R70" s="140">
        <f t="shared" si="14"/>
        <v>-8.6104971440255085E-3</v>
      </c>
      <c r="S70" s="291">
        <v>61.717103063000927</v>
      </c>
      <c r="T70" s="140">
        <f t="shared" si="15"/>
        <v>-3.5023520967877309E-3</v>
      </c>
    </row>
    <row r="71" spans="2:20" ht="15" hidden="1" customHeight="1" outlineLevel="1">
      <c r="B71" s="68" t="s">
        <v>86</v>
      </c>
      <c r="C71" s="290">
        <v>64.180000000000007</v>
      </c>
      <c r="D71" s="130">
        <f t="shared" si="19"/>
        <v>-9.4150331841333923E-3</v>
      </c>
      <c r="E71" s="290">
        <v>68.010000000000005</v>
      </c>
      <c r="F71" s="130">
        <f t="shared" ref="F71:F82" si="21">E71/E84-1</f>
        <v>3.8320610687023082E-2</v>
      </c>
      <c r="G71" s="290">
        <v>65.709999999999994</v>
      </c>
      <c r="H71" s="130">
        <f t="shared" si="9"/>
        <v>9.6803933620159821E-3</v>
      </c>
      <c r="I71" s="291">
        <v>63.288674907122584</v>
      </c>
      <c r="J71" s="130">
        <f t="shared" si="10"/>
        <v>-1.6496686105192171E-2</v>
      </c>
      <c r="K71" s="291">
        <v>67.273572084054507</v>
      </c>
      <c r="L71" s="130">
        <f t="shared" si="11"/>
        <v>4.6222992760731385E-2</v>
      </c>
      <c r="M71" s="291">
        <v>64.893335366555306</v>
      </c>
      <c r="N71" s="130">
        <f t="shared" si="12"/>
        <v>8.7544659282448034E-3</v>
      </c>
      <c r="O71" s="290">
        <v>68.789489859201069</v>
      </c>
      <c r="P71" s="130">
        <f t="shared" si="13"/>
        <v>-1.2759417065445255E-2</v>
      </c>
      <c r="Q71" s="290">
        <v>57.502618168416596</v>
      </c>
      <c r="R71" s="130">
        <f t="shared" si="14"/>
        <v>2.2854591170963223E-2</v>
      </c>
      <c r="S71" s="290">
        <v>62.820329411079243</v>
      </c>
      <c r="T71" s="130">
        <f t="shared" si="15"/>
        <v>5.1172792302491832E-3</v>
      </c>
    </row>
    <row r="72" spans="2:20" ht="15" hidden="1" customHeight="1" outlineLevel="1">
      <c r="B72" s="68" t="s">
        <v>87</v>
      </c>
      <c r="C72" s="290">
        <v>68.55</v>
      </c>
      <c r="D72" s="130">
        <f t="shared" si="19"/>
        <v>-2.169259312116445E-2</v>
      </c>
      <c r="E72" s="290">
        <v>61.24</v>
      </c>
      <c r="F72" s="130">
        <f t="shared" si="21"/>
        <v>1.9633507853404897E-3</v>
      </c>
      <c r="G72" s="290">
        <v>65.63</v>
      </c>
      <c r="H72" s="130">
        <f t="shared" si="9"/>
        <v>-1.2042751768779336E-2</v>
      </c>
      <c r="I72" s="291">
        <v>66.774454586651132</v>
      </c>
      <c r="J72" s="130">
        <f t="shared" si="10"/>
        <v>-3.8275795708361371E-2</v>
      </c>
      <c r="K72" s="291">
        <v>60.75981274756932</v>
      </c>
      <c r="L72" s="130">
        <f t="shared" si="11"/>
        <v>-2.4232409847531056E-3</v>
      </c>
      <c r="M72" s="291">
        <v>64.35244530804404</v>
      </c>
      <c r="N72" s="130">
        <f t="shared" si="12"/>
        <v>-2.3915074992008067E-2</v>
      </c>
      <c r="O72" s="290">
        <v>73.683990339817825</v>
      </c>
      <c r="P72" s="130">
        <f t="shared" si="13"/>
        <v>1.4892867142954236E-2</v>
      </c>
      <c r="Q72" s="290">
        <v>58.001429800844328</v>
      </c>
      <c r="R72" s="130">
        <f t="shared" si="14"/>
        <v>6.8071697860010438E-3</v>
      </c>
      <c r="S72" s="290">
        <v>65.39013154004526</v>
      </c>
      <c r="T72" s="130">
        <f t="shared" si="15"/>
        <v>1.2115844891495975E-2</v>
      </c>
    </row>
    <row r="73" spans="2:20" ht="15" hidden="1" customHeight="1" outlineLevel="1">
      <c r="B73" s="68" t="s">
        <v>88</v>
      </c>
      <c r="C73" s="290">
        <v>56.9</v>
      </c>
      <c r="D73" s="130">
        <f t="shared" si="19"/>
        <v>-0.14603031667417077</v>
      </c>
      <c r="E73" s="290">
        <v>50.17</v>
      </c>
      <c r="F73" s="130">
        <f t="shared" si="21"/>
        <v>-5.3528945281521301E-3</v>
      </c>
      <c r="G73" s="290">
        <v>54.21</v>
      </c>
      <c r="H73" s="130">
        <f t="shared" si="9"/>
        <v>-9.7252289758534505E-2</v>
      </c>
      <c r="I73" s="291">
        <v>55.301687142508101</v>
      </c>
      <c r="J73" s="130">
        <f t="shared" si="10"/>
        <v>-0.15081357549728469</v>
      </c>
      <c r="K73" s="291">
        <v>50.253116033779783</v>
      </c>
      <c r="L73" s="130">
        <f t="shared" si="11"/>
        <v>3.8768023575261878E-3</v>
      </c>
      <c r="M73" s="291">
        <v>53.26870057469705</v>
      </c>
      <c r="N73" s="130">
        <f t="shared" si="12"/>
        <v>-9.6115897098570047E-2</v>
      </c>
      <c r="O73" s="290">
        <v>69.086472371130611</v>
      </c>
      <c r="P73" s="130">
        <f t="shared" si="13"/>
        <v>-6.5320015462092651E-2</v>
      </c>
      <c r="Q73" s="290">
        <v>51.435418621685976</v>
      </c>
      <c r="R73" s="130">
        <f t="shared" si="14"/>
        <v>-8.0034199743010848E-2</v>
      </c>
      <c r="S73" s="290">
        <v>59.75155878343709</v>
      </c>
      <c r="T73" s="130">
        <f t="shared" si="15"/>
        <v>-7.0934011952755394E-2</v>
      </c>
    </row>
    <row r="74" spans="2:20" ht="15" hidden="1" customHeight="1" outlineLevel="1">
      <c r="B74" s="68" t="s">
        <v>89</v>
      </c>
      <c r="C74" s="290">
        <v>66.95</v>
      </c>
      <c r="D74" s="130">
        <f t="shared" si="19"/>
        <v>-0.13164721141374824</v>
      </c>
      <c r="E74" s="290">
        <v>50.84</v>
      </c>
      <c r="F74" s="130">
        <f t="shared" si="21"/>
        <v>-7.7983315197678538E-2</v>
      </c>
      <c r="G74" s="290">
        <v>60.52</v>
      </c>
      <c r="H74" s="130">
        <f t="shared" si="9"/>
        <v>-0.11221945137157108</v>
      </c>
      <c r="I74" s="291">
        <v>64.146598044927813</v>
      </c>
      <c r="J74" s="130">
        <f t="shared" si="10"/>
        <v>-0.14947760936739163</v>
      </c>
      <c r="K74" s="291">
        <v>51.017164806145722</v>
      </c>
      <c r="L74" s="130">
        <f t="shared" si="11"/>
        <v>-7.6523190850261935E-2</v>
      </c>
      <c r="M74" s="291">
        <v>58.859565171157065</v>
      </c>
      <c r="N74" s="130">
        <f t="shared" si="12"/>
        <v>-0.12319806246391929</v>
      </c>
      <c r="O74" s="290">
        <v>69.913590811417265</v>
      </c>
      <c r="P74" s="130">
        <f t="shared" si="13"/>
        <v>-6.1958876115664308E-2</v>
      </c>
      <c r="Q74" s="290">
        <v>46.800566499291875</v>
      </c>
      <c r="R74" s="130">
        <f t="shared" si="14"/>
        <v>-0.11001242145335932</v>
      </c>
      <c r="S74" s="290">
        <v>57.690066495723741</v>
      </c>
      <c r="T74" s="130">
        <f t="shared" si="15"/>
        <v>-8.1787987863093048E-2</v>
      </c>
    </row>
    <row r="75" spans="2:20" ht="15" hidden="1" customHeight="1" outlineLevel="1">
      <c r="B75" s="68" t="s">
        <v>90</v>
      </c>
      <c r="C75" s="290">
        <v>84.99</v>
      </c>
      <c r="D75" s="130">
        <f t="shared" si="19"/>
        <v>-4.7624383684446436E-2</v>
      </c>
      <c r="E75" s="290">
        <v>74.56</v>
      </c>
      <c r="F75" s="130">
        <f t="shared" si="21"/>
        <v>-1.2188659247482803E-2</v>
      </c>
      <c r="G75" s="290">
        <v>80.83</v>
      </c>
      <c r="H75" s="130">
        <f t="shared" si="9"/>
        <v>-3.3596365375418435E-2</v>
      </c>
      <c r="I75" s="291">
        <v>82.920109761369261</v>
      </c>
      <c r="J75" s="130">
        <f t="shared" si="10"/>
        <v>-6.1808622557898318E-2</v>
      </c>
      <c r="K75" s="291">
        <v>73.990033338366999</v>
      </c>
      <c r="L75" s="130">
        <f t="shared" si="11"/>
        <v>-8.9594533095895823E-3</v>
      </c>
      <c r="M75" s="291">
        <v>79.324097141857465</v>
      </c>
      <c r="N75" s="130">
        <f t="shared" si="12"/>
        <v>-4.1326115760311088E-2</v>
      </c>
      <c r="O75" s="290">
        <v>83.929598692673338</v>
      </c>
      <c r="P75" s="130">
        <f t="shared" si="13"/>
        <v>-4.9180490591834047E-2</v>
      </c>
      <c r="Q75" s="290">
        <v>63.937771202573771</v>
      </c>
      <c r="R75" s="130">
        <f t="shared" si="14"/>
        <v>-0.10494243483596644</v>
      </c>
      <c r="S75" s="290">
        <v>73.356746514597177</v>
      </c>
      <c r="T75" s="130">
        <f t="shared" si="15"/>
        <v>-7.486000149323413E-2</v>
      </c>
    </row>
    <row r="76" spans="2:20" ht="15" hidden="1" customHeight="1" outlineLevel="1">
      <c r="B76" s="68" t="s">
        <v>91</v>
      </c>
      <c r="C76" s="290">
        <v>71.010000000000005</v>
      </c>
      <c r="D76" s="130">
        <f t="shared" si="19"/>
        <v>-0.1314823874755382</v>
      </c>
      <c r="E76" s="290">
        <v>64.88</v>
      </c>
      <c r="F76" s="130">
        <f t="shared" si="21"/>
        <v>-3.3517056457619598E-2</v>
      </c>
      <c r="G76" s="290">
        <v>68.569999999999993</v>
      </c>
      <c r="H76" s="130">
        <f t="shared" si="9"/>
        <v>-9.5501912676428047E-2</v>
      </c>
      <c r="I76" s="291">
        <v>68.632493625445591</v>
      </c>
      <c r="J76" s="130">
        <f t="shared" si="10"/>
        <v>-0.14502628420323715</v>
      </c>
      <c r="K76" s="291">
        <v>64.552603761311232</v>
      </c>
      <c r="L76" s="130">
        <f t="shared" si="11"/>
        <v>-1.8777110387962925E-2</v>
      </c>
      <c r="M76" s="291">
        <v>66.989580984759257</v>
      </c>
      <c r="N76" s="130">
        <f t="shared" si="12"/>
        <v>-9.8653905873351211E-2</v>
      </c>
      <c r="O76" s="290">
        <v>74.297744383040822</v>
      </c>
      <c r="P76" s="130">
        <f t="shared" si="13"/>
        <v>-7.7529898212994941E-2</v>
      </c>
      <c r="Q76" s="290">
        <v>54.562629801806125</v>
      </c>
      <c r="R76" s="130">
        <f t="shared" si="14"/>
        <v>-0.10856922991970563</v>
      </c>
      <c r="S76" s="290">
        <v>63.860657063828924</v>
      </c>
      <c r="T76" s="130">
        <f t="shared" si="15"/>
        <v>-9.0719090399179803E-2</v>
      </c>
    </row>
    <row r="77" spans="2:20" ht="15" hidden="1" customHeight="1" outlineLevel="1">
      <c r="B77" s="68" t="s">
        <v>92</v>
      </c>
      <c r="C77" s="290">
        <v>61.34</v>
      </c>
      <c r="D77" s="130">
        <f t="shared" si="19"/>
        <v>-0.10674239114606088</v>
      </c>
      <c r="E77" s="290">
        <v>51.72</v>
      </c>
      <c r="F77" s="130">
        <f t="shared" si="21"/>
        <v>5.1005893111156331E-2</v>
      </c>
      <c r="G77" s="290">
        <v>57.46</v>
      </c>
      <c r="H77" s="130">
        <f t="shared" si="9"/>
        <v>-5.4156378600823007E-2</v>
      </c>
      <c r="I77" s="291">
        <v>60.291555466035554</v>
      </c>
      <c r="J77" s="130">
        <f t="shared" si="10"/>
        <v>-9.7769318188142496E-2</v>
      </c>
      <c r="K77" s="291">
        <v>51.008204903464566</v>
      </c>
      <c r="L77" s="130">
        <f t="shared" si="11"/>
        <v>6.31859333685727E-2</v>
      </c>
      <c r="M77" s="291">
        <v>56.503229011425731</v>
      </c>
      <c r="N77" s="130">
        <f t="shared" si="12"/>
        <v>-4.3614990471908643E-2</v>
      </c>
      <c r="O77" s="290">
        <v>64.01123274778007</v>
      </c>
      <c r="P77" s="130">
        <f t="shared" si="13"/>
        <v>-7.7589670126598342E-2</v>
      </c>
      <c r="Q77" s="290">
        <v>43.003536316551042</v>
      </c>
      <c r="R77" s="130">
        <f t="shared" si="14"/>
        <v>-8.7333390097681818E-2</v>
      </c>
      <c r="S77" s="290">
        <v>52.815757706790627</v>
      </c>
      <c r="T77" s="130">
        <f t="shared" si="15"/>
        <v>-8.1411747683396096E-2</v>
      </c>
    </row>
    <row r="78" spans="2:20" ht="15" hidden="1" customHeight="1" outlineLevel="1">
      <c r="B78" s="68" t="s">
        <v>93</v>
      </c>
      <c r="C78" s="290">
        <v>49.13</v>
      </c>
      <c r="D78" s="130">
        <f t="shared" si="19"/>
        <v>-0.23841264920167415</v>
      </c>
      <c r="E78" s="290">
        <v>41.29</v>
      </c>
      <c r="F78" s="130">
        <f t="shared" si="21"/>
        <v>3.8219763640935378E-2</v>
      </c>
      <c r="G78" s="290">
        <v>45.96</v>
      </c>
      <c r="H78" s="130">
        <f t="shared" si="9"/>
        <v>-0.15592286501377417</v>
      </c>
      <c r="I78" s="291">
        <v>49.516998062144573</v>
      </c>
      <c r="J78" s="130">
        <f t="shared" si="10"/>
        <v>-0.21419906545498602</v>
      </c>
      <c r="K78" s="291">
        <v>40.634181626262603</v>
      </c>
      <c r="L78" s="130">
        <f t="shared" si="11"/>
        <v>3.4392304868392065E-2</v>
      </c>
      <c r="M78" s="291">
        <v>45.892120571126391</v>
      </c>
      <c r="N78" s="130">
        <f t="shared" si="12"/>
        <v>-0.138387886771008</v>
      </c>
      <c r="O78" s="290">
        <v>56.732444040952146</v>
      </c>
      <c r="P78" s="130">
        <f t="shared" si="13"/>
        <v>-0.11339864201582606</v>
      </c>
      <c r="Q78" s="290">
        <v>38.926266720235986</v>
      </c>
      <c r="R78" s="130">
        <f t="shared" si="14"/>
        <v>-7.1795887953440385E-2</v>
      </c>
      <c r="S78" s="290">
        <v>47.243130711330338</v>
      </c>
      <c r="T78" s="130">
        <f t="shared" si="15"/>
        <v>-9.5136023733904174E-2</v>
      </c>
    </row>
    <row r="79" spans="2:20" ht="15" hidden="1" customHeight="1" outlineLevel="1">
      <c r="B79" s="68" t="s">
        <v>94</v>
      </c>
      <c r="C79" s="290">
        <v>67.180000000000007</v>
      </c>
      <c r="D79" s="130">
        <f t="shared" si="19"/>
        <v>-3.5878300803673935E-2</v>
      </c>
      <c r="E79" s="290">
        <v>52.48</v>
      </c>
      <c r="F79" s="130">
        <f t="shared" si="21"/>
        <v>-0.10626702997275206</v>
      </c>
      <c r="G79" s="290">
        <v>61.25</v>
      </c>
      <c r="H79" s="130">
        <f t="shared" si="9"/>
        <v>-6.0870898497393466E-2</v>
      </c>
      <c r="I79" s="291">
        <v>68.231868002752734</v>
      </c>
      <c r="J79" s="130">
        <f t="shared" si="10"/>
        <v>-1.5756227877187223E-3</v>
      </c>
      <c r="K79" s="291">
        <v>52.051956272977385</v>
      </c>
      <c r="L79" s="130">
        <f t="shared" si="11"/>
        <v>-0.10282947837003098</v>
      </c>
      <c r="M79" s="291">
        <v>61.629210134128165</v>
      </c>
      <c r="N79" s="130">
        <f t="shared" si="12"/>
        <v>-3.8519620323139048E-2</v>
      </c>
      <c r="O79" s="290">
        <v>70.356076561668246</v>
      </c>
      <c r="P79" s="130">
        <f t="shared" si="13"/>
        <v>-6.3330440317017289E-2</v>
      </c>
      <c r="Q79" s="290">
        <v>49.946312899779571</v>
      </c>
      <c r="R79" s="130">
        <f t="shared" si="14"/>
        <v>-0.10122017137004513</v>
      </c>
      <c r="S79" s="290">
        <v>59.479253373691513</v>
      </c>
      <c r="T79" s="130">
        <f t="shared" si="15"/>
        <v>-8.0337278871136064E-2</v>
      </c>
    </row>
    <row r="80" spans="2:20" ht="15" hidden="1" customHeight="1" outlineLevel="1">
      <c r="B80" s="68" t="s">
        <v>95</v>
      </c>
      <c r="C80" s="290">
        <v>75.510000000000005</v>
      </c>
      <c r="D80" s="130">
        <f t="shared" si="19"/>
        <v>-1.4615685762755959E-2</v>
      </c>
      <c r="E80" s="290">
        <v>68.56</v>
      </c>
      <c r="F80" s="130">
        <f t="shared" si="21"/>
        <v>-7.2875674099981413E-4</v>
      </c>
      <c r="G80" s="290">
        <v>72.7</v>
      </c>
      <c r="H80" s="130">
        <f t="shared" si="9"/>
        <v>-9.1317977374949511E-3</v>
      </c>
      <c r="I80" s="291">
        <v>74.754763014737776</v>
      </c>
      <c r="J80" s="130">
        <f t="shared" si="10"/>
        <v>-6.5271990194158969E-3</v>
      </c>
      <c r="K80" s="291">
        <v>67.529881886146072</v>
      </c>
      <c r="L80" s="130">
        <f t="shared" si="11"/>
        <v>-2.5198137464400583E-3</v>
      </c>
      <c r="M80" s="291">
        <v>71.806451612903231</v>
      </c>
      <c r="N80" s="130">
        <f t="shared" si="12"/>
        <v>-4.6980113297159232E-3</v>
      </c>
      <c r="O80" s="290">
        <v>75.688377853946903</v>
      </c>
      <c r="P80" s="130">
        <f t="shared" si="13"/>
        <v>-1.8179552732657811E-3</v>
      </c>
      <c r="Q80" s="290">
        <v>60.081675759927442</v>
      </c>
      <c r="R80" s="130">
        <f t="shared" si="14"/>
        <v>-5.2454357014952713E-3</v>
      </c>
      <c r="S80" s="290">
        <v>67.371214459200985</v>
      </c>
      <c r="T80" s="130">
        <f t="shared" si="15"/>
        <v>-3.1740398771837874E-3</v>
      </c>
    </row>
    <row r="81" spans="2:20" ht="15" hidden="1" customHeight="1" outlineLevel="1">
      <c r="B81" s="68" t="s">
        <v>96</v>
      </c>
      <c r="C81" s="290">
        <v>76.52</v>
      </c>
      <c r="D81" s="130">
        <f t="shared" si="19"/>
        <v>5.6512025233275143E-3</v>
      </c>
      <c r="E81" s="290">
        <v>70.010000000000005</v>
      </c>
      <c r="F81" s="130">
        <f t="shared" si="21"/>
        <v>-3.3945080723057686E-2</v>
      </c>
      <c r="G81" s="290">
        <v>73.89</v>
      </c>
      <c r="H81" s="130">
        <f t="shared" si="9"/>
        <v>-9.7829000268024879E-3</v>
      </c>
      <c r="I81" s="291">
        <v>75.139735132685431</v>
      </c>
      <c r="J81" s="130">
        <f t="shared" si="10"/>
        <v>1.4698548245674292E-2</v>
      </c>
      <c r="K81" s="291">
        <v>68.756586704508692</v>
      </c>
      <c r="L81" s="130">
        <f t="shared" si="11"/>
        <v>-3.26018802491711E-2</v>
      </c>
      <c r="M81" s="291">
        <v>72.534915903768365</v>
      </c>
      <c r="N81" s="130">
        <f t="shared" si="12"/>
        <v>-4.0211682885799016E-3</v>
      </c>
      <c r="O81" s="290">
        <v>75.526452393626698</v>
      </c>
      <c r="P81" s="130">
        <f t="shared" si="13"/>
        <v>2.9355350128563718E-3</v>
      </c>
      <c r="Q81" s="290">
        <v>61.990054653043011</v>
      </c>
      <c r="R81" s="130">
        <f t="shared" si="14"/>
        <v>-2.7174367393778431E-2</v>
      </c>
      <c r="S81" s="290">
        <v>68.312600863273801</v>
      </c>
      <c r="T81" s="130">
        <f t="shared" si="15"/>
        <v>-1.1654096319740681E-2</v>
      </c>
    </row>
    <row r="82" spans="2:20" ht="15" hidden="1" customHeight="1" outlineLevel="1">
      <c r="B82" s="68" t="s">
        <v>97</v>
      </c>
      <c r="C82" s="290">
        <v>69.2</v>
      </c>
      <c r="D82" s="130">
        <f t="shared" si="19"/>
        <v>4.2011745219093566E-2</v>
      </c>
      <c r="E82" s="290">
        <v>68.59</v>
      </c>
      <c r="F82" s="130">
        <f t="shared" si="21"/>
        <v>1.4044943820224809E-2</v>
      </c>
      <c r="G82" s="290">
        <v>68.959999999999994</v>
      </c>
      <c r="H82" s="130">
        <f t="shared" si="9"/>
        <v>3.0638170677028898E-2</v>
      </c>
      <c r="I82" s="291">
        <v>68.801339767944654</v>
      </c>
      <c r="J82" s="130">
        <f t="shared" si="10"/>
        <v>6.8104642463841181E-2</v>
      </c>
      <c r="K82" s="291">
        <v>67.427389313912371</v>
      </c>
      <c r="L82" s="130">
        <f t="shared" si="11"/>
        <v>1.1819744801921939E-2</v>
      </c>
      <c r="M82" s="291">
        <v>68.240661506658327</v>
      </c>
      <c r="N82" s="130">
        <f t="shared" si="12"/>
        <v>4.4571987404986357E-2</v>
      </c>
      <c r="O82" s="290">
        <v>73.662869741088841</v>
      </c>
      <c r="P82" s="130">
        <f t="shared" si="13"/>
        <v>1.0119877698535396E-2</v>
      </c>
      <c r="Q82" s="290">
        <v>57.920199602417945</v>
      </c>
      <c r="R82" s="130">
        <f t="shared" si="14"/>
        <v>-2.5133105556031543E-2</v>
      </c>
      <c r="S82" s="290">
        <v>65.27324590998569</v>
      </c>
      <c r="T82" s="130">
        <f t="shared" si="15"/>
        <v>-6.6156871770760572E-3</v>
      </c>
    </row>
    <row r="83" spans="2:20" collapsed="1">
      <c r="B83" s="139">
        <v>2007</v>
      </c>
      <c r="C83" s="291">
        <v>67.58609314856659</v>
      </c>
      <c r="D83" s="140">
        <f>C83/C96-1</f>
        <v>-6.927504637978954E-2</v>
      </c>
      <c r="E83" s="291">
        <v>60.193632308135527</v>
      </c>
      <c r="F83" s="140">
        <f>E83/E96-1</f>
        <v>-1.1512297438897812E-2</v>
      </c>
      <c r="G83" s="291">
        <v>64.619079632949976</v>
      </c>
      <c r="H83" s="140">
        <f>G83/G96-1</f>
        <v>-4.7618018101246662E-2</v>
      </c>
      <c r="I83" s="291">
        <v>66.437865572213326</v>
      </c>
      <c r="J83" s="140">
        <f t="shared" ref="J83:J134" si="22">I83/I96-1</f>
        <v>-6.7275731314381915E-2</v>
      </c>
      <c r="K83" s="291">
        <v>59.606498108152522</v>
      </c>
      <c r="L83" s="140">
        <f t="shared" ref="L83:L134" si="23">K83/K96-1</f>
        <v>-8.180368586534037E-3</v>
      </c>
      <c r="M83" s="291">
        <v>63.668958836774003</v>
      </c>
      <c r="N83" s="140">
        <f t="shared" ref="N83:N134" si="24">M83/M96-1</f>
        <v>-4.4808691323376393E-2</v>
      </c>
      <c r="O83" s="291">
        <v>71.306054020928357</v>
      </c>
      <c r="P83" s="140">
        <f t="shared" ref="P83:P134" si="25">O83/O96-1</f>
        <v>-4.097905965887827E-2</v>
      </c>
      <c r="Q83" s="291">
        <v>53.651891651545817</v>
      </c>
      <c r="R83" s="140">
        <f t="shared" ref="R83:R134" si="26">Q83/Q96-1</f>
        <v>-5.7281679505599481E-2</v>
      </c>
      <c r="S83" s="291">
        <v>61.934017800105615</v>
      </c>
      <c r="T83" s="140">
        <f t="shared" ref="T83:T134" si="27">S83/S96-1</f>
        <v>-4.782533547071699E-2</v>
      </c>
    </row>
    <row r="84" spans="2:20" ht="15" hidden="1" customHeight="1" outlineLevel="1">
      <c r="B84" s="68" t="s">
        <v>86</v>
      </c>
      <c r="C84" s="290">
        <v>64.790000000000006</v>
      </c>
      <c r="D84" s="130"/>
      <c r="E84" s="290">
        <v>65.5</v>
      </c>
      <c r="F84" s="130"/>
      <c r="G84" s="290">
        <v>65.08</v>
      </c>
      <c r="H84" s="130"/>
      <c r="I84" s="291">
        <v>64.350240627548843</v>
      </c>
      <c r="J84" s="130"/>
      <c r="K84" s="291">
        <v>64.301370309723069</v>
      </c>
      <c r="L84" s="130"/>
      <c r="M84" s="291">
        <v>64.330159179856679</v>
      </c>
      <c r="N84" s="130"/>
      <c r="O84" s="290">
        <v>69.678547507361941</v>
      </c>
      <c r="P84" s="130"/>
      <c r="Q84" s="290">
        <v>56.217783705294451</v>
      </c>
      <c r="R84" s="130"/>
      <c r="S84" s="290">
        <v>62.500496916329055</v>
      </c>
      <c r="T84" s="130"/>
    </row>
    <row r="85" spans="2:20" ht="15" hidden="1" customHeight="1" outlineLevel="1">
      <c r="B85" s="68" t="s">
        <v>87</v>
      </c>
      <c r="C85" s="290">
        <v>70.069999999999993</v>
      </c>
      <c r="D85" s="130"/>
      <c r="E85" s="290">
        <v>61.12</v>
      </c>
      <c r="F85" s="130"/>
      <c r="G85" s="290">
        <v>66.430000000000007</v>
      </c>
      <c r="H85" s="130"/>
      <c r="I85" s="291">
        <v>69.432020415701288</v>
      </c>
      <c r="J85" s="130"/>
      <c r="K85" s="291">
        <v>60.907406070233712</v>
      </c>
      <c r="L85" s="130"/>
      <c r="M85" s="291">
        <v>65.929145773373293</v>
      </c>
      <c r="N85" s="130"/>
      <c r="O85" s="290">
        <v>72.602727563991209</v>
      </c>
      <c r="P85" s="130"/>
      <c r="Q85" s="290">
        <v>57.609273693564027</v>
      </c>
      <c r="R85" s="130"/>
      <c r="S85" s="290">
        <v>64.607358801951591</v>
      </c>
      <c r="T85" s="130"/>
    </row>
    <row r="86" spans="2:20" ht="15" hidden="1" customHeight="1" outlineLevel="1">
      <c r="B86" s="68" t="s">
        <v>88</v>
      </c>
      <c r="C86" s="290">
        <v>66.63</v>
      </c>
      <c r="D86" s="130"/>
      <c r="E86" s="290">
        <v>50.44</v>
      </c>
      <c r="F86" s="130"/>
      <c r="G86" s="290">
        <v>60.05</v>
      </c>
      <c r="H86" s="130"/>
      <c r="I86" s="291">
        <v>65.12314086378953</v>
      </c>
      <c r="J86" s="130"/>
      <c r="K86" s="291">
        <v>50.059047002345572</v>
      </c>
      <c r="L86" s="130"/>
      <c r="M86" s="291">
        <v>58.933109237906457</v>
      </c>
      <c r="N86" s="130"/>
      <c r="O86" s="290">
        <v>73.914573451881495</v>
      </c>
      <c r="P86" s="130"/>
      <c r="Q86" s="290">
        <v>55.910142102366933</v>
      </c>
      <c r="R86" s="130"/>
      <c r="S86" s="290">
        <v>64.313578962271322</v>
      </c>
      <c r="T86" s="130"/>
    </row>
    <row r="87" spans="2:20" ht="15" hidden="1" customHeight="1" outlineLevel="1">
      <c r="B87" s="68" t="s">
        <v>89</v>
      </c>
      <c r="C87" s="290">
        <v>77.099999999999994</v>
      </c>
      <c r="D87" s="130"/>
      <c r="E87" s="290">
        <v>55.14</v>
      </c>
      <c r="F87" s="130"/>
      <c r="G87" s="290">
        <v>68.17</v>
      </c>
      <c r="H87" s="130"/>
      <c r="I87" s="291">
        <v>75.420234377623316</v>
      </c>
      <c r="J87" s="130"/>
      <c r="K87" s="291">
        <v>55.244662671191662</v>
      </c>
      <c r="L87" s="130"/>
      <c r="M87" s="291">
        <v>67.129830183267558</v>
      </c>
      <c r="N87" s="130"/>
      <c r="O87" s="290">
        <v>74.531477385460448</v>
      </c>
      <c r="P87" s="130"/>
      <c r="Q87" s="290">
        <v>52.585640100413208</v>
      </c>
      <c r="R87" s="130"/>
      <c r="S87" s="290">
        <v>62.828699399678577</v>
      </c>
      <c r="T87" s="130"/>
    </row>
    <row r="88" spans="2:20" ht="15" hidden="1" customHeight="1" outlineLevel="1">
      <c r="B88" s="68" t="s">
        <v>90</v>
      </c>
      <c r="C88" s="290">
        <v>89.24</v>
      </c>
      <c r="D88" s="130"/>
      <c r="E88" s="290">
        <v>75.48</v>
      </c>
      <c r="F88" s="130"/>
      <c r="G88" s="290">
        <v>83.64</v>
      </c>
      <c r="H88" s="130"/>
      <c r="I88" s="291">
        <v>88.382937378345801</v>
      </c>
      <c r="J88" s="130"/>
      <c r="K88" s="291">
        <v>74.658936594932911</v>
      </c>
      <c r="L88" s="130"/>
      <c r="M88" s="291">
        <v>82.743567386075526</v>
      </c>
      <c r="N88" s="130"/>
      <c r="O88" s="290">
        <v>88.270799938586663</v>
      </c>
      <c r="P88" s="130"/>
      <c r="Q88" s="290">
        <v>71.434255952974553</v>
      </c>
      <c r="R88" s="130"/>
      <c r="S88" s="290">
        <v>79.292589913958508</v>
      </c>
      <c r="T88" s="130"/>
    </row>
    <row r="89" spans="2:20" ht="15" hidden="1" customHeight="1" outlineLevel="1">
      <c r="B89" s="68" t="s">
        <v>91</v>
      </c>
      <c r="C89" s="290">
        <v>81.760000000000005</v>
      </c>
      <c r="D89" s="130"/>
      <c r="E89" s="290">
        <v>67.13</v>
      </c>
      <c r="F89" s="130"/>
      <c r="G89" s="290">
        <v>75.81</v>
      </c>
      <c r="H89" s="130"/>
      <c r="I89" s="291">
        <v>80.274390144831457</v>
      </c>
      <c r="J89" s="130"/>
      <c r="K89" s="291">
        <v>65.787910621239689</v>
      </c>
      <c r="L89" s="130"/>
      <c r="M89" s="291">
        <v>74.32170774497915</v>
      </c>
      <c r="N89" s="130"/>
      <c r="O89" s="290">
        <v>80.542170677522833</v>
      </c>
      <c r="P89" s="130"/>
      <c r="Q89" s="290">
        <v>61.207927337858749</v>
      </c>
      <c r="R89" s="130"/>
      <c r="S89" s="290">
        <v>70.232044233573689</v>
      </c>
      <c r="T89" s="130"/>
    </row>
    <row r="90" spans="2:20" ht="15" hidden="1" customHeight="1" outlineLevel="1">
      <c r="B90" s="68" t="s">
        <v>92</v>
      </c>
      <c r="C90" s="290">
        <v>68.67</v>
      </c>
      <c r="D90" s="130"/>
      <c r="E90" s="290">
        <v>49.21</v>
      </c>
      <c r="F90" s="130"/>
      <c r="G90" s="290">
        <v>60.75</v>
      </c>
      <c r="H90" s="130"/>
      <c r="I90" s="291">
        <v>66.824989087001782</v>
      </c>
      <c r="J90" s="130"/>
      <c r="K90" s="291">
        <v>47.976749223770668</v>
      </c>
      <c r="L90" s="130"/>
      <c r="M90" s="291">
        <v>59.080002769288591</v>
      </c>
      <c r="N90" s="130"/>
      <c r="O90" s="290">
        <v>69.395615676339446</v>
      </c>
      <c r="P90" s="130"/>
      <c r="Q90" s="290">
        <v>47.118559888099412</v>
      </c>
      <c r="R90" s="130"/>
      <c r="S90" s="290">
        <v>57.496661397088019</v>
      </c>
      <c r="T90" s="130"/>
    </row>
    <row r="91" spans="2:20" ht="15" hidden="1" customHeight="1" outlineLevel="1">
      <c r="B91" s="68" t="s">
        <v>93</v>
      </c>
      <c r="C91" s="290">
        <v>64.510000000000005</v>
      </c>
      <c r="D91" s="130"/>
      <c r="E91" s="290">
        <v>39.770000000000003</v>
      </c>
      <c r="F91" s="130"/>
      <c r="G91" s="290">
        <v>54.45</v>
      </c>
      <c r="H91" s="130"/>
      <c r="I91" s="291">
        <v>63.014684617059373</v>
      </c>
      <c r="J91" s="130"/>
      <c r="K91" s="291">
        <v>39.283143769551316</v>
      </c>
      <c r="L91" s="130"/>
      <c r="M91" s="291">
        <v>53.263086563558524</v>
      </c>
      <c r="N91" s="130"/>
      <c r="O91" s="290">
        <v>63.988672620513668</v>
      </c>
      <c r="P91" s="130"/>
      <c r="Q91" s="290">
        <v>41.937184090263337</v>
      </c>
      <c r="R91" s="130"/>
      <c r="S91" s="290">
        <v>52.210201699351792</v>
      </c>
      <c r="T91" s="130"/>
    </row>
    <row r="92" spans="2:20" ht="15" hidden="1" customHeight="1" outlineLevel="1">
      <c r="B92" s="68" t="s">
        <v>94</v>
      </c>
      <c r="C92" s="290">
        <v>69.680000000000007</v>
      </c>
      <c r="D92" s="130"/>
      <c r="E92" s="290">
        <v>58.72</v>
      </c>
      <c r="F92" s="130"/>
      <c r="G92" s="290">
        <v>65.22</v>
      </c>
      <c r="H92" s="130"/>
      <c r="I92" s="291">
        <v>68.339545347704913</v>
      </c>
      <c r="J92" s="130"/>
      <c r="K92" s="291">
        <v>58.01790743013936</v>
      </c>
      <c r="L92" s="130"/>
      <c r="M92" s="291">
        <v>64.098250403030391</v>
      </c>
      <c r="N92" s="130"/>
      <c r="O92" s="290">
        <v>75.113017001940761</v>
      </c>
      <c r="P92" s="130"/>
      <c r="Q92" s="290">
        <v>55.571243711504607</v>
      </c>
      <c r="R92" s="130"/>
      <c r="S92" s="290">
        <v>64.675072727403972</v>
      </c>
      <c r="T92" s="130"/>
    </row>
    <row r="93" spans="2:20" ht="15" hidden="1" customHeight="1" outlineLevel="1">
      <c r="B93" s="68" t="s">
        <v>95</v>
      </c>
      <c r="C93" s="290">
        <v>76.63</v>
      </c>
      <c r="D93" s="130"/>
      <c r="E93" s="290">
        <v>68.61</v>
      </c>
      <c r="F93" s="130"/>
      <c r="G93" s="290">
        <v>73.37</v>
      </c>
      <c r="H93" s="130"/>
      <c r="I93" s="291">
        <v>75.245908031858377</v>
      </c>
      <c r="J93" s="130"/>
      <c r="K93" s="291">
        <v>67.700474472362046</v>
      </c>
      <c r="L93" s="130"/>
      <c r="M93" s="291">
        <v>72.145391479460528</v>
      </c>
      <c r="N93" s="130"/>
      <c r="O93" s="290">
        <v>75.826226542341402</v>
      </c>
      <c r="P93" s="130"/>
      <c r="Q93" s="290">
        <v>60.398492167057007</v>
      </c>
      <c r="R93" s="130"/>
      <c r="S93" s="290">
        <v>67.585734274918323</v>
      </c>
      <c r="T93" s="130"/>
    </row>
    <row r="94" spans="2:20" ht="15" hidden="1" customHeight="1" outlineLevel="1">
      <c r="B94" s="68" t="s">
        <v>96</v>
      </c>
      <c r="C94" s="290">
        <v>76.09</v>
      </c>
      <c r="D94" s="130"/>
      <c r="E94" s="290">
        <v>72.47</v>
      </c>
      <c r="F94" s="130"/>
      <c r="G94" s="290">
        <v>74.62</v>
      </c>
      <c r="H94" s="130"/>
      <c r="I94" s="291">
        <v>74.051288693174456</v>
      </c>
      <c r="J94" s="130"/>
      <c r="K94" s="291">
        <v>71.073723734565675</v>
      </c>
      <c r="L94" s="130"/>
      <c r="M94" s="291">
        <v>72.827768617460933</v>
      </c>
      <c r="N94" s="130"/>
      <c r="O94" s="290">
        <v>75.305390782328345</v>
      </c>
      <c r="P94" s="130"/>
      <c r="Q94" s="290">
        <v>63.72165018613898</v>
      </c>
      <c r="R94" s="130"/>
      <c r="S94" s="290">
        <v>69.118109974353345</v>
      </c>
      <c r="T94" s="130"/>
    </row>
    <row r="95" spans="2:20" ht="15" hidden="1" customHeight="1" outlineLevel="1">
      <c r="B95" s="68" t="s">
        <v>97</v>
      </c>
      <c r="C95" s="290">
        <v>66.41</v>
      </c>
      <c r="D95" s="130"/>
      <c r="E95" s="290">
        <v>67.64</v>
      </c>
      <c r="F95" s="130"/>
      <c r="G95" s="290">
        <v>66.91</v>
      </c>
      <c r="H95" s="130"/>
      <c r="I95" s="291">
        <v>64.414418805668475</v>
      </c>
      <c r="J95" s="130"/>
      <c r="K95" s="291">
        <v>66.639724773420227</v>
      </c>
      <c r="L95" s="130"/>
      <c r="M95" s="291">
        <v>65.328825901398645</v>
      </c>
      <c r="N95" s="130"/>
      <c r="O95" s="290">
        <v>72.924878885586196</v>
      </c>
      <c r="P95" s="130"/>
      <c r="Q95" s="290">
        <v>59.413443960935503</v>
      </c>
      <c r="R95" s="130"/>
      <c r="S95" s="290">
        <v>65.707949146586728</v>
      </c>
      <c r="T95" s="130"/>
    </row>
    <row r="96" spans="2:20" collapsed="1">
      <c r="B96" s="139">
        <v>2006</v>
      </c>
      <c r="C96" s="291">
        <v>72.616612336092601</v>
      </c>
      <c r="D96" s="140"/>
      <c r="E96" s="291">
        <v>60.894669860007419</v>
      </c>
      <c r="F96" s="140"/>
      <c r="G96" s="291">
        <v>67.849960269218485</v>
      </c>
      <c r="H96" s="140"/>
      <c r="I96" s="291">
        <v>71.229909848745152</v>
      </c>
      <c r="J96" s="140"/>
      <c r="K96" s="291">
        <v>60.098122904873208</v>
      </c>
      <c r="L96" s="140"/>
      <c r="M96" s="291">
        <v>66.655714157391785</v>
      </c>
      <c r="N96" s="140"/>
      <c r="O96" s="291">
        <v>74.352968763711189</v>
      </c>
      <c r="P96" s="140"/>
      <c r="Q96" s="291">
        <v>56.911900920105744</v>
      </c>
      <c r="R96" s="140"/>
      <c r="S96" s="291">
        <v>65.044807541401354</v>
      </c>
      <c r="T96" s="140"/>
    </row>
    <row r="97" spans="2:20" ht="15" customHeight="1">
      <c r="B97" s="142" t="s">
        <v>128</v>
      </c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</row>
  </sheetData>
  <mergeCells count="6">
    <mergeCell ref="B5:T5"/>
    <mergeCell ref="B6:B7"/>
    <mergeCell ref="C6:H6"/>
    <mergeCell ref="I6:N6"/>
    <mergeCell ref="O6:T6"/>
    <mergeCell ref="B97:T97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1" t="s">
        <v>276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>
      <c r="B6" s="123"/>
      <c r="C6" s="123" t="s">
        <v>71</v>
      </c>
      <c r="D6" s="123"/>
      <c r="E6" s="123"/>
      <c r="F6" s="144" t="s">
        <v>135</v>
      </c>
      <c r="G6" s="144"/>
      <c r="H6" s="144"/>
      <c r="I6" s="123" t="s">
        <v>47</v>
      </c>
      <c r="J6" s="123"/>
      <c r="K6" s="123"/>
    </row>
    <row r="7" spans="2:11" ht="15" customHeight="1">
      <c r="B7" s="123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117</v>
      </c>
    </row>
    <row r="8" spans="2:11">
      <c r="B8" s="68" t="s">
        <v>88</v>
      </c>
      <c r="C8" s="174">
        <f>IFERROR('Tablas evol IO zona'!C8/'Tablas evol IO zona'!C21-1,"-")</f>
        <v>9.8308005583072067E-2</v>
      </c>
      <c r="D8" s="174">
        <f>IFERROR('Tablas evol IO zona'!E8/'Tablas evol IO zona'!E21-1,"-")</f>
        <v>-2.9507193873698712E-2</v>
      </c>
      <c r="E8" s="174">
        <f>IFERROR('Tablas evol IO zona'!G8/'Tablas evol IO zona'!G21-1,"-")</f>
        <v>6.1941747179795614E-2</v>
      </c>
      <c r="F8" s="130">
        <f>IFERROR('Tablas evol IO zona'!I8/'Tablas evol IO zona'!I21-1,"-")</f>
        <v>0.11677492218513064</v>
      </c>
      <c r="G8" s="130">
        <f>IFERROR('Tablas evol IO zona'!K8/'Tablas evol IO zona'!K21-1,"-")</f>
        <v>-2.1884739803284758E-2</v>
      </c>
      <c r="H8" s="130">
        <f>IFERROR('Tablas evol IO zona'!M8/'Tablas evol IO zona'!M21-1,"-")</f>
        <v>7.7800094457665336E-2</v>
      </c>
      <c r="I8" s="174">
        <f>IFERROR('Tablas evol IO zona'!O8/'Tablas evol IO zona'!O21-1,"-")</f>
        <v>1.4636173173410594E-2</v>
      </c>
      <c r="J8" s="174">
        <f>IFERROR('Tablas evol IO zona'!Q8/'Tablas evol IO zona'!Q21-1,"-")</f>
        <v>-4.2171408780775077E-2</v>
      </c>
      <c r="K8" s="174">
        <f>IFERROR('Tablas evol IO zona'!S8/'Tablas evol IO zona'!S21-1,"-")</f>
        <v>-9.3667949581899279E-4</v>
      </c>
    </row>
    <row r="9" spans="2:11">
      <c r="B9" s="68" t="s">
        <v>89</v>
      </c>
      <c r="C9" s="174">
        <f>IFERROR('Tablas evol IO zona'!C9/'Tablas evol IO zona'!C22-1,"-")</f>
        <v>-1.926483954346947E-2</v>
      </c>
      <c r="D9" s="174">
        <f>IFERROR('Tablas evol IO zona'!E9/'Tablas evol IO zona'!E22-1,"-")</f>
        <v>8.2962755608405381E-2</v>
      </c>
      <c r="E9" s="174">
        <f>IFERROR('Tablas evol IO zona'!G9/'Tablas evol IO zona'!G22-1,"-")</f>
        <v>1.481047358320442E-3</v>
      </c>
      <c r="F9" s="130">
        <f>IFERROR('Tablas evol IO zona'!I9/'Tablas evol IO zona'!I22-1,"-")</f>
        <v>-6.400512356842003E-2</v>
      </c>
      <c r="G9" s="130">
        <f>IFERROR('Tablas evol IO zona'!K9/'Tablas evol IO zona'!K22-1,"-")</f>
        <v>8.3502264470022292E-2</v>
      </c>
      <c r="H9" s="130">
        <f>IFERROR('Tablas evol IO zona'!M9/'Tablas evol IO zona'!M22-1,"-")</f>
        <v>-2.9427820390708348E-2</v>
      </c>
      <c r="I9" s="174">
        <f>IFERROR('Tablas evol IO zona'!O9/'Tablas evol IO zona'!O22-1,"-")</f>
        <v>-5.308565726772374E-2</v>
      </c>
      <c r="J9" s="174">
        <f>IFERROR('Tablas evol IO zona'!Q9/'Tablas evol IO zona'!Q22-1,"-")</f>
        <v>-2.5310925396208384E-2</v>
      </c>
      <c r="K9" s="174">
        <f>IFERROR('Tablas evol IO zona'!S9/'Tablas evol IO zona'!S22-1,"-")</f>
        <v>-3.3821159583392824E-2</v>
      </c>
    </row>
    <row r="10" spans="2:11">
      <c r="B10" s="68" t="s">
        <v>90</v>
      </c>
      <c r="C10" s="174">
        <f>IFERROR('Tablas evol IO zona'!C10/'Tablas evol IO zona'!C23-1,"-")</f>
        <v>-0.10080030389333272</v>
      </c>
      <c r="D10" s="174">
        <f>IFERROR('Tablas evol IO zona'!E10/'Tablas evol IO zona'!E23-1,"-")</f>
        <v>-8.2440553293817054E-2</v>
      </c>
      <c r="E10" s="174">
        <f>IFERROR('Tablas evol IO zona'!G10/'Tablas evol IO zona'!G23-1,"-")</f>
        <v>-9.6159519624075873E-2</v>
      </c>
      <c r="F10" s="130">
        <f>IFERROR('Tablas evol IO zona'!I10/'Tablas evol IO zona'!I23-1,"-")</f>
        <v>-0.13989651391126456</v>
      </c>
      <c r="G10" s="130">
        <f>IFERROR('Tablas evol IO zona'!K10/'Tablas evol IO zona'!K23-1,"-")</f>
        <v>-7.9735680968895384E-2</v>
      </c>
      <c r="H10" s="130">
        <f>IFERROR('Tablas evol IO zona'!M10/'Tablas evol IO zona'!M23-1,"-")</f>
        <v>-0.12213219498760675</v>
      </c>
      <c r="I10" s="174">
        <f>IFERROR('Tablas evol IO zona'!O10/'Tablas evol IO zona'!O23-1,"-")</f>
        <v>-4.2513289820155009E-2</v>
      </c>
      <c r="J10" s="174">
        <f>IFERROR('Tablas evol IO zona'!Q10/'Tablas evol IO zona'!Q23-1,"-")</f>
        <v>-1.4076138072177558E-2</v>
      </c>
      <c r="K10" s="174">
        <f>IFERROR('Tablas evol IO zona'!S10/'Tablas evol IO zona'!S23-1,"-")</f>
        <v>-2.48886915669152E-2</v>
      </c>
    </row>
    <row r="11" spans="2:11">
      <c r="B11" s="68" t="s">
        <v>91</v>
      </c>
      <c r="C11" s="174">
        <f>IFERROR('Tablas evol IO zona'!C11/'Tablas evol IO zona'!C24-1,"-")</f>
        <v>-0.13884278696198393</v>
      </c>
      <c r="D11" s="174">
        <f>IFERROR('Tablas evol IO zona'!E11/'Tablas evol IO zona'!E24-1,"-")</f>
        <v>-0.50566568338577866</v>
      </c>
      <c r="E11" s="174">
        <f>IFERROR('Tablas evol IO zona'!G11/'Tablas evol IO zona'!G24-1,"-")</f>
        <v>-0.24079715450225814</v>
      </c>
      <c r="F11" s="130">
        <f>IFERROR('Tablas evol IO zona'!I11/'Tablas evol IO zona'!I24-1,"-")</f>
        <v>-4.6785863748066148E-2</v>
      </c>
      <c r="G11" s="130">
        <f>IFERROR('Tablas evol IO zona'!K11/'Tablas evol IO zona'!K24-1,"-")</f>
        <v>-7.6914154961820969E-2</v>
      </c>
      <c r="H11" s="130">
        <f>IFERROR('Tablas evol IO zona'!M11/'Tablas evol IO zona'!M24-1,"-")</f>
        <v>-5.3593470008392097E-2</v>
      </c>
      <c r="I11" s="174">
        <f>IFERROR('Tablas evol IO zona'!O11/'Tablas evol IO zona'!O24-1,"-")</f>
        <v>-6.0665205754184548E-4</v>
      </c>
      <c r="J11" s="174">
        <f>IFERROR('Tablas evol IO zona'!Q11/'Tablas evol IO zona'!Q24-1,"-")</f>
        <v>-1.4473681007693973E-2</v>
      </c>
      <c r="K11" s="174">
        <f>IFERROR('Tablas evol IO zona'!S11/'Tablas evol IO zona'!S24-1,"-")</f>
        <v>5.2977605104920222E-4</v>
      </c>
    </row>
    <row r="12" spans="2:11">
      <c r="B12" s="68" t="s">
        <v>92</v>
      </c>
      <c r="C12" s="174">
        <f>IFERROR('Tablas evol IO zona'!C12/'Tablas evol IO zona'!C25-1,"-")</f>
        <v>9.7887914486047833E-3</v>
      </c>
      <c r="D12" s="174">
        <f>IFERROR('Tablas evol IO zona'!E12/'Tablas evol IO zona'!E25-1,"-")</f>
        <v>0.15353310682397736</v>
      </c>
      <c r="E12" s="174">
        <f>IFERROR('Tablas evol IO zona'!G12/'Tablas evol IO zona'!G25-1,"-")</f>
        <v>5.6859984264365782E-2</v>
      </c>
      <c r="F12" s="130">
        <f>IFERROR('Tablas evol IO zona'!I12/'Tablas evol IO zona'!I25-1,"-")</f>
        <v>-3.0012513365755833E-3</v>
      </c>
      <c r="G12" s="130">
        <f>IFERROR('Tablas evol IO zona'!K12/'Tablas evol IO zona'!K25-1,"-")</f>
        <v>0.13556873138794123</v>
      </c>
      <c r="H12" s="130">
        <f>IFERROR('Tablas evol IO zona'!M12/'Tablas evol IO zona'!M25-1,"-")</f>
        <v>4.3528078658765956E-2</v>
      </c>
      <c r="I12" s="174">
        <f>IFERROR('Tablas evol IO zona'!O12/'Tablas evol IO zona'!O25-1,"-")</f>
        <v>-8.1088048919076838E-3</v>
      </c>
      <c r="J12" s="174">
        <f>IFERROR('Tablas evol IO zona'!Q12/'Tablas evol IO zona'!Q25-1,"-")</f>
        <v>9.0172749035895006E-3</v>
      </c>
      <c r="K12" s="174">
        <f>IFERROR('Tablas evol IO zona'!S12/'Tablas evol IO zona'!S25-1,"-")</f>
        <v>1.601013735265755E-2</v>
      </c>
    </row>
    <row r="13" spans="2:11">
      <c r="B13" s="68" t="s">
        <v>93</v>
      </c>
      <c r="C13" s="174">
        <f>IFERROR('Tablas evol IO zona'!C13/'Tablas evol IO zona'!C26-1,"-")</f>
        <v>8.2972025171072383E-2</v>
      </c>
      <c r="D13" s="174">
        <f>IFERROR('Tablas evol IO zona'!E13/'Tablas evol IO zona'!E26-1,"-")</f>
        <v>5.3843652498909211E-2</v>
      </c>
      <c r="E13" s="174">
        <f>IFERROR('Tablas evol IO zona'!G13/'Tablas evol IO zona'!G26-1,"-")</f>
        <v>9.3152943585183223E-2</v>
      </c>
      <c r="F13" s="130">
        <f>IFERROR('Tablas evol IO zona'!I13/'Tablas evol IO zona'!I26-1,"-")</f>
        <v>4.1361198155639656E-2</v>
      </c>
      <c r="G13" s="130">
        <f>IFERROR('Tablas evol IO zona'!K13/'Tablas evol IO zona'!K26-1,"-")</f>
        <v>3.9985443607731153E-2</v>
      </c>
      <c r="H13" s="130">
        <f>IFERROR('Tablas evol IO zona'!M13/'Tablas evol IO zona'!M26-1,"-")</f>
        <v>5.7982535791096135E-2</v>
      </c>
      <c r="I13" s="174">
        <f>IFERROR('Tablas evol IO zona'!O13/'Tablas evol IO zona'!O26-1,"-")</f>
        <v>-6.8385629813706439E-3</v>
      </c>
      <c r="J13" s="174">
        <f>IFERROR('Tablas evol IO zona'!Q13/'Tablas evol IO zona'!Q26-1,"-")</f>
        <v>2.4869861254446457E-2</v>
      </c>
      <c r="K13" s="174">
        <f>IFERROR('Tablas evol IO zona'!S13/'Tablas evol IO zona'!S26-1,"-")</f>
        <v>2.494308719193894E-2</v>
      </c>
    </row>
    <row r="14" spans="2:11">
      <c r="B14" s="68" t="s">
        <v>94</v>
      </c>
      <c r="C14" s="174">
        <f>IFERROR('Tablas evol IO zona'!C14/'Tablas evol IO zona'!C27-1,"-")</f>
        <v>-3.3078868928009042E-2</v>
      </c>
      <c r="D14" s="174">
        <f>IFERROR('Tablas evol IO zona'!E14/'Tablas evol IO zona'!E27-1,"-")</f>
        <v>-7.2631111615412469E-2</v>
      </c>
      <c r="E14" s="174">
        <f>IFERROR('Tablas evol IO zona'!G14/'Tablas evol IO zona'!G27-1,"-")</f>
        <v>-3.4149426968933194E-2</v>
      </c>
      <c r="F14" s="130">
        <f>IFERROR('Tablas evol IO zona'!I14/'Tablas evol IO zona'!I27-1,"-")</f>
        <v>-4.8293199634799167E-2</v>
      </c>
      <c r="G14" s="130">
        <f>IFERROR('Tablas evol IO zona'!K14/'Tablas evol IO zona'!K27-1,"-")</f>
        <v>-7.1114914515919336E-2</v>
      </c>
      <c r="H14" s="130">
        <f>IFERROR('Tablas evol IO zona'!M14/'Tablas evol IO zona'!M27-1,"-")</f>
        <v>-4.481870007291322E-2</v>
      </c>
      <c r="I14" s="174">
        <f>IFERROR('Tablas evol IO zona'!O14/'Tablas evol IO zona'!O27-1,"-")</f>
        <v>-9.6822453789831786E-2</v>
      </c>
      <c r="J14" s="174">
        <f>IFERROR('Tablas evol IO zona'!Q14/'Tablas evol IO zona'!Q27-1,"-")</f>
        <v>-8.742546181729105E-2</v>
      </c>
      <c r="K14" s="174">
        <f>IFERROR('Tablas evol IO zona'!S14/'Tablas evol IO zona'!S27-1,"-")</f>
        <v>-7.9665830532518078E-2</v>
      </c>
    </row>
    <row r="15" spans="2:11">
      <c r="B15" s="68" t="s">
        <v>95</v>
      </c>
      <c r="C15" s="174">
        <f>IFERROR('Tablas evol IO zona'!C15/'Tablas evol IO zona'!C28-1,"-")</f>
        <v>-1.168493405666049E-2</v>
      </c>
      <c r="D15" s="174">
        <f>IFERROR('Tablas evol IO zona'!E15/'Tablas evol IO zona'!E28-1,"-")</f>
        <v>-1.3717976422632838E-2</v>
      </c>
      <c r="E15" s="174">
        <f>IFERROR('Tablas evol IO zona'!G15/'Tablas evol IO zona'!G28-1,"-")</f>
        <v>-5.3925543616295535E-3</v>
      </c>
      <c r="F15" s="130">
        <f>IFERROR('Tablas evol IO zona'!I15/'Tablas evol IO zona'!I28-1,"-")</f>
        <v>-5.2688469918210634E-3</v>
      </c>
      <c r="G15" s="130">
        <f>IFERROR('Tablas evol IO zona'!K15/'Tablas evol IO zona'!K28-1,"-")</f>
        <v>-1.0936290203020227E-2</v>
      </c>
      <c r="H15" s="130">
        <f>IFERROR('Tablas evol IO zona'!M15/'Tablas evol IO zona'!M28-1,"-")</f>
        <v>-2.0497184586620865E-4</v>
      </c>
      <c r="I15" s="174">
        <f>IFERROR('Tablas evol IO zona'!O15/'Tablas evol IO zona'!O28-1,"-")</f>
        <v>-7.7589302805046501E-2</v>
      </c>
      <c r="J15" s="174">
        <f>IFERROR('Tablas evol IO zona'!Q15/'Tablas evol IO zona'!Q28-1,"-")</f>
        <v>-5.7801926143024041E-3</v>
      </c>
      <c r="K15" s="174">
        <f>IFERROR('Tablas evol IO zona'!S15/'Tablas evol IO zona'!S28-1,"-")</f>
        <v>-3.7868025500848446E-2</v>
      </c>
    </row>
    <row r="16" spans="2:11">
      <c r="B16" s="68" t="s">
        <v>96</v>
      </c>
      <c r="C16" s="174">
        <f>IFERROR('Tablas evol IO zona'!C16/'Tablas evol IO zona'!C29-1,"-")</f>
        <v>1.9887764944759967E-2</v>
      </c>
      <c r="D16" s="174">
        <f>IFERROR('Tablas evol IO zona'!E16/'Tablas evol IO zona'!E29-1,"-")</f>
        <v>5.7730697690130395E-2</v>
      </c>
      <c r="E16" s="174">
        <f>IFERROR('Tablas evol IO zona'!G16/'Tablas evol IO zona'!G29-1,"-")</f>
        <v>3.7961976016627652E-2</v>
      </c>
      <c r="F16" s="130">
        <f>IFERROR('Tablas evol IO zona'!I16/'Tablas evol IO zona'!I29-1,"-")</f>
        <v>1.9796800771861633E-2</v>
      </c>
      <c r="G16" s="130">
        <f>IFERROR('Tablas evol IO zona'!K16/'Tablas evol IO zona'!K29-1,"-")</f>
        <v>3.3889859023623181E-2</v>
      </c>
      <c r="H16" s="130">
        <f>IFERROR('Tablas evol IO zona'!M16/'Tablas evol IO zona'!M29-1,"-")</f>
        <v>3.0885823460815809E-2</v>
      </c>
      <c r="I16" s="174">
        <f>IFERROR('Tablas evol IO zona'!O16/'Tablas evol IO zona'!O29-1,"-")</f>
        <v>-3.509693864332053E-2</v>
      </c>
      <c r="J16" s="174">
        <f>IFERROR('Tablas evol IO zona'!Q16/'Tablas evol IO zona'!Q29-1,"-")</f>
        <v>6.0217746994413179E-3</v>
      </c>
      <c r="K16" s="174">
        <f>IFERROR('Tablas evol IO zona'!S16/'Tablas evol IO zona'!S29-1,"-")</f>
        <v>-7.4208695501026822E-3</v>
      </c>
    </row>
    <row r="17" spans="2:14">
      <c r="B17" s="68" t="s">
        <v>97</v>
      </c>
      <c r="C17" s="174">
        <f>IFERROR('Tablas evol IO zona'!C17/'Tablas evol IO zona'!C30-1,"-")</f>
        <v>0.10179817888191423</v>
      </c>
      <c r="D17" s="174">
        <f>IFERROR('Tablas evol IO zona'!E17/'Tablas evol IO zona'!E30-1,"-")</f>
        <v>0.10720793182055899</v>
      </c>
      <c r="E17" s="174">
        <f>IFERROR('Tablas evol IO zona'!G17/'Tablas evol IO zona'!G30-1,"-")</f>
        <v>0.11012452354204205</v>
      </c>
      <c r="F17" s="130">
        <f>IFERROR('Tablas evol IO zona'!I17/'Tablas evol IO zona'!I30-1,"-")</f>
        <v>0.11086429607276571</v>
      </c>
      <c r="G17" s="130">
        <f>IFERROR('Tablas evol IO zona'!K17/'Tablas evol IO zona'!K30-1,"-")</f>
        <v>0.11161406884045566</v>
      </c>
      <c r="H17" s="130">
        <f>IFERROR('Tablas evol IO zona'!M17/'Tablas evol IO zona'!M30-1,"-")</f>
        <v>0.11771860374794096</v>
      </c>
      <c r="I17" s="174">
        <f>IFERROR('Tablas evol IO zona'!O17/'Tablas evol IO zona'!O30-1,"-")</f>
        <v>7.3691765502585049E-2</v>
      </c>
      <c r="J17" s="174">
        <f>IFERROR('Tablas evol IO zona'!Q17/'Tablas evol IO zona'!Q30-1,"-")</f>
        <v>0.12231083782283503</v>
      </c>
      <c r="K17" s="174">
        <f>IFERROR('Tablas evol IO zona'!S17/'Tablas evol IO zona'!S30-1,"-")</f>
        <v>0.10663672820066972</v>
      </c>
    </row>
    <row r="18" spans="2:14" ht="30" customHeight="1">
      <c r="B18" s="74" t="str">
        <f>actualizaciones!$A$2</f>
        <v xml:space="preserve">acum. octubre 2012 </v>
      </c>
      <c r="C18" s="134">
        <v>-9.2830318755443564E-4</v>
      </c>
      <c r="D18" s="134">
        <v>-3.4676415277898998E-2</v>
      </c>
      <c r="E18" s="134">
        <v>-3.860381649218203E-3</v>
      </c>
      <c r="F18" s="134">
        <v>-4.4629183637900915E-3</v>
      </c>
      <c r="G18" s="134">
        <v>7.6202083623233552E-3</v>
      </c>
      <c r="H18" s="134">
        <v>5.5205564089157999E-3</v>
      </c>
      <c r="I18" s="134">
        <v>-2.4200120561661098E-2</v>
      </c>
      <c r="J18" s="134">
        <v>-2.0111031718265115E-3</v>
      </c>
      <c r="K18" s="134">
        <v>-4.3809206476573825E-3</v>
      </c>
      <c r="N18" s="120" t="s">
        <v>277</v>
      </c>
    </row>
    <row r="19" spans="2:14" outlineLevel="1">
      <c r="B19" s="68" t="s">
        <v>86</v>
      </c>
      <c r="C19" s="174">
        <f>IFERROR('Tablas evol IO zona'!C19/'Tablas evol IO zona'!C32-1,"-")</f>
        <v>0.17740582456700382</v>
      </c>
      <c r="D19" s="174">
        <f>IFERROR('Tablas evol IO zona'!E19/'Tablas evol IO zona'!E32-1,"-")</f>
        <v>7.8269069190670226E-2</v>
      </c>
      <c r="E19" s="174">
        <f>IFERROR('Tablas evol IO zona'!G19/'Tablas evol IO zona'!G32-1,"-")</f>
        <v>0.14839140816470708</v>
      </c>
      <c r="F19" s="130">
        <f>IFERROR('Tablas evol IO zona'!I19/'Tablas evol IO zona'!I32-1,"-")</f>
        <v>0.12787829622554758</v>
      </c>
      <c r="G19" s="130">
        <f>IFERROR('Tablas evol IO zona'!K19/'Tablas evol IO zona'!K32-1,"-")</f>
        <v>3.3578395174737707E-2</v>
      </c>
      <c r="H19" s="130">
        <f>IFERROR('Tablas evol IO zona'!M19/'Tablas evol IO zona'!M32-1,"-")</f>
        <v>9.68257367681995E-2</v>
      </c>
      <c r="I19" s="174">
        <f>IFERROR('Tablas evol IO zona'!O19/'Tablas evol IO zona'!O32-1,"-")</f>
        <v>7.7312916225802608E-2</v>
      </c>
      <c r="J19" s="174">
        <f>IFERROR('Tablas evol IO zona'!Q19/'Tablas evol IO zona'!Q32-1,"-")</f>
        <v>0.10610983863182111</v>
      </c>
      <c r="K19" s="174">
        <f>IFERROR('Tablas evol IO zona'!S19/'Tablas evol IO zona'!S32-1,"-")</f>
        <v>9.5419818839440174E-2</v>
      </c>
    </row>
    <row r="20" spans="2:14" outlineLevel="1">
      <c r="B20" s="68" t="s">
        <v>87</v>
      </c>
      <c r="C20" s="174">
        <f>IFERROR('Tablas evol IO zona'!C20/'Tablas evol IO zona'!C33-1,"-")</f>
        <v>0.18969818398270255</v>
      </c>
      <c r="D20" s="174">
        <f>IFERROR('Tablas evol IO zona'!E20/'Tablas evol IO zona'!E33-1,"-")</f>
        <v>4.7636496885306023E-3</v>
      </c>
      <c r="E20" s="174">
        <f>IFERROR('Tablas evol IO zona'!G20/'Tablas evol IO zona'!G33-1,"-")</f>
        <v>0.13492475350285416</v>
      </c>
      <c r="F20" s="130">
        <f>IFERROR('Tablas evol IO zona'!I20/'Tablas evol IO zona'!I33-1,"-")</f>
        <v>0.17402756342778058</v>
      </c>
      <c r="G20" s="130">
        <f>IFERROR('Tablas evol IO zona'!K20/'Tablas evol IO zona'!K33-1,"-")</f>
        <v>-2.5660768975401926E-2</v>
      </c>
      <c r="H20" s="130">
        <f>IFERROR('Tablas evol IO zona'!M20/'Tablas evol IO zona'!M33-1,"-")</f>
        <v>0.1106554091052272</v>
      </c>
      <c r="I20" s="174">
        <f>IFERROR('Tablas evol IO zona'!O20/'Tablas evol IO zona'!O33-1,"-")</f>
        <v>0.11010601966143985</v>
      </c>
      <c r="J20" s="174">
        <f>IFERROR('Tablas evol IO zona'!Q20/'Tablas evol IO zona'!Q33-1,"-")</f>
        <v>5.25467845530454E-2</v>
      </c>
      <c r="K20" s="174">
        <f>IFERROR('Tablas evol IO zona'!S20/'Tablas evol IO zona'!S33-1,"-")</f>
        <v>9.1118939073830729E-2</v>
      </c>
    </row>
    <row r="21" spans="2:14" outlineLevel="1">
      <c r="B21" s="68" t="s">
        <v>88</v>
      </c>
      <c r="C21" s="174">
        <f>IFERROR('Tablas evol IO zona'!C21/'Tablas evol IO zona'!C34-1,"-")</f>
        <v>9.2147455886445018E-2</v>
      </c>
      <c r="D21" s="174">
        <f>IFERROR('Tablas evol IO zona'!E21/'Tablas evol IO zona'!E34-1,"-")</f>
        <v>0.10167628469359724</v>
      </c>
      <c r="E21" s="174">
        <f>IFERROR('Tablas evol IO zona'!G21/'Tablas evol IO zona'!G34-1,"-")</f>
        <v>0.10457820125493833</v>
      </c>
      <c r="F21" s="130">
        <f>IFERROR('Tablas evol IO zona'!I21/'Tablas evol IO zona'!I34-1,"-")</f>
        <v>5.3280192478038835E-2</v>
      </c>
      <c r="G21" s="130">
        <f>IFERROR('Tablas evol IO zona'!K21/'Tablas evol IO zona'!K34-1,"-")</f>
        <v>0.10817971769197299</v>
      </c>
      <c r="H21" s="130">
        <f>IFERROR('Tablas evol IO zona'!M21/'Tablas evol IO zona'!M34-1,"-")</f>
        <v>7.6027423028994789E-2</v>
      </c>
      <c r="I21" s="174">
        <f>IFERROR('Tablas evol IO zona'!O21/'Tablas evol IO zona'!O34-1,"-")</f>
        <v>7.0308731444306494E-2</v>
      </c>
      <c r="J21" s="174">
        <f>IFERROR('Tablas evol IO zona'!Q21/'Tablas evol IO zona'!Q34-1,"-")</f>
        <v>0.14947483635103986</v>
      </c>
      <c r="K21" s="174">
        <f>IFERROR('Tablas evol IO zona'!S21/'Tablas evol IO zona'!S34-1,"-")</f>
        <v>0.11081987234246893</v>
      </c>
    </row>
    <row r="22" spans="2:14" outlineLevel="1">
      <c r="B22" s="68" t="s">
        <v>89</v>
      </c>
      <c r="C22" s="174">
        <f>IFERROR('Tablas evol IO zona'!C22/'Tablas evol IO zona'!C35-1,"-")</f>
        <v>0.25334107069815714</v>
      </c>
      <c r="D22" s="174">
        <f>IFERROR('Tablas evol IO zona'!E22/'Tablas evol IO zona'!E35-1,"-")</f>
        <v>-3.6794570649718694E-2</v>
      </c>
      <c r="E22" s="174">
        <f>IFERROR('Tablas evol IO zona'!G22/'Tablas evol IO zona'!G35-1,"-")</f>
        <v>0.19598959001221661</v>
      </c>
      <c r="F22" s="130">
        <f>IFERROR('Tablas evol IO zona'!I22/'Tablas evol IO zona'!I35-1,"-")</f>
        <v>0.30050585770971527</v>
      </c>
      <c r="G22" s="130">
        <f>IFERROR('Tablas evol IO zona'!K22/'Tablas evol IO zona'!K35-1,"-")</f>
        <v>-2.4299561528009384E-2</v>
      </c>
      <c r="H22" s="130">
        <f>IFERROR('Tablas evol IO zona'!M22/'Tablas evol IO zona'!M35-1,"-")</f>
        <v>0.22686123109636158</v>
      </c>
      <c r="I22" s="174">
        <f>IFERROR('Tablas evol IO zona'!O22/'Tablas evol IO zona'!O35-1,"-")</f>
        <v>0.17087113334664572</v>
      </c>
      <c r="J22" s="174">
        <f>IFERROR('Tablas evol IO zona'!Q22/'Tablas evol IO zona'!Q35-1,"-")</f>
        <v>0.1425383731351848</v>
      </c>
      <c r="K22" s="174">
        <f>IFERROR('Tablas evol IO zona'!S22/'Tablas evol IO zona'!S35-1,"-")</f>
        <v>0.16991745383896695</v>
      </c>
    </row>
    <row r="23" spans="2:14" outlineLevel="1">
      <c r="B23" s="68" t="s">
        <v>90</v>
      </c>
      <c r="C23" s="174">
        <f>IFERROR('Tablas evol IO zona'!C23/'Tablas evol IO zona'!C36-1,"-")</f>
        <v>0.15760032169867122</v>
      </c>
      <c r="D23" s="174">
        <f>IFERROR('Tablas evol IO zona'!E23/'Tablas evol IO zona'!E36-1,"-")</f>
        <v>0.12009391310844642</v>
      </c>
      <c r="E23" s="174">
        <f>IFERROR('Tablas evol IO zona'!G23/'Tablas evol IO zona'!G36-1,"-")</f>
        <v>0.15999678609817281</v>
      </c>
      <c r="F23" s="130">
        <f>IFERROR('Tablas evol IO zona'!I23/'Tablas evol IO zona'!I36-1,"-")</f>
        <v>0.22051520432691274</v>
      </c>
      <c r="G23" s="130">
        <f>IFERROR('Tablas evol IO zona'!K23/'Tablas evol IO zona'!K36-1,"-")</f>
        <v>0.1273147929634868</v>
      </c>
      <c r="H23" s="130">
        <f>IFERROR('Tablas evol IO zona'!M23/'Tablas evol IO zona'!M36-1,"-")</f>
        <v>0.20362805382787053</v>
      </c>
      <c r="I23" s="174">
        <f>IFERROR('Tablas evol IO zona'!O23/'Tablas evol IO zona'!O36-1,"-")</f>
        <v>8.2063258961646346E-2</v>
      </c>
      <c r="J23" s="174">
        <f>IFERROR('Tablas evol IO zona'!Q23/'Tablas evol IO zona'!Q36-1,"-")</f>
        <v>7.9789741689177962E-2</v>
      </c>
      <c r="K23" s="174">
        <f>IFERROR('Tablas evol IO zona'!S23/'Tablas evol IO zona'!S36-1,"-")</f>
        <v>8.8036657975689714E-2</v>
      </c>
    </row>
    <row r="24" spans="2:14" outlineLevel="1">
      <c r="B24" s="68" t="s">
        <v>91</v>
      </c>
      <c r="C24" s="174">
        <f>IFERROR('Tablas evol IO zona'!C24/'Tablas evol IO zona'!C37-1,"-")</f>
        <v>0.14809703270673613</v>
      </c>
      <c r="D24" s="174">
        <f>IFERROR('Tablas evol IO zona'!E24/'Tablas evol IO zona'!E37-1,"-")</f>
        <v>0.15276128683427959</v>
      </c>
      <c r="E24" s="174">
        <f>IFERROR('Tablas evol IO zona'!G24/'Tablas evol IO zona'!G37-1,"-")</f>
        <v>0.16041055270434579</v>
      </c>
      <c r="F24" s="130">
        <f>IFERROR('Tablas evol IO zona'!I24/'Tablas evol IO zona'!I37-1,"-")</f>
        <v>0.15654688979113152</v>
      </c>
      <c r="G24" s="130">
        <f>IFERROR('Tablas evol IO zona'!K24/'Tablas evol IO zona'!K37-1,"-")</f>
        <v>0.15794959783808959</v>
      </c>
      <c r="H24" s="130">
        <f>IFERROR('Tablas evol IO zona'!M24/'Tablas evol IO zona'!M37-1,"-")</f>
        <v>0.16479847291632299</v>
      </c>
      <c r="I24" s="174">
        <f>IFERROR('Tablas evol IO zona'!O24/'Tablas evol IO zona'!O37-1,"-")</f>
        <v>8.6115298382853256E-2</v>
      </c>
      <c r="J24" s="174">
        <f>IFERROR('Tablas evol IO zona'!Q24/'Tablas evol IO zona'!Q37-1,"-")</f>
        <v>0.12558240835748302</v>
      </c>
      <c r="K24" s="174">
        <f>IFERROR('Tablas evol IO zona'!S24/'Tablas evol IO zona'!S37-1,"-")</f>
        <v>0.11020050561954653</v>
      </c>
    </row>
    <row r="25" spans="2:14" outlineLevel="1">
      <c r="B25" s="68" t="s">
        <v>92</v>
      </c>
      <c r="C25" s="174">
        <f>IFERROR('Tablas evol IO zona'!C25/'Tablas evol IO zona'!C38-1,"-")</f>
        <v>1.4484704049292585E-2</v>
      </c>
      <c r="D25" s="174">
        <f>IFERROR('Tablas evol IO zona'!E25/'Tablas evol IO zona'!E38-1,"-")</f>
        <v>-0.17209661944498345</v>
      </c>
      <c r="E25" s="174">
        <f>IFERROR('Tablas evol IO zona'!G25/'Tablas evol IO zona'!G38-1,"-")</f>
        <v>-2.4198057001118545E-2</v>
      </c>
      <c r="F25" s="130">
        <f>IFERROR('Tablas evol IO zona'!I25/'Tablas evol IO zona'!I38-1,"-")</f>
        <v>8.4046455927728747E-3</v>
      </c>
      <c r="G25" s="130">
        <f>IFERROR('Tablas evol IO zona'!K25/'Tablas evol IO zona'!K38-1,"-")</f>
        <v>-0.16347059413243203</v>
      </c>
      <c r="H25" s="130">
        <f>IFERROR('Tablas evol IO zona'!M25/'Tablas evol IO zona'!M38-1,"-")</f>
        <v>-2.781690292675032E-2</v>
      </c>
      <c r="I25" s="174">
        <f>IFERROR('Tablas evol IO zona'!O25/'Tablas evol IO zona'!O38-1,"-")</f>
        <v>0.12237142060732853</v>
      </c>
      <c r="J25" s="174">
        <f>IFERROR('Tablas evol IO zona'!Q25/'Tablas evol IO zona'!Q38-1,"-")</f>
        <v>8.2325436829488563E-2</v>
      </c>
      <c r="K25" s="174">
        <f>IFERROR('Tablas evol IO zona'!S25/'Tablas evol IO zona'!S38-1,"-")</f>
        <v>0.11074921090365808</v>
      </c>
    </row>
    <row r="26" spans="2:14" outlineLevel="1">
      <c r="B26" s="68" t="s">
        <v>93</v>
      </c>
      <c r="C26" s="174">
        <f>IFERROR('Tablas evol IO zona'!C26/'Tablas evol IO zona'!C39-1,"-")</f>
        <v>7.3545382601281073E-3</v>
      </c>
      <c r="D26" s="174">
        <f>IFERROR('Tablas evol IO zona'!E26/'Tablas evol IO zona'!E39-1,"-")</f>
        <v>-0.19603151866062507</v>
      </c>
      <c r="E26" s="174">
        <f>IFERROR('Tablas evol IO zona'!G26/'Tablas evol IO zona'!G39-1,"-")</f>
        <v>-3.8077040704200926E-2</v>
      </c>
      <c r="F26" s="130">
        <f>IFERROR('Tablas evol IO zona'!I26/'Tablas evol IO zona'!I39-1,"-")</f>
        <v>2.6386670161979708E-3</v>
      </c>
      <c r="G26" s="130">
        <f>IFERROR('Tablas evol IO zona'!K26/'Tablas evol IO zona'!K39-1,"-")</f>
        <v>-9.423803928537211E-2</v>
      </c>
      <c r="H26" s="130">
        <f>IFERROR('Tablas evol IO zona'!M26/'Tablas evol IO zona'!M39-1,"-")</f>
        <v>-6.9939177473603564E-3</v>
      </c>
      <c r="I26" s="174">
        <f>IFERROR('Tablas evol IO zona'!O26/'Tablas evol IO zona'!O39-1,"-")</f>
        <v>9.9823993658083809E-2</v>
      </c>
      <c r="J26" s="174">
        <f>IFERROR('Tablas evol IO zona'!Q26/'Tablas evol IO zona'!Q39-1,"-")</f>
        <v>6.6421151791096866E-2</v>
      </c>
      <c r="K26" s="174">
        <f>IFERROR('Tablas evol IO zona'!S26/'Tablas evol IO zona'!S39-1,"-")</f>
        <v>9.2167922798642055E-2</v>
      </c>
    </row>
    <row r="27" spans="2:14" outlineLevel="1">
      <c r="B27" s="68" t="s">
        <v>94</v>
      </c>
      <c r="C27" s="174">
        <f>IFERROR('Tablas evol IO zona'!C27/'Tablas evol IO zona'!C40-1,"-")</f>
        <v>0.22153694768065324</v>
      </c>
      <c r="D27" s="174">
        <f>IFERROR('Tablas evol IO zona'!E27/'Tablas evol IO zona'!E40-1,"-")</f>
        <v>0.22491471108513128</v>
      </c>
      <c r="E27" s="174">
        <f>IFERROR('Tablas evol IO zona'!G27/'Tablas evol IO zona'!G40-1,"-")</f>
        <v>0.23817162041391637</v>
      </c>
      <c r="F27" s="130">
        <f>IFERROR('Tablas evol IO zona'!I27/'Tablas evol IO zona'!I40-1,"-")</f>
        <v>0.22489439939930111</v>
      </c>
      <c r="G27" s="130">
        <f>IFERROR('Tablas evol IO zona'!K27/'Tablas evol IO zona'!K40-1,"-")</f>
        <v>0.23247062137351859</v>
      </c>
      <c r="H27" s="130">
        <f>IFERROR('Tablas evol IO zona'!M27/'Tablas evol IO zona'!M40-1,"-")</f>
        <v>0.24149090062143386</v>
      </c>
      <c r="I27" s="174">
        <f>IFERROR('Tablas evol IO zona'!O27/'Tablas evol IO zona'!O40-1,"-")</f>
        <v>0.26621113962862264</v>
      </c>
      <c r="J27" s="174">
        <f>IFERROR('Tablas evol IO zona'!Q27/'Tablas evol IO zona'!Q40-1,"-")</f>
        <v>0.29556182049606416</v>
      </c>
      <c r="K27" s="174">
        <f>IFERROR('Tablas evol IO zona'!S27/'Tablas evol IO zona'!S40-1,"-")</f>
        <v>0.28307588975622822</v>
      </c>
    </row>
    <row r="28" spans="2:14" outlineLevel="1">
      <c r="B28" s="68" t="s">
        <v>95</v>
      </c>
      <c r="C28" s="174">
        <f>IFERROR('Tablas evol IO zona'!C28/'Tablas evol IO zona'!C41-1,"-")</f>
        <v>0.19751782442570964</v>
      </c>
      <c r="D28" s="174">
        <f>IFERROR('Tablas evol IO zona'!E28/'Tablas evol IO zona'!E41-1,"-")</f>
        <v>0.21367275816499909</v>
      </c>
      <c r="E28" s="174">
        <f>IFERROR('Tablas evol IO zona'!G28/'Tablas evol IO zona'!G41-1,"-")</f>
        <v>0.21428151516519223</v>
      </c>
      <c r="F28" s="130">
        <f>IFERROR('Tablas evol IO zona'!I28/'Tablas evol IO zona'!I41-1,"-")</f>
        <v>0.17849764078133612</v>
      </c>
      <c r="G28" s="130">
        <f>IFERROR('Tablas evol IO zona'!K28/'Tablas evol IO zona'!K41-1,"-")</f>
        <v>0.21049419185297724</v>
      </c>
      <c r="H28" s="130">
        <f>IFERROR('Tablas evol IO zona'!M28/'Tablas evol IO zona'!M41-1,"-")</f>
        <v>0.19857583852917693</v>
      </c>
      <c r="I28" s="174">
        <f>IFERROR('Tablas evol IO zona'!O28/'Tablas evol IO zona'!O41-1,"-")</f>
        <v>0.19855568398604717</v>
      </c>
      <c r="J28" s="174">
        <f>IFERROR('Tablas evol IO zona'!Q28/'Tablas evol IO zona'!Q41-1,"-")</f>
        <v>0.14699721280209088</v>
      </c>
      <c r="K28" s="174">
        <f>IFERROR('Tablas evol IO zona'!S28/'Tablas evol IO zona'!S41-1,"-")</f>
        <v>0.1787627117731041</v>
      </c>
    </row>
    <row r="29" spans="2:14" outlineLevel="1">
      <c r="B29" s="68" t="s">
        <v>96</v>
      </c>
      <c r="C29" s="174">
        <f>IFERROR('Tablas evol IO zona'!C29/'Tablas evol IO zona'!C42-1,"-")</f>
        <v>8.8098094095695023E-2</v>
      </c>
      <c r="D29" s="174">
        <f>IFERROR('Tablas evol IO zona'!E29/'Tablas evol IO zona'!E42-1,"-")</f>
        <v>7.1732833532117901E-2</v>
      </c>
      <c r="E29" s="174">
        <f>IFERROR('Tablas evol IO zona'!G29/'Tablas evol IO zona'!G42-1,"-")</f>
        <v>9.334889148191361E-2</v>
      </c>
      <c r="F29" s="130">
        <f>IFERROR('Tablas evol IO zona'!I29/'Tablas evol IO zona'!I42-1,"-")</f>
        <v>8.7601466332240197E-2</v>
      </c>
      <c r="G29" s="130">
        <f>IFERROR('Tablas evol IO zona'!K29/'Tablas evol IO zona'!K42-1,"-")</f>
        <v>0.10661517811797139</v>
      </c>
      <c r="H29" s="130">
        <f>IFERROR('Tablas evol IO zona'!M29/'Tablas evol IO zona'!M42-1,"-")</f>
        <v>0.10304396442630326</v>
      </c>
      <c r="I29" s="174">
        <f>IFERROR('Tablas evol IO zona'!O29/'Tablas evol IO zona'!O42-1,"-")</f>
        <v>0.21224963752573789</v>
      </c>
      <c r="J29" s="174">
        <f>IFERROR('Tablas evol IO zona'!Q29/'Tablas evol IO zona'!Q42-1,"-")</f>
        <v>0.18142789764174605</v>
      </c>
      <c r="K29" s="174">
        <f>IFERROR('Tablas evol IO zona'!S29/'Tablas evol IO zona'!S42-1,"-")</f>
        <v>0.20180278838738097</v>
      </c>
    </row>
    <row r="30" spans="2:14" outlineLevel="1">
      <c r="B30" s="68" t="s">
        <v>97</v>
      </c>
      <c r="C30" s="174">
        <f>IFERROR('Tablas evol IO zona'!C30/'Tablas evol IO zona'!C43-1,"-")</f>
        <v>3.5440884604480694E-3</v>
      </c>
      <c r="D30" s="174">
        <f>IFERROR('Tablas evol IO zona'!E30/'Tablas evol IO zona'!E43-1,"-")</f>
        <v>2.6547085201793719E-2</v>
      </c>
      <c r="E30" s="174">
        <f>IFERROR('Tablas evol IO zona'!G30/'Tablas evol IO zona'!G43-1,"-")</f>
        <v>1.9632091513371419E-2</v>
      </c>
      <c r="F30" s="130">
        <f>IFERROR('Tablas evol IO zona'!I30/'Tablas evol IO zona'!I43-1,"-")</f>
        <v>-2.3194901237796994E-2</v>
      </c>
      <c r="G30" s="130">
        <f>IFERROR('Tablas evol IO zona'!K30/'Tablas evol IO zona'!K43-1,"-")</f>
        <v>3.4463991997138566E-2</v>
      </c>
      <c r="H30" s="130">
        <f>IFERROR('Tablas evol IO zona'!M30/'Tablas evol IO zona'!M43-1,"-")</f>
        <v>3.1397060859830184E-3</v>
      </c>
      <c r="I30" s="174">
        <f>IFERROR('Tablas evol IO zona'!O30/'Tablas evol IO zona'!O43-1,"-")</f>
        <v>0.10072846737432894</v>
      </c>
      <c r="J30" s="174">
        <f>IFERROR('Tablas evol IO zona'!Q30/'Tablas evol IO zona'!Q43-1,"-")</f>
        <v>5.6078404309294561E-2</v>
      </c>
      <c r="K30" s="174">
        <f>IFERROR('Tablas evol IO zona'!S30/'Tablas evol IO zona'!S43-1,"-")</f>
        <v>8.4178259266423305E-2</v>
      </c>
    </row>
    <row r="31" spans="2:14">
      <c r="B31" s="136">
        <v>2011</v>
      </c>
      <c r="C31" s="294">
        <f>IFERROR('Tablas evol IO zona'!C31/'Tablas evol IO zona'!C44-1,"-")</f>
        <v>0.12610751260632291</v>
      </c>
      <c r="D31" s="294">
        <f>IFERROR('Tablas evol IO zona'!E31/'Tablas evol IO zona'!E44-1,"-")</f>
        <v>5.2813647176789935E-2</v>
      </c>
      <c r="E31" s="294">
        <f>IFERROR('Tablas evol IO zona'!G31/'Tablas evol IO zona'!G44-1,"-")</f>
        <v>0.11515895252531783</v>
      </c>
      <c r="F31" s="294">
        <f>IFERROR('Tablas evol IO zona'!I31/'Tablas evol IO zona'!I44-1,"-")</f>
        <v>0.12211474277024048</v>
      </c>
      <c r="G31" s="294">
        <f>IFERROR('Tablas evol IO zona'!K31/'Tablas evol IO zona'!K44-1,"-")</f>
        <v>6.1772247880424791E-2</v>
      </c>
      <c r="H31" s="294">
        <f>IFERROR('Tablas evol IO zona'!M31/'Tablas evol IO zona'!M44-1,"-")</f>
        <v>0.11293500804033552</v>
      </c>
      <c r="I31" s="294">
        <f>IFERROR('Tablas evol IO zona'!O31/'Tablas evol IO zona'!O44-1,"-")</f>
        <v>0.13122900680290539</v>
      </c>
      <c r="J31" s="294">
        <f>IFERROR('Tablas evol IO zona'!Q31/'Tablas evol IO zona'!Q44-1,"-")</f>
        <v>0.12119916436781786</v>
      </c>
      <c r="K31" s="294">
        <f>IFERROR('Tablas evol IO zona'!S31/'Tablas evol IO zona'!S44-1,"-")</f>
        <v>0.13292697783112573</v>
      </c>
      <c r="N31" s="120" t="s">
        <v>277</v>
      </c>
    </row>
    <row r="32" spans="2:14" hidden="1" outlineLevel="1">
      <c r="B32" s="68" t="s">
        <v>86</v>
      </c>
      <c r="C32" s="174">
        <f>IFERROR('Tablas evol IO zona'!C32/'Tablas evol IO zona'!C45-1,"-")</f>
        <v>-7.0761729308551624E-2</v>
      </c>
      <c r="D32" s="174">
        <f>IFERROR('Tablas evol IO zona'!E32/'Tablas evol IO zona'!E45-1,"-")</f>
        <v>5.5298029194281728E-2</v>
      </c>
      <c r="E32" s="174">
        <f>IFERROR('Tablas evol IO zona'!G32/'Tablas evol IO zona'!G45-1,"-")</f>
        <v>-2.387901905193468E-2</v>
      </c>
      <c r="F32" s="130">
        <f>IFERROR('Tablas evol IO zona'!I32/'Tablas evol IO zona'!I45-1,"-")</f>
        <v>-7.023944347115596E-2</v>
      </c>
      <c r="G32" s="130">
        <f>IFERROR('Tablas evol IO zona'!K32/'Tablas evol IO zona'!K45-1,"-")</f>
        <v>0.10394178440647428</v>
      </c>
      <c r="H32" s="130">
        <f>IFERROR('Tablas evol IO zona'!M32/'Tablas evol IO zona'!M45-1,"-")</f>
        <v>-7.5615832500156577E-3</v>
      </c>
      <c r="I32" s="174">
        <f>IFERROR('Tablas evol IO zona'!O32/'Tablas evol IO zona'!O45-1,"-")</f>
        <v>2.933736646522056E-2</v>
      </c>
      <c r="J32" s="174">
        <f>IFERROR('Tablas evol IO zona'!Q32/'Tablas evol IO zona'!Q45-1,"-")</f>
        <v>6.0187664708068578E-2</v>
      </c>
      <c r="K32" s="174">
        <f>IFERROR('Tablas evol IO zona'!S32/'Tablas evol IO zona'!S45-1,"-")</f>
        <v>4.5511903302423162E-2</v>
      </c>
    </row>
    <row r="33" spans="2:11" hidden="1" outlineLevel="1">
      <c r="B33" s="68" t="s">
        <v>87</v>
      </c>
      <c r="C33" s="174">
        <f>IFERROR('Tablas evol IO zona'!C33/'Tablas evol IO zona'!C46-1,"-")</f>
        <v>-4.8691353176050334E-2</v>
      </c>
      <c r="D33" s="174">
        <f>IFERROR('Tablas evol IO zona'!E33/'Tablas evol IO zona'!E46-1,"-")</f>
        <v>0.12356719104359404</v>
      </c>
      <c r="E33" s="174">
        <f>IFERROR('Tablas evol IO zona'!G33/'Tablas evol IO zona'!G46-1,"-")</f>
        <v>1.3015310863451646E-2</v>
      </c>
      <c r="F33" s="130">
        <f>IFERROR('Tablas evol IO zona'!I33/'Tablas evol IO zona'!I46-1,"-")</f>
        <v>-4.2770274865619573E-2</v>
      </c>
      <c r="G33" s="130">
        <f>IFERROR('Tablas evol IO zona'!K33/'Tablas evol IO zona'!K46-1,"-")</f>
        <v>0.16245167971765895</v>
      </c>
      <c r="H33" s="130">
        <f>IFERROR('Tablas evol IO zona'!M33/'Tablas evol IO zona'!M46-1,"-")</f>
        <v>2.9456690530531793E-2</v>
      </c>
      <c r="I33" s="174">
        <f>IFERROR('Tablas evol IO zona'!O33/'Tablas evol IO zona'!O46-1,"-")</f>
        <v>7.8211254595192958E-2</v>
      </c>
      <c r="J33" s="174">
        <f>IFERROR('Tablas evol IO zona'!Q33/'Tablas evol IO zona'!Q46-1,"-")</f>
        <v>0.15852869789270096</v>
      </c>
      <c r="K33" s="174">
        <f>IFERROR('Tablas evol IO zona'!S33/'Tablas evol IO zona'!S46-1,"-")</f>
        <v>0.11613351176960762</v>
      </c>
    </row>
    <row r="34" spans="2:11" hidden="1" outlineLevel="1">
      <c r="B34" s="68" t="s">
        <v>88</v>
      </c>
      <c r="C34" s="174">
        <f>IFERROR('Tablas evol IO zona'!C34/'Tablas evol IO zona'!C47-1,"-")</f>
        <v>9.4175465876435993E-3</v>
      </c>
      <c r="D34" s="174">
        <f>IFERROR('Tablas evol IO zona'!E34/'Tablas evol IO zona'!E47-1,"-")</f>
        <v>-6.6880470311225793E-4</v>
      </c>
      <c r="E34" s="174">
        <f>IFERROR('Tablas evol IO zona'!G34/'Tablas evol IO zona'!G47-1,"-")</f>
        <v>1.3513729680979303E-2</v>
      </c>
      <c r="F34" s="130">
        <f>IFERROR('Tablas evol IO zona'!I34/'Tablas evol IO zona'!I47-1,"-")</f>
        <v>-4.4726589587543719E-3</v>
      </c>
      <c r="G34" s="130">
        <f>IFERROR('Tablas evol IO zona'!K34/'Tablas evol IO zona'!K47-1,"-")</f>
        <v>-4.093926750579624E-3</v>
      </c>
      <c r="H34" s="130">
        <f>IFERROR('Tablas evol IO zona'!M34/'Tablas evol IO zona'!M47-1,"-")</f>
        <v>3.0688961269007553E-3</v>
      </c>
      <c r="I34" s="174">
        <f>IFERROR('Tablas evol IO zona'!O34/'Tablas evol IO zona'!O47-1,"-")</f>
        <v>0.11288226170579074</v>
      </c>
      <c r="J34" s="174">
        <f>IFERROR('Tablas evol IO zona'!Q34/'Tablas evol IO zona'!Q47-1,"-")</f>
        <v>8.684935476957345E-2</v>
      </c>
      <c r="K34" s="174">
        <f>IFERROR('Tablas evol IO zona'!S34/'Tablas evol IO zona'!S47-1,"-")</f>
        <v>0.1051149329562584</v>
      </c>
    </row>
    <row r="35" spans="2:11" hidden="1" outlineLevel="1">
      <c r="B35" s="68" t="s">
        <v>89</v>
      </c>
      <c r="C35" s="174">
        <f>IFERROR('Tablas evol IO zona'!C35/'Tablas evol IO zona'!C48-1,"-")</f>
        <v>-3.7750204907103235E-2</v>
      </c>
      <c r="D35" s="174">
        <f>IFERROR('Tablas evol IO zona'!E35/'Tablas evol IO zona'!E48-1,"-")</f>
        <v>-3.0088172121638945E-2</v>
      </c>
      <c r="E35" s="174">
        <f>IFERROR('Tablas evol IO zona'!G35/'Tablas evol IO zona'!G48-1,"-")</f>
        <v>-2.3919557721523654E-2</v>
      </c>
      <c r="F35" s="130">
        <f>IFERROR('Tablas evol IO zona'!I35/'Tablas evol IO zona'!I48-1,"-")</f>
        <v>-4.7783323606274797E-2</v>
      </c>
      <c r="G35" s="130">
        <f>IFERROR('Tablas evol IO zona'!K35/'Tablas evol IO zona'!K48-1,"-")</f>
        <v>-3.6746782603615968E-2</v>
      </c>
      <c r="H35" s="130">
        <f>IFERROR('Tablas evol IO zona'!M35/'Tablas evol IO zona'!M48-1,"-")</f>
        <v>-3.3500025245630338E-2</v>
      </c>
      <c r="I35" s="174">
        <f>IFERROR('Tablas evol IO zona'!O35/'Tablas evol IO zona'!O48-1,"-")</f>
        <v>5.8193276842755992E-2</v>
      </c>
      <c r="J35" s="174">
        <f>IFERROR('Tablas evol IO zona'!Q35/'Tablas evol IO zona'!Q48-1,"-")</f>
        <v>5.1737083078047919E-2</v>
      </c>
      <c r="K35" s="174">
        <f>IFERROR('Tablas evol IO zona'!S35/'Tablas evol IO zona'!S48-1,"-")</f>
        <v>5.9118230753032686E-2</v>
      </c>
    </row>
    <row r="36" spans="2:11" hidden="1" outlineLevel="1">
      <c r="B36" s="68" t="s">
        <v>90</v>
      </c>
      <c r="C36" s="174">
        <f>IFERROR('Tablas evol IO zona'!C36/'Tablas evol IO zona'!C49-1,"-")</f>
        <v>-0.132543085312956</v>
      </c>
      <c r="D36" s="174">
        <f>IFERROR('Tablas evol IO zona'!E36/'Tablas evol IO zona'!E49-1,"-")</f>
        <v>-0.12478742509115115</v>
      </c>
      <c r="E36" s="174">
        <f>IFERROR('Tablas evol IO zona'!G36/'Tablas evol IO zona'!G49-1,"-")</f>
        <v>-0.12173444400769629</v>
      </c>
      <c r="F36" s="130">
        <f>IFERROR('Tablas evol IO zona'!I36/'Tablas evol IO zona'!I49-1,"-")</f>
        <v>-0.1487276950161579</v>
      </c>
      <c r="G36" s="130">
        <f>IFERROR('Tablas evol IO zona'!K36/'Tablas evol IO zona'!K49-1,"-")</f>
        <v>-0.1256725244939576</v>
      </c>
      <c r="H36" s="130">
        <f>IFERROR('Tablas evol IO zona'!M36/'Tablas evol IO zona'!M49-1,"-")</f>
        <v>-0.13354844946715005</v>
      </c>
      <c r="I36" s="174">
        <f>IFERROR('Tablas evol IO zona'!O36/'Tablas evol IO zona'!O49-1,"-")</f>
        <v>5.3936846887755019E-2</v>
      </c>
      <c r="J36" s="174">
        <f>IFERROR('Tablas evol IO zona'!Q36/'Tablas evol IO zona'!Q49-1,"-")</f>
        <v>3.6394428775246679E-2</v>
      </c>
      <c r="K36" s="174">
        <f>IFERROR('Tablas evol IO zona'!S36/'Tablas evol IO zona'!S49-1,"-")</f>
        <v>4.8647891791392839E-2</v>
      </c>
    </row>
    <row r="37" spans="2:11" hidden="1" outlineLevel="1">
      <c r="B37" s="68" t="s">
        <v>91</v>
      </c>
      <c r="C37" s="174">
        <f>IFERROR('Tablas evol IO zona'!C37/'Tablas evol IO zona'!C50-1,"-")</f>
        <v>-8.423881947985723E-2</v>
      </c>
      <c r="D37" s="174">
        <f>IFERROR('Tablas evol IO zona'!E37/'Tablas evol IO zona'!E50-1,"-")</f>
        <v>-0.13057703454140601</v>
      </c>
      <c r="E37" s="174">
        <f>IFERROR('Tablas evol IO zona'!G37/'Tablas evol IO zona'!G50-1,"-")</f>
        <v>-9.28800358681654E-2</v>
      </c>
      <c r="F37" s="130">
        <f>IFERROR('Tablas evol IO zona'!I37/'Tablas evol IO zona'!I50-1,"-")</f>
        <v>-0.10337645646603899</v>
      </c>
      <c r="G37" s="130">
        <f>IFERROR('Tablas evol IO zona'!K37/'Tablas evol IO zona'!K50-1,"-")</f>
        <v>-0.13634688950410601</v>
      </c>
      <c r="H37" s="130">
        <f>IFERROR('Tablas evol IO zona'!M37/'Tablas evol IO zona'!M50-1,"-")</f>
        <v>-0.10822133134609357</v>
      </c>
      <c r="I37" s="174">
        <f>IFERROR('Tablas evol IO zona'!O37/'Tablas evol IO zona'!O50-1,"-")</f>
        <v>5.284395530463315E-2</v>
      </c>
      <c r="J37" s="174">
        <f>IFERROR('Tablas evol IO zona'!Q37/'Tablas evol IO zona'!Q50-1,"-")</f>
        <v>6.9357846400430079E-2</v>
      </c>
      <c r="K37" s="174">
        <f>IFERROR('Tablas evol IO zona'!S37/'Tablas evol IO zona'!S50-1,"-")</f>
        <v>6.3081132242310378E-2</v>
      </c>
    </row>
    <row r="38" spans="2:11" hidden="1" outlineLevel="1">
      <c r="B38" s="68" t="s">
        <v>92</v>
      </c>
      <c r="C38" s="174">
        <f>IFERROR('Tablas evol IO zona'!C38/'Tablas evol IO zona'!C51-1,"-")</f>
        <v>0.13270363253281148</v>
      </c>
      <c r="D38" s="174">
        <f>IFERROR('Tablas evol IO zona'!E38/'Tablas evol IO zona'!E51-1,"-")</f>
        <v>-3.4240303211903411E-2</v>
      </c>
      <c r="E38" s="174">
        <f>IFERROR('Tablas evol IO zona'!G38/'Tablas evol IO zona'!G51-1,"-")</f>
        <v>7.8898167490600635E-2</v>
      </c>
      <c r="F38" s="130">
        <f>IFERROR('Tablas evol IO zona'!I38/'Tablas evol IO zona'!I51-1,"-")</f>
        <v>0.11225595530154853</v>
      </c>
      <c r="G38" s="130">
        <f>IFERROR('Tablas evol IO zona'!K38/'Tablas evol IO zona'!K51-1,"-")</f>
        <v>-4.7249314455221403E-2</v>
      </c>
      <c r="H38" s="130">
        <f>IFERROR('Tablas evol IO zona'!M38/'Tablas evol IO zona'!M51-1,"-")</f>
        <v>6.1407831914374933E-2</v>
      </c>
      <c r="I38" s="174">
        <f>IFERROR('Tablas evol IO zona'!O38/'Tablas evol IO zona'!O51-1,"-")</f>
        <v>6.9817041760255716E-2</v>
      </c>
      <c r="J38" s="174">
        <f>IFERROR('Tablas evol IO zona'!Q38/'Tablas evol IO zona'!Q51-1,"-")</f>
        <v>6.9272393104034879E-2</v>
      </c>
      <c r="K38" s="174">
        <f>IFERROR('Tablas evol IO zona'!S38/'Tablas evol IO zona'!S51-1,"-")</f>
        <v>7.3443333386952414E-2</v>
      </c>
    </row>
    <row r="39" spans="2:11" hidden="1" outlineLevel="1">
      <c r="B39" s="68" t="s">
        <v>93</v>
      </c>
      <c r="C39" s="174">
        <f>IFERROR('Tablas evol IO zona'!C39/'Tablas evol IO zona'!C52-1,"-")</f>
        <v>6.0661012297853922E-2</v>
      </c>
      <c r="D39" s="174">
        <f>IFERROR('Tablas evol IO zona'!E39/'Tablas evol IO zona'!E52-1,"-")</f>
        <v>1.8705422015508955E-2</v>
      </c>
      <c r="E39" s="174">
        <f>IFERROR('Tablas evol IO zona'!G39/'Tablas evol IO zona'!G52-1,"-")</f>
        <v>5.3045513242440778E-2</v>
      </c>
      <c r="F39" s="130">
        <f>IFERROR('Tablas evol IO zona'!I39/'Tablas evol IO zona'!I52-1,"-")</f>
        <v>4.3212476072561179E-2</v>
      </c>
      <c r="G39" s="130">
        <f>IFERROR('Tablas evol IO zona'!K39/'Tablas evol IO zona'!K52-1,"-")</f>
        <v>-9.9666077204198178E-2</v>
      </c>
      <c r="H39" s="130">
        <f>IFERROR('Tablas evol IO zona'!M39/'Tablas evol IO zona'!M52-1,"-")</f>
        <v>3.8335534435620655E-3</v>
      </c>
      <c r="I39" s="174">
        <f>IFERROR('Tablas evol IO zona'!O39/'Tablas evol IO zona'!O52-1,"-")</f>
        <v>6.9007013858599642E-2</v>
      </c>
      <c r="J39" s="174">
        <f>IFERROR('Tablas evol IO zona'!Q39/'Tablas evol IO zona'!Q52-1,"-")</f>
        <v>1.5306304370241497E-2</v>
      </c>
      <c r="K39" s="174">
        <f>IFERROR('Tablas evol IO zona'!S39/'Tablas evol IO zona'!S52-1,"-")</f>
        <v>5.1243076318947756E-2</v>
      </c>
    </row>
    <row r="40" spans="2:11" hidden="1" outlineLevel="1">
      <c r="B40" s="68" t="s">
        <v>94</v>
      </c>
      <c r="C40" s="174">
        <f>IFERROR('Tablas evol IO zona'!C40/'Tablas evol IO zona'!C53-1,"-")</f>
        <v>-0.13711266589744842</v>
      </c>
      <c r="D40" s="174">
        <f>IFERROR('Tablas evol IO zona'!E40/'Tablas evol IO zona'!E53-1,"-")</f>
        <v>-9.4077151852532626E-2</v>
      </c>
      <c r="E40" s="174">
        <f>IFERROR('Tablas evol IO zona'!G40/'Tablas evol IO zona'!G53-1,"-")</f>
        <v>-0.11712039065016155</v>
      </c>
      <c r="F40" s="130">
        <f>IFERROR('Tablas evol IO zona'!I40/'Tablas evol IO zona'!I53-1,"-")</f>
        <v>-0.15036484633127101</v>
      </c>
      <c r="G40" s="130">
        <f>IFERROR('Tablas evol IO zona'!K40/'Tablas evol IO zona'!K53-1,"-")</f>
        <v>-0.10787626899694724</v>
      </c>
      <c r="H40" s="130">
        <f>IFERROR('Tablas evol IO zona'!M40/'Tablas evol IO zona'!M53-1,"-")</f>
        <v>-0.13025367171163793</v>
      </c>
      <c r="I40" s="174">
        <f>IFERROR('Tablas evol IO zona'!O40/'Tablas evol IO zona'!O53-1,"-")</f>
        <v>-2.6782142167815937E-2</v>
      </c>
      <c r="J40" s="174">
        <f>IFERROR('Tablas evol IO zona'!Q40/'Tablas evol IO zona'!Q53-1,"-")</f>
        <v>-6.4336561498255285E-2</v>
      </c>
      <c r="K40" s="174">
        <f>IFERROR('Tablas evol IO zona'!S40/'Tablas evol IO zona'!S53-1,"-")</f>
        <v>-3.9832716267403034E-2</v>
      </c>
    </row>
    <row r="41" spans="2:11" hidden="1" outlineLevel="1">
      <c r="B41" s="68" t="s">
        <v>95</v>
      </c>
      <c r="C41" s="174">
        <f>IFERROR('Tablas evol IO zona'!C41/'Tablas evol IO zona'!C54-1,"-")</f>
        <v>-3.5374126163259967E-2</v>
      </c>
      <c r="D41" s="174">
        <f>IFERROR('Tablas evol IO zona'!E41/'Tablas evol IO zona'!E54-1,"-")</f>
        <v>-0.10505337012622196</v>
      </c>
      <c r="E41" s="174">
        <f>IFERROR('Tablas evol IO zona'!G41/'Tablas evol IO zona'!G54-1,"-")</f>
        <v>-5.6610301090810222E-2</v>
      </c>
      <c r="F41" s="130">
        <f>IFERROR('Tablas evol IO zona'!I41/'Tablas evol IO zona'!I54-1,"-")</f>
        <v>-4.2300015931416191E-2</v>
      </c>
      <c r="G41" s="130">
        <f>IFERROR('Tablas evol IO zona'!K41/'Tablas evol IO zona'!K54-1,"-")</f>
        <v>-0.11892962570809407</v>
      </c>
      <c r="H41" s="130">
        <f>IFERROR('Tablas evol IO zona'!M41/'Tablas evol IO zona'!M54-1,"-")</f>
        <v>-6.6406921886021042E-2</v>
      </c>
      <c r="I41" s="174">
        <f>IFERROR('Tablas evol IO zona'!O41/'Tablas evol IO zona'!O54-1,"-")</f>
        <v>2.766340058406902E-2</v>
      </c>
      <c r="J41" s="174">
        <f>IFERROR('Tablas evol IO zona'!Q41/'Tablas evol IO zona'!Q54-1,"-")</f>
        <v>-3.0716250176164528E-2</v>
      </c>
      <c r="K41" s="174">
        <f>IFERROR('Tablas evol IO zona'!S41/'Tablas evol IO zona'!S54-1,"-")</f>
        <v>2.2417830811127804E-3</v>
      </c>
    </row>
    <row r="42" spans="2:11" hidden="1" outlineLevel="1">
      <c r="B42" s="68" t="s">
        <v>96</v>
      </c>
      <c r="C42" s="174">
        <f>IFERROR('Tablas evol IO zona'!C42/'Tablas evol IO zona'!C55-1,"-")</f>
        <v>9.4050743657043023E-2</v>
      </c>
      <c r="D42" s="174">
        <f>IFERROR('Tablas evol IO zona'!E42/'Tablas evol IO zona'!E55-1,"-")</f>
        <v>-5.1091350040420425E-2</v>
      </c>
      <c r="E42" s="174">
        <f>IFERROR('Tablas evol IO zona'!G42/'Tablas evol IO zona'!G55-1,"-")</f>
        <v>4.2262085740346622E-2</v>
      </c>
      <c r="F42" s="130">
        <f>IFERROR('Tablas evol IO zona'!I42/'Tablas evol IO zona'!I55-1,"-")</f>
        <v>7.9593531764988068E-2</v>
      </c>
      <c r="G42" s="130">
        <f>IFERROR('Tablas evol IO zona'!K42/'Tablas evol IO zona'!K55-1,"-")</f>
        <v>-7.1773738805785414E-2</v>
      </c>
      <c r="H42" s="130">
        <f>IFERROR('Tablas evol IO zona'!M42/'Tablas evol IO zona'!M55-1,"-")</f>
        <v>2.538785564880186E-2</v>
      </c>
      <c r="I42" s="174">
        <f>IFERROR('Tablas evol IO zona'!O42/'Tablas evol IO zona'!O55-1,"-")</f>
        <v>3.2201918099518112E-2</v>
      </c>
      <c r="J42" s="174">
        <f>IFERROR('Tablas evol IO zona'!Q42/'Tablas evol IO zona'!Q55-1,"-")</f>
        <v>-3.2014192254732565E-2</v>
      </c>
      <c r="K42" s="174">
        <f>IFERROR('Tablas evol IO zona'!S42/'Tablas evol IO zona'!S55-1,"-")</f>
        <v>4.05339196311294E-3</v>
      </c>
    </row>
    <row r="43" spans="2:11" hidden="1" outlineLevel="1">
      <c r="B43" s="68" t="s">
        <v>97</v>
      </c>
      <c r="C43" s="174">
        <f>IFERROR('Tablas evol IO zona'!C43/'Tablas evol IO zona'!C56-1,"-")</f>
        <v>1.3069079419790519E-2</v>
      </c>
      <c r="D43" s="174">
        <f>IFERROR('Tablas evol IO zona'!E43/'Tablas evol IO zona'!E56-1,"-")</f>
        <v>-0.10124133483798159</v>
      </c>
      <c r="E43" s="174">
        <f>IFERROR('Tablas evol IO zona'!G43/'Tablas evol IO zona'!G56-1,"-")</f>
        <v>-2.6632560938910532E-2</v>
      </c>
      <c r="F43" s="130">
        <f>IFERROR('Tablas evol IO zona'!I43/'Tablas evol IO zona'!I56-1,"-")</f>
        <v>2.2157269961797788E-2</v>
      </c>
      <c r="G43" s="130">
        <f>IFERROR('Tablas evol IO zona'!K43/'Tablas evol IO zona'!K56-1,"-")</f>
        <v>-0.11782302318599447</v>
      </c>
      <c r="H43" s="130">
        <f>IFERROR('Tablas evol IO zona'!M43/'Tablas evol IO zona'!M56-1,"-")</f>
        <v>-2.7511955981026404E-2</v>
      </c>
      <c r="I43" s="174">
        <f>IFERROR('Tablas evol IO zona'!O43/'Tablas evol IO zona'!O56-1,"-")</f>
        <v>-7.0077411458493444E-3</v>
      </c>
      <c r="J43" s="174">
        <f>IFERROR('Tablas evol IO zona'!Q43/'Tablas evol IO zona'!Q56-1,"-")</f>
        <v>-4.5185692372421538E-2</v>
      </c>
      <c r="K43" s="174">
        <f>IFERROR('Tablas evol IO zona'!S43/'Tablas evol IO zona'!S56-1,"-")</f>
        <v>-2.2362553070906399E-2</v>
      </c>
    </row>
    <row r="44" spans="2:11" collapsed="1">
      <c r="B44" s="139">
        <v>2010</v>
      </c>
      <c r="C44" s="140">
        <f>IFERROR('Tablas evol IO zona'!C44/'Tablas evol IO zona'!C57-1,"-")</f>
        <v>-2.4140162232569096E-2</v>
      </c>
      <c r="D44" s="140">
        <f>IFERROR('Tablas evol IO zona'!E44/'Tablas evol IO zona'!E57-1,"-")</f>
        <v>-4.3332598885459039E-2</v>
      </c>
      <c r="E44" s="140">
        <f>IFERROR('Tablas evol IO zona'!G44/'Tablas evol IO zona'!G57-1,"-")</f>
        <v>-2.4803804613551916E-2</v>
      </c>
      <c r="F44" s="140">
        <f>IFERROR('Tablas evol IO zona'!I44/'Tablas evol IO zona'!I57-1,"-")</f>
        <v>-3.3145620100315853E-2</v>
      </c>
      <c r="G44" s="140">
        <f>IFERROR('Tablas evol IO zona'!K44/'Tablas evol IO zona'!K57-1,"-")</f>
        <v>-5.3314345418856268E-2</v>
      </c>
      <c r="H44" s="140">
        <f>IFERROR('Tablas evol IO zona'!M44/'Tablas evol IO zona'!M57-1,"-")</f>
        <v>-3.4078517105251227E-2</v>
      </c>
      <c r="I44" s="140">
        <f>IFERROR('Tablas evol IO zona'!O44/'Tablas evol IO zona'!O57-1,"-")</f>
        <v>4.4876241610041001E-2</v>
      </c>
      <c r="J44" s="140">
        <f>IFERROR('Tablas evol IO zona'!Q44/'Tablas evol IO zona'!Q57-1,"-")</f>
        <v>2.8312512423767977E-2</v>
      </c>
      <c r="K44" s="140">
        <f>IFERROR('Tablas evol IO zona'!S44/'Tablas evol IO zona'!S57-1,"-")</f>
        <v>4.0435818049023187E-2</v>
      </c>
    </row>
    <row r="45" spans="2:11" ht="15" hidden="1" customHeight="1" outlineLevel="1">
      <c r="B45" s="68" t="s">
        <v>86</v>
      </c>
      <c r="C45" s="174">
        <f>IFERROR('Tablas evol IO zona'!C45/'Tablas evol IO zona'!C58-1,"-")</f>
        <v>-5.0841294014291494E-2</v>
      </c>
      <c r="D45" s="174">
        <f>IFERROR('Tablas evol IO zona'!E45/'Tablas evol IO zona'!E58-1,"-")</f>
        <v>-0.15320306739639999</v>
      </c>
      <c r="E45" s="174">
        <f>IFERROR('Tablas evol IO zona'!G45/'Tablas evol IO zona'!G58-1,"-")</f>
        <v>-9.0055212372791349E-2</v>
      </c>
      <c r="F45" s="130">
        <f>IFERROR('Tablas evol IO zona'!I45/'Tablas evol IO zona'!I58-1,"-")</f>
        <v>-5.4542690575146824E-2</v>
      </c>
      <c r="G45" s="130">
        <f>IFERROR('Tablas evol IO zona'!K45/'Tablas evol IO zona'!K58-1,"-")</f>
        <v>-0.16782912417106721</v>
      </c>
      <c r="H45" s="130">
        <f>IFERROR('Tablas evol IO zona'!M45/'Tablas evol IO zona'!M58-1,"-")</f>
        <v>-9.8080599497010756E-2</v>
      </c>
      <c r="I45" s="174">
        <f>IFERROR('Tablas evol IO zona'!O45/'Tablas evol IO zona'!O58-1,"-")</f>
        <v>-6.0628297604490511E-2</v>
      </c>
      <c r="J45" s="174">
        <f>IFERROR('Tablas evol IO zona'!Q45/'Tablas evol IO zona'!Q58-1,"-")</f>
        <v>-9.6751631345300404E-2</v>
      </c>
      <c r="K45" s="174">
        <f>IFERROR('Tablas evol IO zona'!S45/'Tablas evol IO zona'!S58-1,"-")</f>
        <v>-7.6514199942942507E-2</v>
      </c>
    </row>
    <row r="46" spans="2:11" ht="15" hidden="1" customHeight="1" outlineLevel="1">
      <c r="B46" s="68" t="s">
        <v>87</v>
      </c>
      <c r="C46" s="174">
        <f>IFERROR('Tablas evol IO zona'!C46/'Tablas evol IO zona'!C59-1,"-")</f>
        <v>-3.0338795948830821E-2</v>
      </c>
      <c r="D46" s="174">
        <f>IFERROR('Tablas evol IO zona'!E46/'Tablas evol IO zona'!E59-1,"-")</f>
        <v>-0.15059583581588376</v>
      </c>
      <c r="E46" s="174">
        <f>IFERROR('Tablas evol IO zona'!G46/'Tablas evol IO zona'!G59-1,"-")</f>
        <v>-7.5085057124521404E-2</v>
      </c>
      <c r="F46" s="130">
        <f>IFERROR('Tablas evol IO zona'!I46/'Tablas evol IO zona'!I59-1,"-")</f>
        <v>-4.0499124318455038E-2</v>
      </c>
      <c r="G46" s="130">
        <f>IFERROR('Tablas evol IO zona'!K46/'Tablas evol IO zona'!K59-1,"-")</f>
        <v>-0.17204803249705636</v>
      </c>
      <c r="H46" s="130">
        <f>IFERROR('Tablas evol IO zona'!M46/'Tablas evol IO zona'!M59-1,"-")</f>
        <v>-8.9633892677917104E-2</v>
      </c>
      <c r="I46" s="174">
        <f>IFERROR('Tablas evol IO zona'!O46/'Tablas evol IO zona'!O59-1,"-")</f>
        <v>-6.2358975251137649E-2</v>
      </c>
      <c r="J46" s="174">
        <f>IFERROR('Tablas evol IO zona'!Q46/'Tablas evol IO zona'!Q59-1,"-")</f>
        <v>-0.1351318529536264</v>
      </c>
      <c r="K46" s="174">
        <f>IFERROR('Tablas evol IO zona'!S46/'Tablas evol IO zona'!S59-1,"-")</f>
        <v>-9.5231853005462996E-2</v>
      </c>
    </row>
    <row r="47" spans="2:11" ht="15" hidden="1" customHeight="1" outlineLevel="1">
      <c r="B47" s="68" t="s">
        <v>88</v>
      </c>
      <c r="C47" s="174">
        <f>IFERROR('Tablas evol IO zona'!C47/'Tablas evol IO zona'!C60-1,"-")</f>
        <v>-0.16525535996062068</v>
      </c>
      <c r="D47" s="174">
        <f>IFERROR('Tablas evol IO zona'!E47/'Tablas evol IO zona'!E60-1,"-")</f>
        <v>-0.21807270579177496</v>
      </c>
      <c r="E47" s="174">
        <f>IFERROR('Tablas evol IO zona'!G47/'Tablas evol IO zona'!G60-1,"-")</f>
        <v>-0.18416107587675112</v>
      </c>
      <c r="F47" s="130">
        <f>IFERROR('Tablas evol IO zona'!I47/'Tablas evol IO zona'!I60-1,"-")</f>
        <v>-0.16785089746903992</v>
      </c>
      <c r="G47" s="130">
        <f>IFERROR('Tablas evol IO zona'!K47/'Tablas evol IO zona'!K60-1,"-")</f>
        <v>-0.24267360898242429</v>
      </c>
      <c r="H47" s="130">
        <f>IFERROR('Tablas evol IO zona'!M47/'Tablas evol IO zona'!M60-1,"-")</f>
        <v>-0.19490890088108193</v>
      </c>
      <c r="I47" s="174">
        <f>IFERROR('Tablas evol IO zona'!O47/'Tablas evol IO zona'!O60-1,"-")</f>
        <v>-9.6925539197951327E-2</v>
      </c>
      <c r="J47" s="174">
        <f>IFERROR('Tablas evol IO zona'!Q47/'Tablas evol IO zona'!Q60-1,"-")</f>
        <v>-0.11182092508637309</v>
      </c>
      <c r="K47" s="174">
        <f>IFERROR('Tablas evol IO zona'!S47/'Tablas evol IO zona'!S60-1,"-")</f>
        <v>-0.10228116041542146</v>
      </c>
    </row>
    <row r="48" spans="2:11" ht="15" hidden="1" customHeight="1" outlineLevel="1">
      <c r="B48" s="68" t="s">
        <v>89</v>
      </c>
      <c r="C48" s="174">
        <f>IFERROR('Tablas evol IO zona'!C48/'Tablas evol IO zona'!C61-1,"-")</f>
        <v>-0.1662211039471615</v>
      </c>
      <c r="D48" s="174">
        <f>IFERROR('Tablas evol IO zona'!E48/'Tablas evol IO zona'!E61-1,"-")</f>
        <v>-0.25122210414452717</v>
      </c>
      <c r="E48" s="174">
        <f>IFERROR('Tablas evol IO zona'!G48/'Tablas evol IO zona'!G61-1,"-")</f>
        <v>-0.19441517386722873</v>
      </c>
      <c r="F48" s="130">
        <f>IFERROR('Tablas evol IO zona'!I48/'Tablas evol IO zona'!I61-1,"-")</f>
        <v>-0.17412514976595828</v>
      </c>
      <c r="G48" s="130">
        <f>IFERROR('Tablas evol IO zona'!K48/'Tablas evol IO zona'!K61-1,"-")</f>
        <v>-0.27678792296016208</v>
      </c>
      <c r="H48" s="130">
        <f>IFERROR('Tablas evol IO zona'!M48/'Tablas evol IO zona'!M61-1,"-")</f>
        <v>-0.20878819958320638</v>
      </c>
      <c r="I48" s="174">
        <f>IFERROR('Tablas evol IO zona'!O48/'Tablas evol IO zona'!O61-1,"-")</f>
        <v>-0.10530589180506589</v>
      </c>
      <c r="J48" s="174">
        <f>IFERROR('Tablas evol IO zona'!Q48/'Tablas evol IO zona'!Q61-1,"-")</f>
        <v>-8.7214623177495842E-2</v>
      </c>
      <c r="K48" s="174">
        <f>IFERROR('Tablas evol IO zona'!S48/'Tablas evol IO zona'!S61-1,"-")</f>
        <v>-9.6216339181741883E-2</v>
      </c>
    </row>
    <row r="49" spans="2:11" ht="15" hidden="1" customHeight="1" outlineLevel="1">
      <c r="B49" s="68" t="s">
        <v>90</v>
      </c>
      <c r="C49" s="174">
        <f>IFERROR('Tablas evol IO zona'!C49/'Tablas evol IO zona'!C62-1,"-")</f>
        <v>-0.14727488151658774</v>
      </c>
      <c r="D49" s="174">
        <f>IFERROR('Tablas evol IO zona'!E49/'Tablas evol IO zona'!E62-1,"-")</f>
        <v>-0.31999475203358696</v>
      </c>
      <c r="E49" s="174">
        <f>IFERROR('Tablas evol IO zona'!G49/'Tablas evol IO zona'!G62-1,"-")</f>
        <v>-0.21242756750092462</v>
      </c>
      <c r="F49" s="130">
        <f>IFERROR('Tablas evol IO zona'!I49/'Tablas evol IO zona'!I62-1,"-")</f>
        <v>-0.16320138624645808</v>
      </c>
      <c r="G49" s="130">
        <f>IFERROR('Tablas evol IO zona'!K49/'Tablas evol IO zona'!K62-1,"-")</f>
        <v>-0.33175469990150708</v>
      </c>
      <c r="H49" s="130">
        <f>IFERROR('Tablas evol IO zona'!M49/'Tablas evol IO zona'!M62-1,"-")</f>
        <v>-0.22749569985056239</v>
      </c>
      <c r="I49" s="174">
        <f>IFERROR('Tablas evol IO zona'!O49/'Tablas evol IO zona'!O62-1,"-")</f>
        <v>-0.1121541633274602</v>
      </c>
      <c r="J49" s="174">
        <f>IFERROR('Tablas evol IO zona'!Q49/'Tablas evol IO zona'!Q62-1,"-")</f>
        <v>-0.12720596534062967</v>
      </c>
      <c r="K49" s="174">
        <f>IFERROR('Tablas evol IO zona'!S49/'Tablas evol IO zona'!S62-1,"-")</f>
        <v>-0.11812677448346953</v>
      </c>
    </row>
    <row r="50" spans="2:11" ht="15" hidden="1" customHeight="1" outlineLevel="1">
      <c r="B50" s="68" t="s">
        <v>91</v>
      </c>
      <c r="C50" s="174">
        <f>IFERROR('Tablas evol IO zona'!C50/'Tablas evol IO zona'!C63-1,"-")</f>
        <v>-0.18330176307737145</v>
      </c>
      <c r="D50" s="174">
        <f>IFERROR('Tablas evol IO zona'!E50/'Tablas evol IO zona'!E63-1,"-")</f>
        <v>-0.25870646766169147</v>
      </c>
      <c r="E50" s="174">
        <f>IFERROR('Tablas evol IO zona'!G50/'Tablas evol IO zona'!G63-1,"-")</f>
        <v>-0.21124387254901955</v>
      </c>
      <c r="F50" s="130">
        <f>IFERROR('Tablas evol IO zona'!I50/'Tablas evol IO zona'!I63-1,"-")</f>
        <v>-0.18419364375114877</v>
      </c>
      <c r="G50" s="130">
        <f>IFERROR('Tablas evol IO zona'!K50/'Tablas evol IO zona'!K63-1,"-")</f>
        <v>-0.28005923459353321</v>
      </c>
      <c r="H50" s="130">
        <f>IFERROR('Tablas evol IO zona'!M50/'Tablas evol IO zona'!M63-1,"-")</f>
        <v>-0.22060438124206727</v>
      </c>
      <c r="I50" s="174">
        <f>IFERROR('Tablas evol IO zona'!O50/'Tablas evol IO zona'!O63-1,"-")</f>
        <v>-0.13501929437830051</v>
      </c>
      <c r="J50" s="174">
        <f>IFERROR('Tablas evol IO zona'!Q50/'Tablas evol IO zona'!Q63-1,"-")</f>
        <v>-0.1521213939758681</v>
      </c>
      <c r="K50" s="174">
        <f>IFERROR('Tablas evol IO zona'!S50/'Tablas evol IO zona'!S63-1,"-")</f>
        <v>-0.14143615653805086</v>
      </c>
    </row>
    <row r="51" spans="2:11" ht="15" hidden="1" customHeight="1" outlineLevel="1">
      <c r="B51" s="68" t="s">
        <v>92</v>
      </c>
      <c r="C51" s="174">
        <f>IFERROR('Tablas evol IO zona'!C51/'Tablas evol IO zona'!C64-1,"-")</f>
        <v>-0.17708496149167519</v>
      </c>
      <c r="D51" s="174">
        <f>IFERROR('Tablas evol IO zona'!E51/'Tablas evol IO zona'!E64-1,"-")</f>
        <v>-0.17906828201868008</v>
      </c>
      <c r="E51" s="174">
        <f>IFERROR('Tablas evol IO zona'!G51/'Tablas evol IO zona'!G64-1,"-")</f>
        <v>-0.18013992350100216</v>
      </c>
      <c r="F51" s="130">
        <f>IFERROR('Tablas evol IO zona'!I51/'Tablas evol IO zona'!I64-1,"-")</f>
        <v>-0.17885999950334952</v>
      </c>
      <c r="G51" s="130">
        <f>IFERROR('Tablas evol IO zona'!K51/'Tablas evol IO zona'!K64-1,"-")</f>
        <v>-0.20002119832815357</v>
      </c>
      <c r="H51" s="130">
        <f>IFERROR('Tablas evol IO zona'!M51/'Tablas evol IO zona'!M64-1,"-")</f>
        <v>-0.18818405348738709</v>
      </c>
      <c r="I51" s="174">
        <f>IFERROR('Tablas evol IO zona'!O51/'Tablas evol IO zona'!O64-1,"-")</f>
        <v>-0.15316143787072856</v>
      </c>
      <c r="J51" s="174">
        <f>IFERROR('Tablas evol IO zona'!Q51/'Tablas evol IO zona'!Q64-1,"-")</f>
        <v>-0.18639408255965206</v>
      </c>
      <c r="K51" s="174">
        <f>IFERROR('Tablas evol IO zona'!S51/'Tablas evol IO zona'!S64-1,"-")</f>
        <v>-0.16609189311090755</v>
      </c>
    </row>
    <row r="52" spans="2:11" ht="15" hidden="1" customHeight="1" outlineLevel="1">
      <c r="B52" s="68" t="s">
        <v>93</v>
      </c>
      <c r="C52" s="174">
        <f>IFERROR('Tablas evol IO zona'!C52/'Tablas evol IO zona'!C65-1,"-")</f>
        <v>-0.18952234206471485</v>
      </c>
      <c r="D52" s="174">
        <f>IFERROR('Tablas evol IO zona'!E52/'Tablas evol IO zona'!E65-1,"-")</f>
        <v>-0.30945839874411307</v>
      </c>
      <c r="E52" s="174">
        <f>IFERROR('Tablas evol IO zona'!G52/'Tablas evol IO zona'!G65-1,"-")</f>
        <v>-0.23709852038975099</v>
      </c>
      <c r="F52" s="130">
        <f>IFERROR('Tablas evol IO zona'!I52/'Tablas evol IO zona'!I65-1,"-")</f>
        <v>-0.18161639788765238</v>
      </c>
      <c r="G52" s="130">
        <f>IFERROR('Tablas evol IO zona'!K52/'Tablas evol IO zona'!K65-1,"-")</f>
        <v>-0.32059580435275215</v>
      </c>
      <c r="H52" s="130">
        <f>IFERROR('Tablas evol IO zona'!M52/'Tablas evol IO zona'!M65-1,"-")</f>
        <v>-0.23625715694773508</v>
      </c>
      <c r="I52" s="174">
        <f>IFERROR('Tablas evol IO zona'!O52/'Tablas evol IO zona'!O65-1,"-")</f>
        <v>-0.18201943100019602</v>
      </c>
      <c r="J52" s="174">
        <f>IFERROR('Tablas evol IO zona'!Q52/'Tablas evol IO zona'!Q65-1,"-")</f>
        <v>-0.18558229154173478</v>
      </c>
      <c r="K52" s="174">
        <f>IFERROR('Tablas evol IO zona'!S52/'Tablas evol IO zona'!S65-1,"-")</f>
        <v>-0.18192074877661413</v>
      </c>
    </row>
    <row r="53" spans="2:11" ht="15" hidden="1" customHeight="1" outlineLevel="1">
      <c r="B53" s="68" t="s">
        <v>94</v>
      </c>
      <c r="C53" s="174">
        <f>IFERROR('Tablas evol IO zona'!C53/'Tablas evol IO zona'!C66-1,"-")</f>
        <v>-0.21336996336996328</v>
      </c>
      <c r="D53" s="174">
        <f>IFERROR('Tablas evol IO zona'!E53/'Tablas evol IO zona'!E66-1,"-")</f>
        <v>-0.28961084086170952</v>
      </c>
      <c r="E53" s="174">
        <f>IFERROR('Tablas evol IO zona'!G53/'Tablas evol IO zona'!G66-1,"-")</f>
        <v>-0.24324716816729597</v>
      </c>
      <c r="F53" s="130">
        <f>IFERROR('Tablas evol IO zona'!I53/'Tablas evol IO zona'!I66-1,"-")</f>
        <v>-0.21103788960450454</v>
      </c>
      <c r="G53" s="130">
        <f>IFERROR('Tablas evol IO zona'!K53/'Tablas evol IO zona'!K66-1,"-")</f>
        <v>-0.29408747060060736</v>
      </c>
      <c r="H53" s="130">
        <f>IFERROR('Tablas evol IO zona'!M53/'Tablas evol IO zona'!M66-1,"-")</f>
        <v>-0.24232484229249884</v>
      </c>
      <c r="I53" s="174">
        <f>IFERROR('Tablas evol IO zona'!O53/'Tablas evol IO zona'!O66-1,"-")</f>
        <v>-0.14903539746940242</v>
      </c>
      <c r="J53" s="174">
        <f>IFERROR('Tablas evol IO zona'!Q53/'Tablas evol IO zona'!Q66-1,"-")</f>
        <v>-0.11687158638138651</v>
      </c>
      <c r="K53" s="174">
        <f>IFERROR('Tablas evol IO zona'!S53/'Tablas evol IO zona'!S66-1,"-")</f>
        <v>-0.13382983920848956</v>
      </c>
    </row>
    <row r="54" spans="2:11" ht="15" hidden="1" customHeight="1" outlineLevel="1">
      <c r="B54" s="68" t="s">
        <v>95</v>
      </c>
      <c r="C54" s="174">
        <f>IFERROR('Tablas evol IO zona'!C54/'Tablas evol IO zona'!C67-1,"-")</f>
        <v>-0.11793908493224214</v>
      </c>
      <c r="D54" s="174">
        <f>IFERROR('Tablas evol IO zona'!E54/'Tablas evol IO zona'!E67-1,"-")</f>
        <v>-0.1959865240955031</v>
      </c>
      <c r="E54" s="174">
        <f>IFERROR('Tablas evol IO zona'!G54/'Tablas evol IO zona'!G67-1,"-")</f>
        <v>-0.14995834490419324</v>
      </c>
      <c r="F54" s="130">
        <f>IFERROR('Tablas evol IO zona'!I54/'Tablas evol IO zona'!I67-1,"-")</f>
        <v>-0.13225874544869187</v>
      </c>
      <c r="G54" s="130">
        <f>IFERROR('Tablas evol IO zona'!K54/'Tablas evol IO zona'!K67-1,"-")</f>
        <v>-0.19555992744132511</v>
      </c>
      <c r="H54" s="130">
        <f>IFERROR('Tablas evol IO zona'!M54/'Tablas evol IO zona'!M67-1,"-")</f>
        <v>-0.15806672172621117</v>
      </c>
      <c r="I54" s="174">
        <f>IFERROR('Tablas evol IO zona'!O54/'Tablas evol IO zona'!O67-1,"-")</f>
        <v>-0.18518488247492371</v>
      </c>
      <c r="J54" s="174">
        <f>IFERROR('Tablas evol IO zona'!Q54/'Tablas evol IO zona'!Q67-1,"-")</f>
        <v>-0.16144780441047446</v>
      </c>
      <c r="K54" s="174">
        <f>IFERROR('Tablas evol IO zona'!S54/'Tablas evol IO zona'!S67-1,"-")</f>
        <v>-0.1732634566793938</v>
      </c>
    </row>
    <row r="55" spans="2:11" ht="15" hidden="1" customHeight="1" outlineLevel="1">
      <c r="B55" s="68" t="s">
        <v>96</v>
      </c>
      <c r="C55" s="174">
        <f>IFERROR('Tablas evol IO zona'!C55/'Tablas evol IO zona'!C68-1,"-")</f>
        <v>-0.10352941176470587</v>
      </c>
      <c r="D55" s="174">
        <f>IFERROR('Tablas evol IO zona'!E55/'Tablas evol IO zona'!E68-1,"-")</f>
        <v>-0.10556760665220544</v>
      </c>
      <c r="E55" s="174">
        <f>IFERROR('Tablas evol IO zona'!G55/'Tablas evol IO zona'!G68-1,"-")</f>
        <v>-0.10564242012236569</v>
      </c>
      <c r="F55" s="130">
        <f>IFERROR('Tablas evol IO zona'!I55/'Tablas evol IO zona'!I68-1,"-")</f>
        <v>-0.10312434338408094</v>
      </c>
      <c r="G55" s="130">
        <f>IFERROR('Tablas evol IO zona'!K55/'Tablas evol IO zona'!K68-1,"-")</f>
        <v>-0.1119149702590726</v>
      </c>
      <c r="H55" s="130">
        <f>IFERROR('Tablas evol IO zona'!M55/'Tablas evol IO zona'!M68-1,"-")</f>
        <v>-0.10735954334219688</v>
      </c>
      <c r="I55" s="174">
        <f>IFERROR('Tablas evol IO zona'!O55/'Tablas evol IO zona'!O68-1,"-")</f>
        <v>-0.12626016778099058</v>
      </c>
      <c r="J55" s="174">
        <f>IFERROR('Tablas evol IO zona'!Q55/'Tablas evol IO zona'!Q68-1,"-")</f>
        <v>-0.1324695898637116</v>
      </c>
      <c r="K55" s="174">
        <f>IFERROR('Tablas evol IO zona'!S55/'Tablas evol IO zona'!S68-1,"-")</f>
        <v>-0.12847181637072957</v>
      </c>
    </row>
    <row r="56" spans="2:11" ht="15" hidden="1" customHeight="1" outlineLevel="1">
      <c r="B56" s="68" t="s">
        <v>97</v>
      </c>
      <c r="C56" s="174">
        <f>IFERROR('Tablas evol IO zona'!C56/'Tablas evol IO zona'!C69-1,"-")</f>
        <v>8.5457705677867146E-3</v>
      </c>
      <c r="D56" s="174">
        <f>IFERROR('Tablas evol IO zona'!E56/'Tablas evol IO zona'!E69-1,"-")</f>
        <v>-0.10965982488876136</v>
      </c>
      <c r="E56" s="174">
        <f>IFERROR('Tablas evol IO zona'!G56/'Tablas evol IO zona'!G69-1,"-")</f>
        <v>-4.0981240981241007E-2</v>
      </c>
      <c r="F56" s="130">
        <f>IFERROR('Tablas evol IO zona'!I56/'Tablas evol IO zona'!I69-1,"-")</f>
        <v>-5.7254637540351538E-3</v>
      </c>
      <c r="G56" s="130">
        <f>IFERROR('Tablas evol IO zona'!K56/'Tablas evol IO zona'!K69-1,"-")</f>
        <v>-0.11976695404937054</v>
      </c>
      <c r="H56" s="130">
        <f>IFERROR('Tablas evol IO zona'!M56/'Tablas evol IO zona'!M69-1,"-")</f>
        <v>-5.3636954126600966E-2</v>
      </c>
      <c r="I56" s="174">
        <f>IFERROR('Tablas evol IO zona'!O56/'Tablas evol IO zona'!O69-1,"-")</f>
        <v>-9.1391321763707012E-2</v>
      </c>
      <c r="J56" s="174">
        <f>IFERROR('Tablas evol IO zona'!Q56/'Tablas evol IO zona'!Q69-1,"-")</f>
        <v>-0.10679949884998796</v>
      </c>
      <c r="K56" s="174">
        <f>IFERROR('Tablas evol IO zona'!S56/'Tablas evol IO zona'!S69-1,"-")</f>
        <v>-9.7720527496153009E-2</v>
      </c>
    </row>
    <row r="57" spans="2:11" collapsed="1">
      <c r="B57" s="139">
        <v>2009</v>
      </c>
      <c r="C57" s="140">
        <f>IFERROR('Tablas evol IO zona'!C57/'Tablas evol IO zona'!C70-1,"-")</f>
        <v>-0.12795223707563697</v>
      </c>
      <c r="D57" s="140">
        <f>IFERROR('Tablas evol IO zona'!E57/'Tablas evol IO zona'!E70-1,"-")</f>
        <v>-0.20995911866870487</v>
      </c>
      <c r="E57" s="140">
        <f>IFERROR('Tablas evol IO zona'!G57/'Tablas evol IO zona'!G70-1,"-")</f>
        <v>-0.15964622936945139</v>
      </c>
      <c r="F57" s="140">
        <f>IFERROR('Tablas evol IO zona'!I57/'Tablas evol IO zona'!I70-1,"-")</f>
        <v>-0.13323126331064983</v>
      </c>
      <c r="G57" s="140">
        <f>IFERROR('Tablas evol IO zona'!K57/'Tablas evol IO zona'!K70-1,"-")</f>
        <v>-0.22340893230877368</v>
      </c>
      <c r="H57" s="140">
        <f>IFERROR('Tablas evol IO zona'!M57/'Tablas evol IO zona'!M70-1,"-")</f>
        <v>-0.16792748050690598</v>
      </c>
      <c r="I57" s="140">
        <f>IFERROR('Tablas evol IO zona'!O57/'Tablas evol IO zona'!O70-1,"-")</f>
        <v>-0.12245605032118212</v>
      </c>
      <c r="J57" s="140">
        <f>IFERROR('Tablas evol IO zona'!Q57/'Tablas evol IO zona'!Q70-1,"-")</f>
        <v>-0.13338158388472598</v>
      </c>
      <c r="K57" s="140">
        <f>IFERROR('Tablas evol IO zona'!S57/'Tablas evol IO zona'!S70-1,"-")</f>
        <v>-0.12627383890505806</v>
      </c>
    </row>
    <row r="58" spans="2:11" ht="15" hidden="1" customHeight="1" outlineLevel="1">
      <c r="B58" s="68" t="s">
        <v>86</v>
      </c>
      <c r="C58" s="174">
        <f>IFERROR('Tablas evol IO zona'!C58/'Tablas evol IO zona'!C71-1,"-")</f>
        <v>1.62044250545339E-2</v>
      </c>
      <c r="D58" s="174">
        <f>IFERROR('Tablas evol IO zona'!E58/'Tablas evol IO zona'!E71-1,"-")</f>
        <v>-0.11513012792236443</v>
      </c>
      <c r="E58" s="174">
        <f>IFERROR('Tablas evol IO zona'!G58/'Tablas evol IO zona'!G71-1,"-")</f>
        <v>-3.8198143357175307E-2</v>
      </c>
      <c r="F58" s="130">
        <f>IFERROR('Tablas evol IO zona'!I58/'Tablas evol IO zona'!I71-1,"-")</f>
        <v>-3.4458699523333136E-3</v>
      </c>
      <c r="G58" s="130">
        <f>IFERROR('Tablas evol IO zona'!K58/'Tablas evol IO zona'!K71-1,"-")</f>
        <v>-0.11711241439875475</v>
      </c>
      <c r="H58" s="130">
        <f>IFERROR('Tablas evol IO zona'!M58/'Tablas evol IO zona'!M71-1,"-")</f>
        <v>-5.1074179400162678E-2</v>
      </c>
      <c r="I58" s="174">
        <f>IFERROR('Tablas evol IO zona'!O58/'Tablas evol IO zona'!O71-1,"-")</f>
        <v>-6.0315973161212844E-2</v>
      </c>
      <c r="J58" s="174">
        <f>IFERROR('Tablas evol IO zona'!Q58/'Tablas evol IO zona'!Q71-1,"-")</f>
        <v>-9.7742533972117629E-2</v>
      </c>
      <c r="K58" s="174">
        <f>IFERROR('Tablas evol IO zona'!S58/'Tablas evol IO zona'!S71-1,"-")</f>
        <v>-7.7130545293367381E-2</v>
      </c>
    </row>
    <row r="59" spans="2:11" ht="15" hidden="1" customHeight="1" outlineLevel="1">
      <c r="B59" s="68" t="s">
        <v>87</v>
      </c>
      <c r="C59" s="174">
        <f>IFERROR('Tablas evol IO zona'!C59/'Tablas evol IO zona'!C72-1,"-")</f>
        <v>-5.572574762946747E-2</v>
      </c>
      <c r="D59" s="174">
        <f>IFERROR('Tablas evol IO zona'!E59/'Tablas evol IO zona'!E72-1,"-")</f>
        <v>-6.6133246244284849E-2</v>
      </c>
      <c r="E59" s="174">
        <f>IFERROR('Tablas evol IO zona'!G59/'Tablas evol IO zona'!G72-1,"-")</f>
        <v>-5.9881151912235198E-2</v>
      </c>
      <c r="F59" s="130">
        <f>IFERROR('Tablas evol IO zona'!I59/'Tablas evol IO zona'!I72-1,"-")</f>
        <v>-5.7138418702015525E-2</v>
      </c>
      <c r="G59" s="130">
        <f>IFERROR('Tablas evol IO zona'!K59/'Tablas evol IO zona'!K72-1,"-")</f>
        <v>-6.3661153407398086E-2</v>
      </c>
      <c r="H59" s="130">
        <f>IFERROR('Tablas evol IO zona'!M59/'Tablas evol IO zona'!M72-1,"-")</f>
        <v>-5.9913953651747121E-2</v>
      </c>
      <c r="I59" s="174">
        <f>IFERROR('Tablas evol IO zona'!O59/'Tablas evol IO zona'!O72-1,"-")</f>
        <v>-8.1368039644258761E-2</v>
      </c>
      <c r="J59" s="174">
        <f>IFERROR('Tablas evol IO zona'!Q59/'Tablas evol IO zona'!Q72-1,"-")</f>
        <v>-6.3835057202440093E-2</v>
      </c>
      <c r="K59" s="174">
        <f>IFERROR('Tablas evol IO zona'!S59/'Tablas evol IO zona'!S72-1,"-")</f>
        <v>-7.1829271559538221E-2</v>
      </c>
    </row>
    <row r="60" spans="2:11" ht="15" hidden="1" customHeight="1" outlineLevel="1">
      <c r="B60" s="68" t="s">
        <v>88</v>
      </c>
      <c r="C60" s="174">
        <f>IFERROR('Tablas evol IO zona'!C60/'Tablas evol IO zona'!C73-1,"-")</f>
        <v>-2.0738137082601082E-2</v>
      </c>
      <c r="D60" s="174">
        <f>IFERROR('Tablas evol IO zona'!E60/'Tablas evol IO zona'!E73-1,"-")</f>
        <v>-7.1756029499701057E-2</v>
      </c>
      <c r="E60" s="174">
        <f>IFERROR('Tablas evol IO zona'!G60/'Tablas evol IO zona'!G73-1,"-")</f>
        <v>-4.0029514849658776E-2</v>
      </c>
      <c r="F60" s="130">
        <f>IFERROR('Tablas evol IO zona'!I60/'Tablas evol IO zona'!I73-1,"-")</f>
        <v>-2.5165986645335425E-2</v>
      </c>
      <c r="G60" s="130">
        <f>IFERROR('Tablas evol IO zona'!K60/'Tablas evol IO zona'!K73-1,"-")</f>
        <v>-6.4102303424144358E-2</v>
      </c>
      <c r="H60" s="130">
        <f>IFERROR('Tablas evol IO zona'!M60/'Tablas evol IO zona'!M73-1,"-")</f>
        <v>-4.0362252217808869E-2</v>
      </c>
      <c r="I60" s="174">
        <f>IFERROR('Tablas evol IO zona'!O60/'Tablas evol IO zona'!O73-1,"-")</f>
        <v>-4.1643478407860757E-2</v>
      </c>
      <c r="J60" s="174">
        <f>IFERROR('Tablas evol IO zona'!Q60/'Tablas evol IO zona'!Q73-1,"-")</f>
        <v>-6.2080409540705372E-2</v>
      </c>
      <c r="K60" s="174">
        <f>IFERROR('Tablas evol IO zona'!S60/'Tablas evol IO zona'!S73-1,"-")</f>
        <v>-4.9017781936257276E-2</v>
      </c>
    </row>
    <row r="61" spans="2:11" ht="15" hidden="1" customHeight="1" outlineLevel="1">
      <c r="B61" s="68" t="s">
        <v>89</v>
      </c>
      <c r="C61" s="174">
        <f>IFERROR('Tablas evol IO zona'!C61/'Tablas evol IO zona'!C74-1,"-")</f>
        <v>-5.0186706497386102E-2</v>
      </c>
      <c r="D61" s="174">
        <f>IFERROR('Tablas evol IO zona'!E61/'Tablas evol IO zona'!E74-1,"-")</f>
        <v>-7.454760031471297E-2</v>
      </c>
      <c r="E61" s="174">
        <f>IFERROR('Tablas evol IO zona'!G61/'Tablas evol IO zona'!G74-1,"-")</f>
        <v>-5.9153998678122988E-2</v>
      </c>
      <c r="F61" s="130">
        <f>IFERROR('Tablas evol IO zona'!I61/'Tablas evol IO zona'!I74-1,"-")</f>
        <v>-6.1072060634078551E-2</v>
      </c>
      <c r="G61" s="130">
        <f>IFERROR('Tablas evol IO zona'!K61/'Tablas evol IO zona'!K74-1,"-")</f>
        <v>-6.6107030421169055E-2</v>
      </c>
      <c r="H61" s="130">
        <f>IFERROR('Tablas evol IO zona'!M61/'Tablas evol IO zona'!M74-1,"-")</f>
        <v>-6.3499673109042698E-2</v>
      </c>
      <c r="I61" s="174">
        <f>IFERROR('Tablas evol IO zona'!O61/'Tablas evol IO zona'!O74-1,"-")</f>
        <v>-4.9336467780131121E-2</v>
      </c>
      <c r="J61" s="174">
        <f>IFERROR('Tablas evol IO zona'!Q61/'Tablas evol IO zona'!Q74-1,"-")</f>
        <v>-4.5480021539517579E-2</v>
      </c>
      <c r="K61" s="174">
        <f>IFERROR('Tablas evol IO zona'!S61/'Tablas evol IO zona'!S74-1,"-")</f>
        <v>-4.5257818262839034E-2</v>
      </c>
    </row>
    <row r="62" spans="2:11" ht="15" hidden="1" customHeight="1" outlineLevel="1">
      <c r="B62" s="68" t="s">
        <v>90</v>
      </c>
      <c r="C62" s="174">
        <f>IFERROR('Tablas evol IO zona'!C62/'Tablas evol IO zona'!C75-1,"-")</f>
        <v>-6.9419931756675712E-3</v>
      </c>
      <c r="D62" s="174">
        <f>IFERROR('Tablas evol IO zona'!E62/'Tablas evol IO zona'!E75-1,"-")</f>
        <v>2.2263948497853958E-2</v>
      </c>
      <c r="E62" s="174">
        <f>IFERROR('Tablas evol IO zona'!G62/'Tablas evol IO zona'!G75-1,"-")</f>
        <v>3.4640603736235676E-3</v>
      </c>
      <c r="F62" s="130">
        <f>IFERROR('Tablas evol IO zona'!I62/'Tablas evol IO zona'!I75-1,"-")</f>
        <v>-1.5923237580563354E-2</v>
      </c>
      <c r="G62" s="130">
        <f>IFERROR('Tablas evol IO zona'!K62/'Tablas evol IO zona'!K75-1,"-")</f>
        <v>2.3238814566745036E-2</v>
      </c>
      <c r="H62" s="130">
        <f>IFERROR('Tablas evol IO zona'!M62/'Tablas evol IO zona'!M75-1,"-")</f>
        <v>-1.446462928901493E-3</v>
      </c>
      <c r="I62" s="174">
        <f>IFERROR('Tablas evol IO zona'!O62/'Tablas evol IO zona'!O75-1,"-")</f>
        <v>-3.5368085990637899E-2</v>
      </c>
      <c r="J62" s="174">
        <f>IFERROR('Tablas evol IO zona'!Q62/'Tablas evol IO zona'!Q75-1,"-")</f>
        <v>-9.1130295540874373E-3</v>
      </c>
      <c r="K62" s="174">
        <f>IFERROR('Tablas evol IO zona'!S62/'Tablas evol IO zona'!S75-1,"-")</f>
        <v>-2.1725537089390734E-2</v>
      </c>
    </row>
    <row r="63" spans="2:11" ht="15" hidden="1" customHeight="1" outlineLevel="1">
      <c r="B63" s="68" t="s">
        <v>91</v>
      </c>
      <c r="C63" s="174">
        <f>IFERROR('Tablas evol IO zona'!C63/'Tablas evol IO zona'!C76-1,"-")</f>
        <v>-3.3516406139980415E-2</v>
      </c>
      <c r="D63" s="174">
        <f>IFERROR('Tablas evol IO zona'!E63/'Tablas evol IO zona'!E76-1,"-")</f>
        <v>-7.0591861898890218E-2</v>
      </c>
      <c r="E63" s="174">
        <f>IFERROR('Tablas evol IO zona'!G63/'Tablas evol IO zona'!G76-1,"-")</f>
        <v>-4.7980166253463463E-2</v>
      </c>
      <c r="F63" s="130">
        <f>IFERROR('Tablas evol IO zona'!I63/'Tablas evol IO zona'!I76-1,"-")</f>
        <v>-4.7899435432628534E-2</v>
      </c>
      <c r="G63" s="130">
        <f>IFERROR('Tablas evol IO zona'!K63/'Tablas evol IO zona'!K76-1,"-")</f>
        <v>-6.2009256710975902E-2</v>
      </c>
      <c r="H63" s="130">
        <f>IFERROR('Tablas evol IO zona'!M63/'Tablas evol IO zona'!M76-1,"-")</f>
        <v>-5.3598961546696078E-2</v>
      </c>
      <c r="I63" s="174">
        <f>IFERROR('Tablas evol IO zona'!O63/'Tablas evol IO zona'!O76-1,"-")</f>
        <v>2.7130630586603699E-2</v>
      </c>
      <c r="J63" s="174">
        <f>IFERROR('Tablas evol IO zona'!Q63/'Tablas evol IO zona'!Q76-1,"-")</f>
        <v>2.4315708643786627E-2</v>
      </c>
      <c r="K63" s="174">
        <f>IFERROR('Tablas evol IO zona'!S63/'Tablas evol IO zona'!S76-1,"-")</f>
        <v>2.7911086986943445E-2</v>
      </c>
    </row>
    <row r="64" spans="2:11" ht="15" hidden="1" customHeight="1" outlineLevel="1">
      <c r="B64" s="68" t="s">
        <v>92</v>
      </c>
      <c r="C64" s="174">
        <f>IFERROR('Tablas evol IO zona'!C64/'Tablas evol IO zona'!C77-1,"-")</f>
        <v>1.3042060645582776E-3</v>
      </c>
      <c r="D64" s="174">
        <f>IFERROR('Tablas evol IO zona'!E64/'Tablas evol IO zona'!E77-1,"-")</f>
        <v>-2.8808971384377435E-2</v>
      </c>
      <c r="E64" s="174">
        <f>IFERROR('Tablas evol IO zona'!G64/'Tablas evol IO zona'!G77-1,"-")</f>
        <v>-9.3978419770275323E-3</v>
      </c>
      <c r="F64" s="130">
        <f>IFERROR('Tablas evol IO zona'!I64/'Tablas evol IO zona'!I77-1,"-")</f>
        <v>-7.5305745492681986E-3</v>
      </c>
      <c r="G64" s="130">
        <f>IFERROR('Tablas evol IO zona'!K64/'Tablas evol IO zona'!K77-1,"-")</f>
        <v>-1.5747167450984367E-2</v>
      </c>
      <c r="H64" s="130">
        <f>IFERROR('Tablas evol IO zona'!M64/'Tablas evol IO zona'!M77-1,"-")</f>
        <v>-1.0409112799914855E-2</v>
      </c>
      <c r="I64" s="174">
        <f>IFERROR('Tablas evol IO zona'!O64/'Tablas evol IO zona'!O77-1,"-")</f>
        <v>3.8896391984761358E-2</v>
      </c>
      <c r="J64" s="174">
        <f>IFERROR('Tablas evol IO zona'!Q64/'Tablas evol IO zona'!Q77-1,"-")</f>
        <v>6.0714924637628398E-2</v>
      </c>
      <c r="K64" s="174">
        <f>IFERROR('Tablas evol IO zona'!S64/'Tablas evol IO zona'!S77-1,"-")</f>
        <v>5.0001488404924466E-2</v>
      </c>
    </row>
    <row r="65" spans="2:11" ht="15" hidden="1" customHeight="1" outlineLevel="1">
      <c r="B65" s="68" t="s">
        <v>93</v>
      </c>
      <c r="C65" s="174">
        <f>IFERROR('Tablas evol IO zona'!C65/'Tablas evol IO zona'!C78-1,"-")</f>
        <v>0.18888662731528583</v>
      </c>
      <c r="D65" s="174">
        <f>IFERROR('Tablas evol IO zona'!E65/'Tablas evol IO zona'!E78-1,"-")</f>
        <v>0.23419714216517318</v>
      </c>
      <c r="E65" s="174">
        <f>IFERROR('Tablas evol IO zona'!G65/'Tablas evol IO zona'!G78-1,"-")</f>
        <v>0.2058311575282854</v>
      </c>
      <c r="F65" s="130">
        <f>IFERROR('Tablas evol IO zona'!I65/'Tablas evol IO zona'!I78-1,"-")</f>
        <v>0.16499637569855374</v>
      </c>
      <c r="G65" s="130">
        <f>IFERROR('Tablas evol IO zona'!K65/'Tablas evol IO zona'!K78-1,"-")</f>
        <v>0.24867173761505867</v>
      </c>
      <c r="H65" s="130">
        <f>IFERROR('Tablas evol IO zona'!M65/'Tablas evol IO zona'!M78-1,"-")</f>
        <v>0.19536202222671006</v>
      </c>
      <c r="I65" s="174">
        <f>IFERROR('Tablas evol IO zona'!O65/'Tablas evol IO zona'!O78-1,"-")</f>
        <v>0.12087633302721446</v>
      </c>
      <c r="J65" s="174">
        <f>IFERROR('Tablas evol IO zona'!Q65/'Tablas evol IO zona'!Q78-1,"-")</f>
        <v>5.1446538567741174E-2</v>
      </c>
      <c r="K65" s="174">
        <f>IFERROR('Tablas evol IO zona'!S65/'Tablas evol IO zona'!S78-1,"-")</f>
        <v>9.2375821819973281E-2</v>
      </c>
    </row>
    <row r="66" spans="2:11" ht="15" hidden="1" customHeight="1" outlineLevel="1">
      <c r="B66" s="68" t="s">
        <v>94</v>
      </c>
      <c r="C66" s="174">
        <f>IFERROR('Tablas evol IO zona'!C66/'Tablas evol IO zona'!C79-1,"-")</f>
        <v>0.13783864245311084</v>
      </c>
      <c r="D66" s="174">
        <f>IFERROR('Tablas evol IO zona'!E66/'Tablas evol IO zona'!E79-1,"-")</f>
        <v>9.6798780487804992E-2</v>
      </c>
      <c r="E66" s="174">
        <f>IFERROR('Tablas evol IO zona'!G66/'Tablas evol IO zona'!G79-1,"-")</f>
        <v>0.1242448979591837</v>
      </c>
      <c r="F66" s="130">
        <f>IFERROR('Tablas evol IO zona'!I66/'Tablas evol IO zona'!I79-1,"-")</f>
        <v>0.1004502149859785</v>
      </c>
      <c r="G66" s="130">
        <f>IFERROR('Tablas evol IO zona'!K66/'Tablas evol IO zona'!K79-1,"-")</f>
        <v>9.9407263321323214E-2</v>
      </c>
      <c r="H66" s="130">
        <f>IFERROR('Tablas evol IO zona'!M66/'Tablas evol IO zona'!M79-1,"-")</f>
        <v>0.10034298094290861</v>
      </c>
      <c r="I66" s="174">
        <f>IFERROR('Tablas evol IO zona'!O66/'Tablas evol IO zona'!O79-1,"-")</f>
        <v>4.2338111588766658E-2</v>
      </c>
      <c r="J66" s="174">
        <f>IFERROR('Tablas evol IO zona'!Q66/'Tablas evol IO zona'!Q79-1,"-")</f>
        <v>-1.1537285241852047E-2</v>
      </c>
      <c r="K66" s="174">
        <f>IFERROR('Tablas evol IO zona'!S66/'Tablas evol IO zona'!S79-1,"-")</f>
        <v>1.989692699997514E-2</v>
      </c>
    </row>
    <row r="67" spans="2:11" ht="15" hidden="1" customHeight="1" outlineLevel="1">
      <c r="B67" s="68" t="s">
        <v>95</v>
      </c>
      <c r="C67" s="174">
        <f>IFERROR('Tablas evol IO zona'!C67/'Tablas evol IO zona'!C80-1,"-")</f>
        <v>-1.2978413455171589E-2</v>
      </c>
      <c r="D67" s="174">
        <f>IFERROR('Tablas evol IO zona'!E67/'Tablas evol IO zona'!E80-1,"-")</f>
        <v>-4.2298716452743301E-3</v>
      </c>
      <c r="E67" s="174">
        <f>IFERROR('Tablas evol IO zona'!G67/'Tablas evol IO zona'!G80-1,"-")</f>
        <v>-9.3535075653371491E-3</v>
      </c>
      <c r="F67" s="130">
        <f>IFERROR('Tablas evol IO zona'!I67/'Tablas evol IO zona'!I80-1,"-")</f>
        <v>-1.1985944976361296E-2</v>
      </c>
      <c r="G67" s="130">
        <f>IFERROR('Tablas evol IO zona'!K67/'Tablas evol IO zona'!K80-1,"-")</f>
        <v>4.7385062433562553E-3</v>
      </c>
      <c r="H67" s="130">
        <f>IFERROR('Tablas evol IO zona'!M67/'Tablas evol IO zona'!M80-1,"-")</f>
        <v>-5.4947047783133751E-3</v>
      </c>
      <c r="I67" s="174">
        <f>IFERROR('Tablas evol IO zona'!O67/'Tablas evol IO zona'!O80-1,"-")</f>
        <v>2.6376049317652583E-2</v>
      </c>
      <c r="J67" s="174">
        <f>IFERROR('Tablas evol IO zona'!Q67/'Tablas evol IO zona'!Q80-1,"-")</f>
        <v>2.7211645529771511E-2</v>
      </c>
      <c r="K67" s="174">
        <f>IFERROR('Tablas evol IO zona'!S67/'Tablas evol IO zona'!S80-1,"-")</f>
        <v>2.7754726081888892E-2</v>
      </c>
    </row>
    <row r="68" spans="2:11" ht="15" hidden="1" customHeight="1" outlineLevel="1">
      <c r="B68" s="68" t="s">
        <v>96</v>
      </c>
      <c r="C68" s="174">
        <f>IFERROR('Tablas evol IO zona'!C68/'Tablas evol IO zona'!C81-1,"-")</f>
        <v>-2.6136957658118298E-4</v>
      </c>
      <c r="D68" s="174">
        <f>IFERROR('Tablas evol IO zona'!E68/'Tablas evol IO zona'!E81-1,"-")</f>
        <v>-1.2283959434366554E-2</v>
      </c>
      <c r="E68" s="174">
        <f>IFERROR('Tablas evol IO zona'!G68/'Tablas evol IO zona'!G81-1,"-")</f>
        <v>-4.6014345648938138E-3</v>
      </c>
      <c r="F68" s="130">
        <f>IFERROR('Tablas evol IO zona'!I68/'Tablas evol IO zona'!I81-1,"-")</f>
        <v>-3.6437232435031497E-3</v>
      </c>
      <c r="G68" s="130">
        <f>IFERROR('Tablas evol IO zona'!K68/'Tablas evol IO zona'!K81-1,"-")</f>
        <v>-5.0888480425337335E-4</v>
      </c>
      <c r="H68" s="130">
        <f>IFERROR('Tablas evol IO zona'!M68/'Tablas evol IO zona'!M81-1,"-")</f>
        <v>-2.3573721573044715E-3</v>
      </c>
      <c r="I68" s="174">
        <f>IFERROR('Tablas evol IO zona'!O68/'Tablas evol IO zona'!O81-1,"-")</f>
        <v>1.6918640067783874E-2</v>
      </c>
      <c r="J68" s="174">
        <f>IFERROR('Tablas evol IO zona'!Q68/'Tablas evol IO zona'!Q81-1,"-")</f>
        <v>2.0794621297386184E-2</v>
      </c>
      <c r="K68" s="174">
        <f>IFERROR('Tablas evol IO zona'!S68/'Tablas evol IO zona'!S81-1,"-")</f>
        <v>1.9612984767295005E-2</v>
      </c>
    </row>
    <row r="69" spans="2:11" ht="15" hidden="1" customHeight="1" outlineLevel="1">
      <c r="B69" s="68" t="s">
        <v>97</v>
      </c>
      <c r="C69" s="174">
        <f>IFERROR('Tablas evol IO zona'!C69/'Tablas evol IO zona'!C82-1,"-")</f>
        <v>-2.3121387283236983E-3</v>
      </c>
      <c r="D69" s="174">
        <f>IFERROR('Tablas evol IO zona'!E69/'Tablas evol IO zona'!E82-1,"-")</f>
        <v>1.5745735529960614E-2</v>
      </c>
      <c r="E69" s="174">
        <f>IFERROR('Tablas evol IO zona'!G69/'Tablas evol IO zona'!G82-1,"-")</f>
        <v>4.93039443155463E-3</v>
      </c>
      <c r="F69" s="130">
        <f>IFERROR('Tablas evol IO zona'!I69/'Tablas evol IO zona'!I82-1,"-")</f>
        <v>-1.305124631748189E-2</v>
      </c>
      <c r="G69" s="130">
        <f>IFERROR('Tablas evol IO zona'!K69/'Tablas evol IO zona'!K82-1,"-")</f>
        <v>2.6128200880795927E-2</v>
      </c>
      <c r="H69" s="130">
        <f>IFERROR('Tablas evol IO zona'!M69/'Tablas evol IO zona'!M82-1,"-")</f>
        <v>2.7300616295042879E-3</v>
      </c>
      <c r="I69" s="174">
        <f>IFERROR('Tablas evol IO zona'!O69/'Tablas evol IO zona'!O82-1,"-")</f>
        <v>3.0235681433448125E-3</v>
      </c>
      <c r="J69" s="174">
        <f>IFERROR('Tablas evol IO zona'!Q69/'Tablas evol IO zona'!Q82-1,"-")</f>
        <v>1.9875757805446703E-2</v>
      </c>
      <c r="K69" s="174">
        <f>IFERROR('Tablas evol IO zona'!S69/'Tablas evol IO zona'!S82-1,"-")</f>
        <v>1.1932664685926131E-2</v>
      </c>
    </row>
    <row r="70" spans="2:11" collapsed="1">
      <c r="B70" s="139">
        <v>2008</v>
      </c>
      <c r="C70" s="140">
        <f>IFERROR('Tablas evol IO zona'!C70/'Tablas evol IO zona'!C83-1,"-")</f>
        <v>8.967651580376268E-3</v>
      </c>
      <c r="D70" s="140">
        <f>IFERROR('Tablas evol IO zona'!E70/'Tablas evol IO zona'!E83-1,"-")</f>
        <v>-1.2138033623525391E-2</v>
      </c>
      <c r="E70" s="140">
        <f>IFERROR('Tablas evol IO zona'!G70/'Tablas evol IO zona'!G83-1,"-")</f>
        <v>1.0161953465488427E-3</v>
      </c>
      <c r="F70" s="140">
        <f>IFERROR('Tablas evol IO zona'!I70/'Tablas evol IO zona'!I83-1,"-")</f>
        <v>-1.6170416379774899E-3</v>
      </c>
      <c r="G70" s="140">
        <f>IFERROR('Tablas evol IO zona'!K70/'Tablas evol IO zona'!K83-1,"-")</f>
        <v>-5.4927047965876996E-3</v>
      </c>
      <c r="H70" s="140">
        <f>IFERROR('Tablas evol IO zona'!M70/'Tablas evol IO zona'!M83-1,"-")</f>
        <v>-3.2190574444820319E-3</v>
      </c>
      <c r="I70" s="140">
        <f>IFERROR('Tablas evol IO zona'!O70/'Tablas evol IO zona'!O83-1,"-")</f>
        <v>-1.9928606098897905E-3</v>
      </c>
      <c r="J70" s="140">
        <f>IFERROR('Tablas evol IO zona'!Q70/'Tablas evol IO zona'!Q83-1,"-")</f>
        <v>-8.6104971440255085E-3</v>
      </c>
      <c r="K70" s="140">
        <f>IFERROR('Tablas evol IO zona'!S70/'Tablas evol IO zona'!S83-1,"-")</f>
        <v>-3.5023520967877309E-3</v>
      </c>
    </row>
    <row r="71" spans="2:11" ht="15" hidden="1" customHeight="1" outlineLevel="1">
      <c r="B71" s="68" t="s">
        <v>86</v>
      </c>
      <c r="C71" s="174">
        <f>IFERROR('Tablas evol IO zona'!C71/'Tablas evol IO zona'!C84-1,"-")</f>
        <v>-9.4150331841333923E-3</v>
      </c>
      <c r="D71" s="174">
        <f>IFERROR('Tablas evol IO zona'!E71/'Tablas evol IO zona'!E84-1,"-")</f>
        <v>3.8320610687023082E-2</v>
      </c>
      <c r="E71" s="174">
        <f>IFERROR('Tablas evol IO zona'!G71/'Tablas evol IO zona'!G84-1,"-")</f>
        <v>9.6803933620159821E-3</v>
      </c>
      <c r="F71" s="130">
        <f>IFERROR('Tablas evol IO zona'!I71/'Tablas evol IO zona'!I84-1,"-")</f>
        <v>-1.6496686105192171E-2</v>
      </c>
      <c r="G71" s="130">
        <f>IFERROR('Tablas evol IO zona'!K71/'Tablas evol IO zona'!K84-1,"-")</f>
        <v>4.6222992760731385E-2</v>
      </c>
      <c r="H71" s="130">
        <f>IFERROR('Tablas evol IO zona'!M71/'Tablas evol IO zona'!M84-1,"-")</f>
        <v>8.7544659282448034E-3</v>
      </c>
      <c r="I71" s="174">
        <f>IFERROR('Tablas evol IO zona'!O71/'Tablas evol IO zona'!O84-1,"-")</f>
        <v>-1.2759417065445255E-2</v>
      </c>
      <c r="J71" s="174">
        <f>IFERROR('Tablas evol IO zona'!Q71/'Tablas evol IO zona'!Q84-1,"-")</f>
        <v>2.2854591170963223E-2</v>
      </c>
      <c r="K71" s="174">
        <f>IFERROR('Tablas evol IO zona'!S71/'Tablas evol IO zona'!S84-1,"-")</f>
        <v>5.1172792302491832E-3</v>
      </c>
    </row>
    <row r="72" spans="2:11" ht="15" hidden="1" customHeight="1" outlineLevel="1">
      <c r="B72" s="68" t="s">
        <v>87</v>
      </c>
      <c r="C72" s="174">
        <f>IFERROR('Tablas evol IO zona'!C72/'Tablas evol IO zona'!C85-1,"-")</f>
        <v>-2.169259312116445E-2</v>
      </c>
      <c r="D72" s="174">
        <f>IFERROR('Tablas evol IO zona'!E72/'Tablas evol IO zona'!E85-1,"-")</f>
        <v>1.9633507853404897E-3</v>
      </c>
      <c r="E72" s="174">
        <f>IFERROR('Tablas evol IO zona'!G72/'Tablas evol IO zona'!G85-1,"-")</f>
        <v>-1.2042751768779336E-2</v>
      </c>
      <c r="F72" s="130">
        <f>IFERROR('Tablas evol IO zona'!I72/'Tablas evol IO zona'!I85-1,"-")</f>
        <v>-3.8275795708361371E-2</v>
      </c>
      <c r="G72" s="130">
        <f>IFERROR('Tablas evol IO zona'!K72/'Tablas evol IO zona'!K85-1,"-")</f>
        <v>-2.4232409847531056E-3</v>
      </c>
      <c r="H72" s="130">
        <f>IFERROR('Tablas evol IO zona'!M72/'Tablas evol IO zona'!M85-1,"-")</f>
        <v>-2.3915074992008067E-2</v>
      </c>
      <c r="I72" s="174">
        <f>IFERROR('Tablas evol IO zona'!O72/'Tablas evol IO zona'!O85-1,"-")</f>
        <v>1.4892867142954236E-2</v>
      </c>
      <c r="J72" s="174">
        <f>IFERROR('Tablas evol IO zona'!Q72/'Tablas evol IO zona'!Q85-1,"-")</f>
        <v>6.8071697860010438E-3</v>
      </c>
      <c r="K72" s="174">
        <f>IFERROR('Tablas evol IO zona'!S72/'Tablas evol IO zona'!S85-1,"-")</f>
        <v>1.2115844891495975E-2</v>
      </c>
    </row>
    <row r="73" spans="2:11" ht="15" hidden="1" customHeight="1" outlineLevel="1">
      <c r="B73" s="68" t="s">
        <v>88</v>
      </c>
      <c r="C73" s="174">
        <f>IFERROR('Tablas evol IO zona'!C73/'Tablas evol IO zona'!C86-1,"-")</f>
        <v>-0.14603031667417077</v>
      </c>
      <c r="D73" s="174">
        <f>IFERROR('Tablas evol IO zona'!E73/'Tablas evol IO zona'!E86-1,"-")</f>
        <v>-5.3528945281521301E-3</v>
      </c>
      <c r="E73" s="174">
        <f>IFERROR('Tablas evol IO zona'!G73/'Tablas evol IO zona'!G86-1,"-")</f>
        <v>-9.7252289758534505E-2</v>
      </c>
      <c r="F73" s="130">
        <f>IFERROR('Tablas evol IO zona'!I73/'Tablas evol IO zona'!I86-1,"-")</f>
        <v>-0.15081357549728469</v>
      </c>
      <c r="G73" s="130">
        <f>IFERROR('Tablas evol IO zona'!K73/'Tablas evol IO zona'!K86-1,"-")</f>
        <v>3.8768023575261878E-3</v>
      </c>
      <c r="H73" s="130">
        <f>IFERROR('Tablas evol IO zona'!M73/'Tablas evol IO zona'!M86-1,"-")</f>
        <v>-9.6115897098570047E-2</v>
      </c>
      <c r="I73" s="174">
        <f>IFERROR('Tablas evol IO zona'!O73/'Tablas evol IO zona'!O86-1,"-")</f>
        <v>-6.5320015462092651E-2</v>
      </c>
      <c r="J73" s="174">
        <f>IFERROR('Tablas evol IO zona'!Q73/'Tablas evol IO zona'!Q86-1,"-")</f>
        <v>-8.0034199743010848E-2</v>
      </c>
      <c r="K73" s="174">
        <f>IFERROR('Tablas evol IO zona'!S73/'Tablas evol IO zona'!S86-1,"-")</f>
        <v>-7.0934011952755394E-2</v>
      </c>
    </row>
    <row r="74" spans="2:11" ht="15" hidden="1" customHeight="1" outlineLevel="1">
      <c r="B74" s="68" t="s">
        <v>89</v>
      </c>
      <c r="C74" s="174">
        <f>IFERROR('Tablas evol IO zona'!C74/'Tablas evol IO zona'!C87-1,"-")</f>
        <v>-0.13164721141374824</v>
      </c>
      <c r="D74" s="174">
        <f>IFERROR('Tablas evol IO zona'!E74/'Tablas evol IO zona'!E87-1,"-")</f>
        <v>-7.7983315197678538E-2</v>
      </c>
      <c r="E74" s="174">
        <f>IFERROR('Tablas evol IO zona'!G74/'Tablas evol IO zona'!G87-1,"-")</f>
        <v>-0.11221945137157108</v>
      </c>
      <c r="F74" s="130">
        <f>IFERROR('Tablas evol IO zona'!I74/'Tablas evol IO zona'!I87-1,"-")</f>
        <v>-0.14947760936739163</v>
      </c>
      <c r="G74" s="130">
        <f>IFERROR('Tablas evol IO zona'!K74/'Tablas evol IO zona'!K87-1,"-")</f>
        <v>-7.6523190850261935E-2</v>
      </c>
      <c r="H74" s="130">
        <f>IFERROR('Tablas evol IO zona'!M74/'Tablas evol IO zona'!M87-1,"-")</f>
        <v>-0.12319806246391929</v>
      </c>
      <c r="I74" s="174">
        <f>IFERROR('Tablas evol IO zona'!O74/'Tablas evol IO zona'!O87-1,"-")</f>
        <v>-6.1958876115664308E-2</v>
      </c>
      <c r="J74" s="174">
        <f>IFERROR('Tablas evol IO zona'!Q74/'Tablas evol IO zona'!Q87-1,"-")</f>
        <v>-0.11001242145335932</v>
      </c>
      <c r="K74" s="174">
        <f>IFERROR('Tablas evol IO zona'!S74/'Tablas evol IO zona'!S87-1,"-")</f>
        <v>-8.1787987863093048E-2</v>
      </c>
    </row>
    <row r="75" spans="2:11" ht="15" hidden="1" customHeight="1" outlineLevel="1">
      <c r="B75" s="68" t="s">
        <v>90</v>
      </c>
      <c r="C75" s="174">
        <f>IFERROR('Tablas evol IO zona'!C75/'Tablas evol IO zona'!C88-1,"-")</f>
        <v>-4.7624383684446436E-2</v>
      </c>
      <c r="D75" s="174">
        <f>IFERROR('Tablas evol IO zona'!E75/'Tablas evol IO zona'!E88-1,"-")</f>
        <v>-1.2188659247482803E-2</v>
      </c>
      <c r="E75" s="174">
        <f>IFERROR('Tablas evol IO zona'!G75/'Tablas evol IO zona'!G88-1,"-")</f>
        <v>-3.3596365375418435E-2</v>
      </c>
      <c r="F75" s="130">
        <f>IFERROR('Tablas evol IO zona'!I75/'Tablas evol IO zona'!I88-1,"-")</f>
        <v>-6.1808622557898318E-2</v>
      </c>
      <c r="G75" s="130">
        <f>IFERROR('Tablas evol IO zona'!K75/'Tablas evol IO zona'!K88-1,"-")</f>
        <v>-8.9594533095895823E-3</v>
      </c>
      <c r="H75" s="130">
        <f>IFERROR('Tablas evol IO zona'!M75/'Tablas evol IO zona'!M88-1,"-")</f>
        <v>-4.1326115760311088E-2</v>
      </c>
      <c r="I75" s="174">
        <f>IFERROR('Tablas evol IO zona'!O75/'Tablas evol IO zona'!O88-1,"-")</f>
        <v>-4.9180490591834047E-2</v>
      </c>
      <c r="J75" s="174">
        <f>IFERROR('Tablas evol IO zona'!Q75/'Tablas evol IO zona'!Q88-1,"-")</f>
        <v>-0.10494243483596644</v>
      </c>
      <c r="K75" s="174">
        <f>IFERROR('Tablas evol IO zona'!S75/'Tablas evol IO zona'!S88-1,"-")</f>
        <v>-7.486000149323413E-2</v>
      </c>
    </row>
    <row r="76" spans="2:11" ht="15" hidden="1" customHeight="1" outlineLevel="1">
      <c r="B76" s="68" t="s">
        <v>91</v>
      </c>
      <c r="C76" s="174">
        <f>IFERROR('Tablas evol IO zona'!C76/'Tablas evol IO zona'!C89-1,"-")</f>
        <v>-0.1314823874755382</v>
      </c>
      <c r="D76" s="174">
        <f>IFERROR('Tablas evol IO zona'!E76/'Tablas evol IO zona'!E89-1,"-")</f>
        <v>-3.3517056457619598E-2</v>
      </c>
      <c r="E76" s="174">
        <f>IFERROR('Tablas evol IO zona'!G76/'Tablas evol IO zona'!G89-1,"-")</f>
        <v>-9.5501912676428047E-2</v>
      </c>
      <c r="F76" s="130">
        <f>IFERROR('Tablas evol IO zona'!I76/'Tablas evol IO zona'!I89-1,"-")</f>
        <v>-0.14502628420323715</v>
      </c>
      <c r="G76" s="130">
        <f>IFERROR('Tablas evol IO zona'!K76/'Tablas evol IO zona'!K89-1,"-")</f>
        <v>-1.8777110387962925E-2</v>
      </c>
      <c r="H76" s="130">
        <f>IFERROR('Tablas evol IO zona'!M76/'Tablas evol IO zona'!M89-1,"-")</f>
        <v>-9.8653905873351211E-2</v>
      </c>
      <c r="I76" s="174">
        <f>IFERROR('Tablas evol IO zona'!O76/'Tablas evol IO zona'!O89-1,"-")</f>
        <v>-7.7529898212994941E-2</v>
      </c>
      <c r="J76" s="174">
        <f>IFERROR('Tablas evol IO zona'!Q76/'Tablas evol IO zona'!Q89-1,"-")</f>
        <v>-0.10856922991970563</v>
      </c>
      <c r="K76" s="174">
        <f>IFERROR('Tablas evol IO zona'!S76/'Tablas evol IO zona'!S89-1,"-")</f>
        <v>-9.0719090399179803E-2</v>
      </c>
    </row>
    <row r="77" spans="2:11" ht="15" hidden="1" customHeight="1" outlineLevel="1">
      <c r="B77" s="68" t="s">
        <v>92</v>
      </c>
      <c r="C77" s="174">
        <f>IFERROR('Tablas evol IO zona'!C77/'Tablas evol IO zona'!C90-1,"-")</f>
        <v>-0.10674239114606088</v>
      </c>
      <c r="D77" s="174">
        <f>IFERROR('Tablas evol IO zona'!E77/'Tablas evol IO zona'!E90-1,"-")</f>
        <v>5.1005893111156331E-2</v>
      </c>
      <c r="E77" s="174">
        <f>IFERROR('Tablas evol IO zona'!G77/'Tablas evol IO zona'!G90-1,"-")</f>
        <v>-5.4156378600823007E-2</v>
      </c>
      <c r="F77" s="130">
        <f>IFERROR('Tablas evol IO zona'!I77/'Tablas evol IO zona'!I90-1,"-")</f>
        <v>-9.7769318188142496E-2</v>
      </c>
      <c r="G77" s="130">
        <f>IFERROR('Tablas evol IO zona'!K77/'Tablas evol IO zona'!K90-1,"-")</f>
        <v>6.31859333685727E-2</v>
      </c>
      <c r="H77" s="130">
        <f>IFERROR('Tablas evol IO zona'!M77/'Tablas evol IO zona'!M90-1,"-")</f>
        <v>-4.3614990471908643E-2</v>
      </c>
      <c r="I77" s="174">
        <f>IFERROR('Tablas evol IO zona'!O77/'Tablas evol IO zona'!O90-1,"-")</f>
        <v>-7.7589670126598342E-2</v>
      </c>
      <c r="J77" s="174">
        <f>IFERROR('Tablas evol IO zona'!Q77/'Tablas evol IO zona'!Q90-1,"-")</f>
        <v>-8.7333390097681818E-2</v>
      </c>
      <c r="K77" s="174">
        <f>IFERROR('Tablas evol IO zona'!S77/'Tablas evol IO zona'!S90-1,"-")</f>
        <v>-8.1411747683396096E-2</v>
      </c>
    </row>
    <row r="78" spans="2:11" ht="15" hidden="1" customHeight="1" outlineLevel="1">
      <c r="B78" s="68" t="s">
        <v>93</v>
      </c>
      <c r="C78" s="174">
        <f>IFERROR('Tablas evol IO zona'!C78/'Tablas evol IO zona'!C91-1,"-")</f>
        <v>-0.23841264920167415</v>
      </c>
      <c r="D78" s="174">
        <f>IFERROR('Tablas evol IO zona'!E78/'Tablas evol IO zona'!E91-1,"-")</f>
        <v>3.8219763640935378E-2</v>
      </c>
      <c r="E78" s="174">
        <f>IFERROR('Tablas evol IO zona'!G78/'Tablas evol IO zona'!G91-1,"-")</f>
        <v>-0.15592286501377417</v>
      </c>
      <c r="F78" s="130">
        <f>IFERROR('Tablas evol IO zona'!I78/'Tablas evol IO zona'!I91-1,"-")</f>
        <v>-0.21419906545498602</v>
      </c>
      <c r="G78" s="130">
        <f>IFERROR('Tablas evol IO zona'!K78/'Tablas evol IO zona'!K91-1,"-")</f>
        <v>3.4392304868392065E-2</v>
      </c>
      <c r="H78" s="130">
        <f>IFERROR('Tablas evol IO zona'!M78/'Tablas evol IO zona'!M91-1,"-")</f>
        <v>-0.138387886771008</v>
      </c>
      <c r="I78" s="174">
        <f>IFERROR('Tablas evol IO zona'!O78/'Tablas evol IO zona'!O91-1,"-")</f>
        <v>-0.11339864201582606</v>
      </c>
      <c r="J78" s="174">
        <f>IFERROR('Tablas evol IO zona'!Q78/'Tablas evol IO zona'!Q91-1,"-")</f>
        <v>-7.1795887953440385E-2</v>
      </c>
      <c r="K78" s="174">
        <f>IFERROR('Tablas evol IO zona'!S78/'Tablas evol IO zona'!S91-1,"-")</f>
        <v>-9.5136023733904174E-2</v>
      </c>
    </row>
    <row r="79" spans="2:11" ht="15" hidden="1" customHeight="1" outlineLevel="1">
      <c r="B79" s="68" t="s">
        <v>94</v>
      </c>
      <c r="C79" s="174">
        <f>IFERROR('Tablas evol IO zona'!C79/'Tablas evol IO zona'!C92-1,"-")</f>
        <v>-3.5878300803673935E-2</v>
      </c>
      <c r="D79" s="174">
        <f>IFERROR('Tablas evol IO zona'!E79/'Tablas evol IO zona'!E92-1,"-")</f>
        <v>-0.10626702997275206</v>
      </c>
      <c r="E79" s="174">
        <f>IFERROR('Tablas evol IO zona'!G79/'Tablas evol IO zona'!G92-1,"-")</f>
        <v>-6.0870898497393466E-2</v>
      </c>
      <c r="F79" s="130">
        <f>IFERROR('Tablas evol IO zona'!I79/'Tablas evol IO zona'!I92-1,"-")</f>
        <v>-1.5756227877187223E-3</v>
      </c>
      <c r="G79" s="130">
        <f>IFERROR('Tablas evol IO zona'!K79/'Tablas evol IO zona'!K92-1,"-")</f>
        <v>-0.10282947837003098</v>
      </c>
      <c r="H79" s="130">
        <f>IFERROR('Tablas evol IO zona'!M79/'Tablas evol IO zona'!M92-1,"-")</f>
        <v>-3.8519620323139048E-2</v>
      </c>
      <c r="I79" s="174">
        <f>IFERROR('Tablas evol IO zona'!O79/'Tablas evol IO zona'!O92-1,"-")</f>
        <v>-6.3330440317017289E-2</v>
      </c>
      <c r="J79" s="174">
        <f>IFERROR('Tablas evol IO zona'!Q79/'Tablas evol IO zona'!Q92-1,"-")</f>
        <v>-0.10122017137004513</v>
      </c>
      <c r="K79" s="174">
        <f>IFERROR('Tablas evol IO zona'!S79/'Tablas evol IO zona'!S92-1,"-")</f>
        <v>-8.0337278871136064E-2</v>
      </c>
    </row>
    <row r="80" spans="2:11" ht="15" hidden="1" customHeight="1" outlineLevel="1">
      <c r="B80" s="68" t="s">
        <v>95</v>
      </c>
      <c r="C80" s="174">
        <f>IFERROR('Tablas evol IO zona'!C80/'Tablas evol IO zona'!C93-1,"-")</f>
        <v>-1.4615685762755959E-2</v>
      </c>
      <c r="D80" s="174">
        <f>IFERROR('Tablas evol IO zona'!E80/'Tablas evol IO zona'!E93-1,"-")</f>
        <v>-7.2875674099981413E-4</v>
      </c>
      <c r="E80" s="174">
        <f>IFERROR('Tablas evol IO zona'!G80/'Tablas evol IO zona'!G93-1,"-")</f>
        <v>-9.1317977374949511E-3</v>
      </c>
      <c r="F80" s="130">
        <f>IFERROR('Tablas evol IO zona'!I80/'Tablas evol IO zona'!I93-1,"-")</f>
        <v>-6.5271990194158969E-3</v>
      </c>
      <c r="G80" s="130">
        <f>IFERROR('Tablas evol IO zona'!K80/'Tablas evol IO zona'!K93-1,"-")</f>
        <v>-2.5198137464400583E-3</v>
      </c>
      <c r="H80" s="130">
        <f>IFERROR('Tablas evol IO zona'!M80/'Tablas evol IO zona'!M93-1,"-")</f>
        <v>-4.6980113297159232E-3</v>
      </c>
      <c r="I80" s="174">
        <f>IFERROR('Tablas evol IO zona'!O80/'Tablas evol IO zona'!O93-1,"-")</f>
        <v>-1.8179552732657811E-3</v>
      </c>
      <c r="J80" s="174">
        <f>IFERROR('Tablas evol IO zona'!Q80/'Tablas evol IO zona'!Q93-1,"-")</f>
        <v>-5.2454357014952713E-3</v>
      </c>
      <c r="K80" s="174">
        <f>IFERROR('Tablas evol IO zona'!S80/'Tablas evol IO zona'!S93-1,"-")</f>
        <v>-3.1740398771837874E-3</v>
      </c>
    </row>
    <row r="81" spans="2:11" ht="15" hidden="1" customHeight="1" outlineLevel="1">
      <c r="B81" s="68" t="s">
        <v>96</v>
      </c>
      <c r="C81" s="174">
        <f>IFERROR('Tablas evol IO zona'!C81/'Tablas evol IO zona'!C94-1,"-")</f>
        <v>5.6512025233275143E-3</v>
      </c>
      <c r="D81" s="174">
        <f>IFERROR('Tablas evol IO zona'!E81/'Tablas evol IO zona'!E94-1,"-")</f>
        <v>-3.3945080723057686E-2</v>
      </c>
      <c r="E81" s="174">
        <f>IFERROR('Tablas evol IO zona'!G81/'Tablas evol IO zona'!G94-1,"-")</f>
        <v>-9.7829000268024879E-3</v>
      </c>
      <c r="F81" s="130">
        <f>IFERROR('Tablas evol IO zona'!I81/'Tablas evol IO zona'!I94-1,"-")</f>
        <v>1.4698548245674292E-2</v>
      </c>
      <c r="G81" s="130">
        <f>IFERROR('Tablas evol IO zona'!K81/'Tablas evol IO zona'!K94-1,"-")</f>
        <v>-3.26018802491711E-2</v>
      </c>
      <c r="H81" s="130">
        <f>IFERROR('Tablas evol IO zona'!M81/'Tablas evol IO zona'!M94-1,"-")</f>
        <v>-4.0211682885799016E-3</v>
      </c>
      <c r="I81" s="174">
        <f>IFERROR('Tablas evol IO zona'!O81/'Tablas evol IO zona'!O94-1,"-")</f>
        <v>2.9355350128563718E-3</v>
      </c>
      <c r="J81" s="174">
        <f>IFERROR('Tablas evol IO zona'!Q81/'Tablas evol IO zona'!Q94-1,"-")</f>
        <v>-2.7174367393778431E-2</v>
      </c>
      <c r="K81" s="174">
        <f>IFERROR('Tablas evol IO zona'!S81/'Tablas evol IO zona'!S94-1,"-")</f>
        <v>-1.1654096319740681E-2</v>
      </c>
    </row>
    <row r="82" spans="2:11" ht="15" hidden="1" customHeight="1" outlineLevel="1">
      <c r="B82" s="68" t="s">
        <v>97</v>
      </c>
      <c r="C82" s="174">
        <f>IFERROR('Tablas evol IO zona'!C82/'Tablas evol IO zona'!C95-1,"-")</f>
        <v>4.2011745219093566E-2</v>
      </c>
      <c r="D82" s="174">
        <f>IFERROR('Tablas evol IO zona'!E82/'Tablas evol IO zona'!E95-1,"-")</f>
        <v>1.4044943820224809E-2</v>
      </c>
      <c r="E82" s="174">
        <f>IFERROR('Tablas evol IO zona'!G82/'Tablas evol IO zona'!G95-1,"-")</f>
        <v>3.0638170677028898E-2</v>
      </c>
      <c r="F82" s="130">
        <f>IFERROR('Tablas evol IO zona'!I82/'Tablas evol IO zona'!I95-1,"-")</f>
        <v>6.8104642463841181E-2</v>
      </c>
      <c r="G82" s="130">
        <f>IFERROR('Tablas evol IO zona'!K82/'Tablas evol IO zona'!K95-1,"-")</f>
        <v>1.1819744801921939E-2</v>
      </c>
      <c r="H82" s="130">
        <f>IFERROR('Tablas evol IO zona'!M82/'Tablas evol IO zona'!M95-1,"-")</f>
        <v>4.4571987404986357E-2</v>
      </c>
      <c r="I82" s="174">
        <f>IFERROR('Tablas evol IO zona'!O82/'Tablas evol IO zona'!O95-1,"-")</f>
        <v>1.0119877698535396E-2</v>
      </c>
      <c r="J82" s="174">
        <f>IFERROR('Tablas evol IO zona'!Q82/'Tablas evol IO zona'!Q95-1,"-")</f>
        <v>-2.5133105556031543E-2</v>
      </c>
      <c r="K82" s="174">
        <f>IFERROR('Tablas evol IO zona'!S82/'Tablas evol IO zona'!S95-1,"-")</f>
        <v>-6.6156871770760572E-3</v>
      </c>
    </row>
    <row r="83" spans="2:11" collapsed="1">
      <c r="B83" s="139">
        <v>2007</v>
      </c>
      <c r="C83" s="140">
        <f>IFERROR('Tablas evol IO zona'!C83/'Tablas evol IO zona'!C96-1,"-")</f>
        <v>-6.927504637978954E-2</v>
      </c>
      <c r="D83" s="140">
        <f>IFERROR('Tablas evol IO zona'!E83/'Tablas evol IO zona'!E96-1,"-")</f>
        <v>-1.1512297438897812E-2</v>
      </c>
      <c r="E83" s="140">
        <f>IFERROR('Tablas evol IO zona'!G83/'Tablas evol IO zona'!G96-1,"-")</f>
        <v>-4.7618018101246662E-2</v>
      </c>
      <c r="F83" s="140">
        <f>IFERROR('Tablas evol IO zona'!I83/'Tablas evol IO zona'!I96-1,"-")</f>
        <v>-6.7275731314381915E-2</v>
      </c>
      <c r="G83" s="140">
        <f>IFERROR('Tablas evol IO zona'!K83/'Tablas evol IO zona'!K96-1,"-")</f>
        <v>-8.180368586534037E-3</v>
      </c>
      <c r="H83" s="140">
        <f>IFERROR('Tablas evol IO zona'!M83/'Tablas evol IO zona'!M96-1,"-")</f>
        <v>-4.4808691323376393E-2</v>
      </c>
      <c r="I83" s="140">
        <f>IFERROR('Tablas evol IO zona'!O83/'Tablas evol IO zona'!O96-1,"-")</f>
        <v>-4.097905965887827E-2</v>
      </c>
      <c r="J83" s="140">
        <f>IFERROR('Tablas evol IO zona'!Q83/'Tablas evol IO zona'!Q96-1,"-")</f>
        <v>-5.7281679505599481E-2</v>
      </c>
      <c r="K83" s="140">
        <f>IFERROR('Tablas evol IO zona'!S83/'Tablas evol IO zona'!S96-1,"-")</f>
        <v>-4.782533547071699E-2</v>
      </c>
    </row>
    <row r="84" spans="2:11" ht="15" customHeight="1">
      <c r="B84" s="142" t="s">
        <v>128</v>
      </c>
      <c r="C84" s="142"/>
      <c r="D84" s="142"/>
      <c r="E84" s="142"/>
      <c r="F84" s="142"/>
      <c r="G84" s="142"/>
      <c r="H84" s="142"/>
      <c r="I84" s="142"/>
      <c r="J84" s="142"/>
      <c r="K84" s="142"/>
    </row>
  </sheetData>
  <mergeCells count="6">
    <mergeCell ref="B5:K5"/>
    <mergeCell ref="B6:B7"/>
    <mergeCell ref="C6:E6"/>
    <mergeCell ref="F6:H6"/>
    <mergeCell ref="I6:K6"/>
    <mergeCell ref="B84:K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10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10" width="10.7109375" style="120" customWidth="1"/>
    <col min="11" max="12" width="11.7109375" style="120" customWidth="1"/>
    <col min="13" max="14" width="10.7109375" style="120" customWidth="1"/>
    <col min="15" max="15" width="11.42578125" style="120"/>
    <col min="16" max="16" width="14.28515625" style="120" customWidth="1"/>
    <col min="17" max="16384" width="11.42578125" style="12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21" t="s">
        <v>278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30" customHeight="1">
      <c r="B6" s="173"/>
      <c r="C6" s="147" t="s">
        <v>170</v>
      </c>
      <c r="D6" s="147" t="s">
        <v>85</v>
      </c>
      <c r="E6" s="146" t="s">
        <v>165</v>
      </c>
      <c r="F6" s="146" t="s">
        <v>85</v>
      </c>
      <c r="G6" s="147" t="s">
        <v>164</v>
      </c>
      <c r="H6" s="147" t="s">
        <v>85</v>
      </c>
      <c r="I6" s="146" t="s">
        <v>81</v>
      </c>
      <c r="J6" s="146" t="s">
        <v>85</v>
      </c>
      <c r="K6" s="147" t="s">
        <v>139</v>
      </c>
      <c r="L6" s="147" t="s">
        <v>85</v>
      </c>
      <c r="M6" s="146" t="s">
        <v>83</v>
      </c>
      <c r="N6" s="146" t="s">
        <v>85</v>
      </c>
    </row>
    <row r="7" spans="2:14">
      <c r="B7" s="68" t="s">
        <v>88</v>
      </c>
      <c r="C7" s="295">
        <v>16.722793335696561</v>
      </c>
      <c r="D7" s="130">
        <f t="shared" ref="D7:D16" si="0">C7/C20-1</f>
        <v>0.19435243570512251</v>
      </c>
      <c r="E7" s="290">
        <v>44.062419150587566</v>
      </c>
      <c r="F7" s="174">
        <f t="shared" ref="F7:F16" si="1">E7/E20-1</f>
        <v>-6.6671909540614971E-2</v>
      </c>
      <c r="G7" s="295">
        <v>59.495245062179954</v>
      </c>
      <c r="H7" s="130">
        <f t="shared" ref="H7:H16" si="2">G7/G20-1</f>
        <v>0.1226637747608621</v>
      </c>
      <c r="I7" s="290">
        <v>56.317196106927724</v>
      </c>
      <c r="J7" s="174">
        <f t="shared" ref="J7:J16" si="3">I7/I20-1</f>
        <v>9.8308005583072067E-2</v>
      </c>
      <c r="K7" s="295">
        <v>38.907056597603422</v>
      </c>
      <c r="L7" s="130">
        <f t="shared" ref="L7:L16" si="4">K7/K20-1</f>
        <v>-2.9507193873698712E-2</v>
      </c>
      <c r="M7" s="290">
        <v>50.474091243455689</v>
      </c>
      <c r="N7" s="174">
        <f t="shared" ref="N7:N16" si="5">M7/M20-1</f>
        <v>6.1941747179795614E-2</v>
      </c>
    </row>
    <row r="8" spans="2:14">
      <c r="B8" s="68" t="s">
        <v>89</v>
      </c>
      <c r="C8" s="295">
        <v>18.525641025641026</v>
      </c>
      <c r="D8" s="130">
        <f t="shared" si="0"/>
        <v>-9.9688473520249232E-2</v>
      </c>
      <c r="E8" s="290">
        <v>51.457717743070212</v>
      </c>
      <c r="F8" s="174">
        <f t="shared" si="1"/>
        <v>-6.1107287692768408E-2</v>
      </c>
      <c r="G8" s="295">
        <v>65.838575957083634</v>
      </c>
      <c r="H8" s="130">
        <f t="shared" si="2"/>
        <v>-1.3263669969549752E-2</v>
      </c>
      <c r="I8" s="290">
        <v>62.711699079436691</v>
      </c>
      <c r="J8" s="174">
        <f t="shared" si="3"/>
        <v>-1.926483954346947E-2</v>
      </c>
      <c r="K8" s="295">
        <v>35.643253680907556</v>
      </c>
      <c r="L8" s="130">
        <f t="shared" si="4"/>
        <v>8.2962755608405381E-2</v>
      </c>
      <c r="M8" s="290">
        <v>53.627121390092753</v>
      </c>
      <c r="N8" s="174">
        <f t="shared" si="5"/>
        <v>1.481047358320442E-3</v>
      </c>
    </row>
    <row r="9" spans="2:14">
      <c r="B9" s="68" t="s">
        <v>90</v>
      </c>
      <c r="C9" s="295">
        <v>25.026586316908897</v>
      </c>
      <c r="D9" s="130">
        <f t="shared" si="0"/>
        <v>1.1090365944734875</v>
      </c>
      <c r="E9" s="290">
        <v>52.563351897493156</v>
      </c>
      <c r="F9" s="174">
        <f t="shared" si="1"/>
        <v>-0.13447469294429182</v>
      </c>
      <c r="G9" s="295">
        <v>68.201854779715418</v>
      </c>
      <c r="H9" s="130">
        <f t="shared" si="2"/>
        <v>-0.10182491003919825</v>
      </c>
      <c r="I9" s="290">
        <v>64.985162037628839</v>
      </c>
      <c r="J9" s="174">
        <f t="shared" si="3"/>
        <v>-0.10080030389333272</v>
      </c>
      <c r="K9" s="295">
        <v>46.621195487141158</v>
      </c>
      <c r="L9" s="130">
        <f t="shared" si="4"/>
        <v>-8.2440553293817054E-2</v>
      </c>
      <c r="M9" s="290">
        <v>58.821938462865141</v>
      </c>
      <c r="N9" s="174">
        <f t="shared" si="5"/>
        <v>-9.6159519624075873E-2</v>
      </c>
    </row>
    <row r="10" spans="2:14">
      <c r="B10" s="68" t="s">
        <v>91</v>
      </c>
      <c r="C10" s="295">
        <v>19.425735554767812</v>
      </c>
      <c r="D10" s="130">
        <f t="shared" si="0"/>
        <v>-3.7329819938515696E-2</v>
      </c>
      <c r="E10" s="290">
        <v>44.579855390187774</v>
      </c>
      <c r="F10" s="174">
        <f t="shared" si="1"/>
        <v>-7.7212680807539402E-2</v>
      </c>
      <c r="G10" s="295">
        <v>52.650966326073103</v>
      </c>
      <c r="H10" s="130">
        <f t="shared" si="2"/>
        <v>-0.14877155738751269</v>
      </c>
      <c r="I10" s="290">
        <v>50.747994564330284</v>
      </c>
      <c r="J10" s="174">
        <f t="shared" si="3"/>
        <v>-0.13884278696198393</v>
      </c>
      <c r="K10" s="295">
        <v>22.146177384317113</v>
      </c>
      <c r="L10" s="130">
        <f t="shared" si="4"/>
        <v>-0.50566568338577866</v>
      </c>
      <c r="M10" s="290">
        <v>41.14879422597761</v>
      </c>
      <c r="N10" s="174">
        <f t="shared" si="5"/>
        <v>-0.24079715450225814</v>
      </c>
    </row>
    <row r="11" spans="2:14">
      <c r="B11" s="68" t="s">
        <v>92</v>
      </c>
      <c r="C11" s="295">
        <v>23.864468864468865</v>
      </c>
      <c r="D11" s="130">
        <f t="shared" si="0"/>
        <v>0.6890791055876444</v>
      </c>
      <c r="E11" s="290">
        <v>40.066472787702537</v>
      </c>
      <c r="F11" s="174">
        <f t="shared" si="1"/>
        <v>-0.12804194150810588</v>
      </c>
      <c r="G11" s="295">
        <v>62.871685431844384</v>
      </c>
      <c r="H11" s="130">
        <f t="shared" si="2"/>
        <v>1.9464702880686913E-2</v>
      </c>
      <c r="I11" s="290">
        <v>58.648533007334962</v>
      </c>
      <c r="J11" s="174">
        <f t="shared" si="3"/>
        <v>9.7887914486047833E-3</v>
      </c>
      <c r="K11" s="295">
        <v>38.031986531986533</v>
      </c>
      <c r="L11" s="130">
        <f t="shared" si="4"/>
        <v>0.15353310682397736</v>
      </c>
      <c r="M11" s="290">
        <v>51.923531026908293</v>
      </c>
      <c r="N11" s="174">
        <f t="shared" si="5"/>
        <v>5.6859984264365782E-2</v>
      </c>
    </row>
    <row r="12" spans="2:14">
      <c r="B12" s="68" t="s">
        <v>93</v>
      </c>
      <c r="C12" s="295">
        <v>16.52782701169798</v>
      </c>
      <c r="D12" s="130">
        <f t="shared" si="0"/>
        <v>0.18042781801274699</v>
      </c>
      <c r="E12" s="290">
        <v>36.044065025396357</v>
      </c>
      <c r="F12" s="174">
        <f t="shared" si="1"/>
        <v>-0.19021113919247701</v>
      </c>
      <c r="G12" s="295">
        <v>59.120635998281344</v>
      </c>
      <c r="H12" s="130">
        <f t="shared" si="2"/>
        <v>0.12004199523523451</v>
      </c>
      <c r="I12" s="290">
        <v>54.777782159476303</v>
      </c>
      <c r="J12" s="174">
        <f t="shared" si="3"/>
        <v>8.2972025171072383E-2</v>
      </c>
      <c r="K12" s="295">
        <v>30.372678396871944</v>
      </c>
      <c r="L12" s="130">
        <f t="shared" si="4"/>
        <v>5.3843652498909211E-2</v>
      </c>
      <c r="M12" s="290">
        <v>46.816974012860712</v>
      </c>
      <c r="N12" s="174">
        <f t="shared" si="5"/>
        <v>9.3152943585183223E-2</v>
      </c>
    </row>
    <row r="13" spans="2:14">
      <c r="B13" s="68" t="s">
        <v>94</v>
      </c>
      <c r="C13" s="295">
        <v>17.454212454212453</v>
      </c>
      <c r="D13" s="130">
        <f t="shared" si="0"/>
        <v>-0.44560704694113729</v>
      </c>
      <c r="E13" s="290">
        <v>50.196648663619996</v>
      </c>
      <c r="F13" s="174">
        <f t="shared" si="1"/>
        <v>-0.14168298398733004</v>
      </c>
      <c r="G13" s="295">
        <v>64.421223048053577</v>
      </c>
      <c r="H13" s="130">
        <f t="shared" si="2"/>
        <v>-1.2307091562047567E-2</v>
      </c>
      <c r="I13" s="290">
        <v>61.283414832925835</v>
      </c>
      <c r="J13" s="174">
        <f t="shared" si="3"/>
        <v>-3.3078868928009042E-2</v>
      </c>
      <c r="K13" s="295">
        <v>42.079124579124581</v>
      </c>
      <c r="L13" s="130">
        <f t="shared" si="4"/>
        <v>-7.2631111615412469E-2</v>
      </c>
      <c r="M13" s="290">
        <v>55.019082921471721</v>
      </c>
      <c r="N13" s="174">
        <f t="shared" si="5"/>
        <v>-3.4149426968933194E-2</v>
      </c>
    </row>
    <row r="14" spans="2:14">
      <c r="B14" s="68" t="s">
        <v>95</v>
      </c>
      <c r="C14" s="295">
        <v>35.705423608649419</v>
      </c>
      <c r="D14" s="130">
        <f t="shared" si="0"/>
        <v>0.30652472527472741</v>
      </c>
      <c r="E14" s="290">
        <v>73.497996435128726</v>
      </c>
      <c r="F14" s="174">
        <f t="shared" si="1"/>
        <v>4.623482469934137E-2</v>
      </c>
      <c r="G14" s="295">
        <v>76.381988277995248</v>
      </c>
      <c r="H14" s="130">
        <f t="shared" si="2"/>
        <v>-2.5825996814220264E-2</v>
      </c>
      <c r="I14" s="290">
        <v>75.052646107737203</v>
      </c>
      <c r="J14" s="174">
        <f t="shared" si="3"/>
        <v>-1.168493405666049E-2</v>
      </c>
      <c r="K14" s="295">
        <v>58.80213424568263</v>
      </c>
      <c r="L14" s="130">
        <f t="shared" si="4"/>
        <v>-1.3717976422632838E-2</v>
      </c>
      <c r="M14" s="290">
        <v>69.751820162618912</v>
      </c>
      <c r="N14" s="174">
        <f t="shared" si="5"/>
        <v>-5.3925543616295535E-3</v>
      </c>
    </row>
    <row r="15" spans="2:14">
      <c r="B15" s="68" t="s">
        <v>96</v>
      </c>
      <c r="C15" s="295">
        <v>46.504357711254301</v>
      </c>
      <c r="D15" s="130">
        <f t="shared" si="0"/>
        <v>0.38531520803291675</v>
      </c>
      <c r="E15" s="290">
        <v>84.019311490910098</v>
      </c>
      <c r="F15" s="174">
        <f t="shared" si="1"/>
        <v>2.5000750163597596E-2</v>
      </c>
      <c r="G15" s="295">
        <v>84.114433327158594</v>
      </c>
      <c r="H15" s="130">
        <f t="shared" si="2"/>
        <v>1.4526857371724322E-2</v>
      </c>
      <c r="I15" s="290">
        <v>83.263637130090203</v>
      </c>
      <c r="J15" s="174">
        <f t="shared" si="3"/>
        <v>1.9887764944759967E-2</v>
      </c>
      <c r="K15" s="295">
        <v>66.531260884709198</v>
      </c>
      <c r="L15" s="130">
        <f t="shared" si="4"/>
        <v>5.7730697690130395E-2</v>
      </c>
      <c r="M15" s="290">
        <v>77.805629722206405</v>
      </c>
      <c r="N15" s="174">
        <f t="shared" si="5"/>
        <v>3.7961976016627652E-2</v>
      </c>
    </row>
    <row r="16" spans="2:14">
      <c r="B16" s="68" t="s">
        <v>97</v>
      </c>
      <c r="C16" s="295">
        <v>33.002481389578165</v>
      </c>
      <c r="D16" s="130">
        <f t="shared" si="0"/>
        <v>0.58343440791573586</v>
      </c>
      <c r="E16" s="290">
        <v>79.02756744441615</v>
      </c>
      <c r="F16" s="174">
        <f t="shared" si="1"/>
        <v>8.778482373594132E-2</v>
      </c>
      <c r="G16" s="295">
        <v>79.018845888159063</v>
      </c>
      <c r="H16" s="130">
        <f t="shared" si="2"/>
        <v>0.10019533841966988</v>
      </c>
      <c r="I16" s="290">
        <v>77.996293083050716</v>
      </c>
      <c r="J16" s="174">
        <f t="shared" si="3"/>
        <v>0.10179817888191423</v>
      </c>
      <c r="K16" s="295">
        <v>63.365509938090582</v>
      </c>
      <c r="L16" s="130">
        <f t="shared" si="4"/>
        <v>0.10720793182055899</v>
      </c>
      <c r="M16" s="290">
        <v>73.22381357283308</v>
      </c>
      <c r="N16" s="174">
        <f t="shared" si="5"/>
        <v>0.11012452354204205</v>
      </c>
    </row>
    <row r="17" spans="2:14" ht="30" customHeight="1">
      <c r="B17" s="74" t="str">
        <f>actualizaciones!$A$2</f>
        <v xml:space="preserve">acum. octubre 2012 </v>
      </c>
      <c r="C17" s="292">
        <v>25.189155107187894</v>
      </c>
      <c r="D17" s="134">
        <v>0.21676243545304041</v>
      </c>
      <c r="E17" s="292">
        <v>55.493439676692788</v>
      </c>
      <c r="F17" s="134">
        <v>-5.1256438553736849E-2</v>
      </c>
      <c r="G17" s="292">
        <v>67.115116516407809</v>
      </c>
      <c r="H17" s="134">
        <v>3.4399070189108372E-3</v>
      </c>
      <c r="I17" s="292">
        <v>64.486098245696923</v>
      </c>
      <c r="J17" s="134">
        <v>-9.2830318755443564E-4</v>
      </c>
      <c r="K17" s="292">
        <v>44.007277846459708</v>
      </c>
      <c r="L17" s="134">
        <v>-3.4676415277898998E-2</v>
      </c>
      <c r="M17" s="292">
        <v>57.72744288368628</v>
      </c>
      <c r="N17" s="134">
        <v>-3.860381649218203E-3</v>
      </c>
    </row>
    <row r="18" spans="2:14" outlineLevel="1">
      <c r="B18" s="68" t="s">
        <v>86</v>
      </c>
      <c r="C18" s="295">
        <v>14.711095356256646</v>
      </c>
      <c r="D18" s="130">
        <f>C18/C31-1</f>
        <v>-0.44410328233857654</v>
      </c>
      <c r="E18" s="290">
        <v>67.439055443129575</v>
      </c>
      <c r="F18" s="174">
        <f>E18/E31-1</f>
        <v>0.15530419910287985</v>
      </c>
      <c r="G18" s="295">
        <v>69.2001832601796</v>
      </c>
      <c r="H18" s="130">
        <f t="shared" ref="H18:H81" si="6">G18/G31-1</f>
        <v>0.18834620113418166</v>
      </c>
      <c r="I18" s="290">
        <v>67.728724662828299</v>
      </c>
      <c r="J18" s="174">
        <f>I18/I31-1</f>
        <v>0.17740582456700382</v>
      </c>
      <c r="K18" s="295">
        <v>57.987413014379534</v>
      </c>
      <c r="L18" s="130">
        <f t="shared" ref="L18:L29" si="7">K18/K31-1</f>
        <v>7.8269069190670226E-2</v>
      </c>
      <c r="M18" s="290">
        <v>64.465254595089306</v>
      </c>
      <c r="N18" s="174">
        <f t="shared" ref="N18:N81" si="8">M18/M31-1</f>
        <v>0.14839140816470708</v>
      </c>
    </row>
    <row r="19" spans="2:14" outlineLevel="1">
      <c r="B19" s="68" t="s">
        <v>87</v>
      </c>
      <c r="C19" s="295">
        <v>14.001556689440458</v>
      </c>
      <c r="D19" s="130">
        <f t="shared" ref="D19:D29" si="9">C19/C32-1</f>
        <v>-0.59525337288855917</v>
      </c>
      <c r="E19" s="290">
        <v>68.709999999999994</v>
      </c>
      <c r="F19" s="174">
        <f t="shared" ref="F19:F29" si="10">E19/E32-1</f>
        <v>0.14307103643320573</v>
      </c>
      <c r="G19" s="295">
        <v>72.600632864817129</v>
      </c>
      <c r="H19" s="130">
        <f t="shared" si="6"/>
        <v>0.20312273586658902</v>
      </c>
      <c r="I19" s="290">
        <v>71.036878565607168</v>
      </c>
      <c r="J19" s="174">
        <f t="shared" ref="J19:J81" si="11">I19/I32-1</f>
        <v>0.18969818398270255</v>
      </c>
      <c r="K19" s="295">
        <v>54.84</v>
      </c>
      <c r="L19" s="130">
        <f t="shared" si="7"/>
        <v>4.7636496885306023E-3</v>
      </c>
      <c r="M19" s="290">
        <v>65.61</v>
      </c>
      <c r="N19" s="174">
        <f t="shared" si="8"/>
        <v>0.13492475350285416</v>
      </c>
    </row>
    <row r="20" spans="2:14" outlineLevel="1">
      <c r="B20" s="68" t="s">
        <v>88</v>
      </c>
      <c r="C20" s="295">
        <v>14.001556689440458</v>
      </c>
      <c r="D20" s="130">
        <f t="shared" si="9"/>
        <v>-0.17016914402870309</v>
      </c>
      <c r="E20" s="290">
        <v>47.21</v>
      </c>
      <c r="F20" s="174">
        <f t="shared" si="10"/>
        <v>0.29200875752599886</v>
      </c>
      <c r="G20" s="295">
        <v>52.994713466062443</v>
      </c>
      <c r="H20" s="130">
        <f t="shared" si="6"/>
        <v>5.8010633403162037E-2</v>
      </c>
      <c r="I20" s="290">
        <v>51.276323053868602</v>
      </c>
      <c r="J20" s="174">
        <f t="shared" si="11"/>
        <v>9.2147455886445018E-2</v>
      </c>
      <c r="K20" s="295">
        <v>40.090000000000003</v>
      </c>
      <c r="L20" s="130">
        <f t="shared" si="7"/>
        <v>0.10167628469359724</v>
      </c>
      <c r="M20" s="290">
        <v>47.53</v>
      </c>
      <c r="N20" s="174">
        <f t="shared" si="8"/>
        <v>0.10457820125493833</v>
      </c>
    </row>
    <row r="21" spans="2:14" outlineLevel="1">
      <c r="B21" s="68" t="s">
        <v>89</v>
      </c>
      <c r="C21" s="295">
        <v>20.576923076923077</v>
      </c>
      <c r="D21" s="130">
        <f t="shared" si="9"/>
        <v>-5.0491673275178339E-2</v>
      </c>
      <c r="E21" s="290">
        <v>54.806813460739512</v>
      </c>
      <c r="F21" s="174">
        <f t="shared" si="10"/>
        <v>0.5341570929168431</v>
      </c>
      <c r="G21" s="295">
        <v>66.723575440920357</v>
      </c>
      <c r="H21" s="130">
        <f t="shared" si="6"/>
        <v>0.20866352190208892</v>
      </c>
      <c r="I21" s="290">
        <v>63.943561532192341</v>
      </c>
      <c r="J21" s="174">
        <f t="shared" si="11"/>
        <v>0.25334107069815714</v>
      </c>
      <c r="K21" s="295">
        <v>32.912723449001049</v>
      </c>
      <c r="L21" s="130">
        <f t="shared" si="7"/>
        <v>-3.6794570649718694E-2</v>
      </c>
      <c r="M21" s="290">
        <v>53.547814540823239</v>
      </c>
      <c r="N21" s="174">
        <f t="shared" si="8"/>
        <v>0.19598959001221661</v>
      </c>
    </row>
    <row r="22" spans="2:14" outlineLevel="1">
      <c r="B22" s="68" t="s">
        <v>90</v>
      </c>
      <c r="C22" s="295">
        <v>11.866359447004609</v>
      </c>
      <c r="D22" s="130">
        <f t="shared" si="9"/>
        <v>-0.32937089791928498</v>
      </c>
      <c r="E22" s="290">
        <v>60.73</v>
      </c>
      <c r="F22" s="174">
        <f t="shared" si="10"/>
        <v>0.48391346368092703</v>
      </c>
      <c r="G22" s="295">
        <v>75.933807942382245</v>
      </c>
      <c r="H22" s="130">
        <f t="shared" si="6"/>
        <v>0.10987196108312269</v>
      </c>
      <c r="I22" s="290">
        <v>72.27</v>
      </c>
      <c r="J22" s="174">
        <f t="shared" si="11"/>
        <v>0.15760032169867122</v>
      </c>
      <c r="K22" s="295">
        <v>50.81</v>
      </c>
      <c r="L22" s="130">
        <f t="shared" si="7"/>
        <v>0.12009391310844642</v>
      </c>
      <c r="M22" s="290">
        <v>65.08</v>
      </c>
      <c r="N22" s="174">
        <f t="shared" si="8"/>
        <v>0.15999678609817281</v>
      </c>
    </row>
    <row r="23" spans="2:14" outlineLevel="1">
      <c r="B23" s="68" t="s">
        <v>91</v>
      </c>
      <c r="C23" s="295">
        <v>20.179014533853245</v>
      </c>
      <c r="D23" s="130">
        <f t="shared" si="9"/>
        <v>0.10425908686675367</v>
      </c>
      <c r="E23" s="290">
        <v>48.31</v>
      </c>
      <c r="F23" s="174">
        <f t="shared" si="10"/>
        <v>0.18704803383374413</v>
      </c>
      <c r="G23" s="295">
        <v>61.852921836684793</v>
      </c>
      <c r="H23" s="130">
        <f t="shared" si="6"/>
        <v>0.13278744079520788</v>
      </c>
      <c r="I23" s="290">
        <v>58.93</v>
      </c>
      <c r="J23" s="174">
        <f t="shared" si="11"/>
        <v>0.14809703270673613</v>
      </c>
      <c r="K23" s="295">
        <v>44.8</v>
      </c>
      <c r="L23" s="130">
        <f t="shared" si="7"/>
        <v>0.15276128683427959</v>
      </c>
      <c r="M23" s="290">
        <v>54.2</v>
      </c>
      <c r="N23" s="174">
        <f t="shared" si="8"/>
        <v>0.16041055270434579</v>
      </c>
    </row>
    <row r="24" spans="2:14" outlineLevel="1">
      <c r="B24" s="68" t="s">
        <v>92</v>
      </c>
      <c r="C24" s="295">
        <v>14.128686327077748</v>
      </c>
      <c r="D24" s="130">
        <f t="shared" si="9"/>
        <v>7.0063694267514798E-3</v>
      </c>
      <c r="E24" s="290">
        <v>45.95</v>
      </c>
      <c r="F24" s="174">
        <f t="shared" si="10"/>
        <v>0.14859631284617247</v>
      </c>
      <c r="G24" s="295">
        <v>61.67127243757313</v>
      </c>
      <c r="H24" s="130">
        <f t="shared" si="6"/>
        <v>-1.5471631661978735E-2</v>
      </c>
      <c r="I24" s="290">
        <v>58.08</v>
      </c>
      <c r="J24" s="174">
        <f t="shared" si="11"/>
        <v>1.4484704049292585E-2</v>
      </c>
      <c r="K24" s="295">
        <v>32.97</v>
      </c>
      <c r="L24" s="130">
        <f t="shared" si="7"/>
        <v>-0.17209661944498345</v>
      </c>
      <c r="M24" s="290">
        <v>49.13</v>
      </c>
      <c r="N24" s="174">
        <f t="shared" si="8"/>
        <v>-2.4198057001118545E-2</v>
      </c>
    </row>
    <row r="25" spans="2:14" outlineLevel="1">
      <c r="B25" s="68" t="s">
        <v>93</v>
      </c>
      <c r="C25" s="295">
        <v>14.001556689440458</v>
      </c>
      <c r="D25" s="130">
        <f t="shared" si="9"/>
        <v>-0.44478737997256512</v>
      </c>
      <c r="E25" s="290">
        <v>44.510448056118165</v>
      </c>
      <c r="F25" s="174">
        <f t="shared" si="10"/>
        <v>3.3474021707069257E-2</v>
      </c>
      <c r="G25" s="295">
        <v>52.784302954519717</v>
      </c>
      <c r="H25" s="130">
        <f t="shared" si="6"/>
        <v>2.584208517385278E-3</v>
      </c>
      <c r="I25" s="290">
        <v>50.580976134469672</v>
      </c>
      <c r="J25" s="174">
        <f t="shared" si="11"/>
        <v>7.3545382601281073E-3</v>
      </c>
      <c r="K25" s="295">
        <v>28.820858127153148</v>
      </c>
      <c r="L25" s="130">
        <f t="shared" si="7"/>
        <v>-0.19603151866062507</v>
      </c>
      <c r="M25" s="290">
        <v>42.827469191379926</v>
      </c>
      <c r="N25" s="174">
        <f t="shared" si="8"/>
        <v>-3.8077040704200926E-2</v>
      </c>
    </row>
    <row r="26" spans="2:14" outlineLevel="1">
      <c r="B26" s="68" t="s">
        <v>94</v>
      </c>
      <c r="C26" s="295">
        <v>31.483467381590707</v>
      </c>
      <c r="D26" s="130">
        <f t="shared" si="9"/>
        <v>0.20816186556927296</v>
      </c>
      <c r="E26" s="290">
        <v>58.482644206227668</v>
      </c>
      <c r="F26" s="174">
        <f t="shared" si="10"/>
        <v>0.31408712279819828</v>
      </c>
      <c r="G26" s="295">
        <v>65.223940050289997</v>
      </c>
      <c r="H26" s="130">
        <f t="shared" si="6"/>
        <v>0.19889917141408864</v>
      </c>
      <c r="I26" s="290">
        <v>63.379951956353565</v>
      </c>
      <c r="J26" s="174">
        <f t="shared" si="11"/>
        <v>0.22153694768065324</v>
      </c>
      <c r="K26" s="295">
        <v>45.374742571344512</v>
      </c>
      <c r="L26" s="130">
        <f t="shared" si="7"/>
        <v>0.22491471108513128</v>
      </c>
      <c r="M26" s="290">
        <v>56.964383992452234</v>
      </c>
      <c r="N26" s="174">
        <f t="shared" si="8"/>
        <v>0.23817162041391637</v>
      </c>
    </row>
    <row r="27" spans="2:14" outlineLevel="1">
      <c r="B27" s="68" t="s">
        <v>95</v>
      </c>
      <c r="C27" s="295">
        <v>27.328547954683</v>
      </c>
      <c r="D27" s="130">
        <f t="shared" si="9"/>
        <v>-0.38293302089435743</v>
      </c>
      <c r="E27" s="290">
        <v>70.25</v>
      </c>
      <c r="F27" s="174">
        <f t="shared" si="10"/>
        <v>0.31378850401022884</v>
      </c>
      <c r="G27" s="295">
        <v>78.406925280502307</v>
      </c>
      <c r="H27" s="130">
        <f t="shared" si="6"/>
        <v>0.18162354597525288</v>
      </c>
      <c r="I27" s="290">
        <v>75.94</v>
      </c>
      <c r="J27" s="174">
        <f t="shared" si="11"/>
        <v>0.19751782442570964</v>
      </c>
      <c r="K27" s="295">
        <v>59.62</v>
      </c>
      <c r="L27" s="130">
        <f t="shared" si="7"/>
        <v>0.21367275816499909</v>
      </c>
      <c r="M27" s="290">
        <v>70.13</v>
      </c>
      <c r="N27" s="174">
        <f t="shared" si="8"/>
        <v>0.21428151516519223</v>
      </c>
    </row>
    <row r="28" spans="2:14" outlineLevel="1">
      <c r="B28" s="68" t="s">
        <v>96</v>
      </c>
      <c r="C28" s="295">
        <v>33.569513596323198</v>
      </c>
      <c r="D28" s="130">
        <f t="shared" si="9"/>
        <v>-0.17796014067995425</v>
      </c>
      <c r="E28" s="290">
        <v>81.97</v>
      </c>
      <c r="F28" s="174">
        <f t="shared" si="10"/>
        <v>0.23189059212503738</v>
      </c>
      <c r="G28" s="295">
        <v>82.910011416621302</v>
      </c>
      <c r="H28" s="130">
        <f t="shared" si="6"/>
        <v>6.2172517915449754E-2</v>
      </c>
      <c r="I28" s="290">
        <v>81.64</v>
      </c>
      <c r="J28" s="174">
        <f t="shared" si="11"/>
        <v>8.8098094095695023E-2</v>
      </c>
      <c r="K28" s="295">
        <v>62.9</v>
      </c>
      <c r="L28" s="130">
        <f t="shared" si="7"/>
        <v>7.1732833532117901E-2</v>
      </c>
      <c r="M28" s="290">
        <v>74.959999999999994</v>
      </c>
      <c r="N28" s="174">
        <f t="shared" si="8"/>
        <v>9.334889148191361E-2</v>
      </c>
    </row>
    <row r="29" spans="2:14" outlineLevel="1">
      <c r="B29" s="68" t="s">
        <v>97</v>
      </c>
      <c r="C29" s="295">
        <v>20.842341952780419</v>
      </c>
      <c r="D29" s="130">
        <f t="shared" si="9"/>
        <v>-0.28698224852071008</v>
      </c>
      <c r="E29" s="290">
        <v>72.650000000000006</v>
      </c>
      <c r="F29" s="174">
        <f t="shared" si="10"/>
        <v>0.28880610253681049</v>
      </c>
      <c r="G29" s="295">
        <v>71.822560166145053</v>
      </c>
      <c r="H29" s="130">
        <f t="shared" si="6"/>
        <v>-4.415329457744932E-2</v>
      </c>
      <c r="I29" s="290">
        <v>70.790000000000006</v>
      </c>
      <c r="J29" s="174">
        <f t="shared" si="11"/>
        <v>3.5440884604480694E-3</v>
      </c>
      <c r="K29" s="295">
        <v>57.23</v>
      </c>
      <c r="L29" s="130">
        <f t="shared" si="7"/>
        <v>2.6547085201793719E-2</v>
      </c>
      <c r="M29" s="290">
        <v>65.959999999999994</v>
      </c>
      <c r="N29" s="174">
        <f t="shared" si="8"/>
        <v>1.9632091513371419E-2</v>
      </c>
    </row>
    <row r="30" spans="2:14">
      <c r="B30" s="79">
        <v>2011</v>
      </c>
      <c r="C30" s="293">
        <v>20.797239922967677</v>
      </c>
      <c r="D30" s="138">
        <f>C30/C43-1</f>
        <v>-0.20541049859335625</v>
      </c>
      <c r="E30" s="293">
        <v>60.026210602188584</v>
      </c>
      <c r="F30" s="138">
        <f>E30/E43-1</f>
        <v>0.24976789355366025</v>
      </c>
      <c r="G30" s="293">
        <v>67.556341310597432</v>
      </c>
      <c r="H30" s="138">
        <f t="shared" si="6"/>
        <v>0.10310357315852259</v>
      </c>
      <c r="I30" s="293">
        <v>65.349483271827239</v>
      </c>
      <c r="J30" s="138">
        <f t="shared" si="11"/>
        <v>0.12610751260632291</v>
      </c>
      <c r="K30" s="293">
        <v>47.316091415192112</v>
      </c>
      <c r="L30" s="138">
        <f>K30/K43-1</f>
        <v>5.2813647176789935E-2</v>
      </c>
      <c r="M30" s="293">
        <v>59.114333669986991</v>
      </c>
      <c r="N30" s="138">
        <f t="shared" si="8"/>
        <v>0.11515895252531783</v>
      </c>
    </row>
    <row r="31" spans="2:14" hidden="1" outlineLevel="1">
      <c r="B31" s="68" t="s">
        <v>86</v>
      </c>
      <c r="C31" s="295">
        <v>26.463720487762693</v>
      </c>
      <c r="D31" s="130">
        <f>C31/C44-1</f>
        <v>-0.20436817472698909</v>
      </c>
      <c r="E31" s="290">
        <v>58.373418442949962</v>
      </c>
      <c r="F31" s="174">
        <f>E31/E44-1</f>
        <v>5.98915803279787E-2</v>
      </c>
      <c r="G31" s="295">
        <v>58.232342724816675</v>
      </c>
      <c r="H31" s="130">
        <f t="shared" si="6"/>
        <v>-9.3827763299263789E-2</v>
      </c>
      <c r="I31" s="290">
        <v>57.523687457326645</v>
      </c>
      <c r="J31" s="174">
        <f t="shared" si="11"/>
        <v>-7.0761729308551624E-2</v>
      </c>
      <c r="K31" s="295">
        <v>53.778240210399311</v>
      </c>
      <c r="L31" s="130">
        <f t="shared" ref="L31:L42" si="12">K31/K44-1</f>
        <v>5.5298029194281728E-2</v>
      </c>
      <c r="M31" s="290">
        <v>56.135263758298194</v>
      </c>
      <c r="N31" s="174">
        <f t="shared" si="8"/>
        <v>-2.387901905193468E-2</v>
      </c>
    </row>
    <row r="32" spans="2:14" hidden="1" outlineLevel="1">
      <c r="B32" s="68" t="s">
        <v>87</v>
      </c>
      <c r="C32" s="295">
        <v>34.59338695263628</v>
      </c>
      <c r="D32" s="130">
        <f t="shared" ref="D32:F55" si="13">C32/C45-1</f>
        <v>3.7555282555282554</v>
      </c>
      <c r="E32" s="290">
        <v>60.11</v>
      </c>
      <c r="F32" s="174">
        <f t="shared" si="13"/>
        <v>0.12885238717459035</v>
      </c>
      <c r="G32" s="295">
        <v>60.343496719413352</v>
      </c>
      <c r="H32" s="130">
        <f t="shared" si="6"/>
        <v>-9.2315598032179258E-2</v>
      </c>
      <c r="I32" s="290">
        <v>59.71</v>
      </c>
      <c r="J32" s="174">
        <f t="shared" si="11"/>
        <v>-4.8691353176050334E-2</v>
      </c>
      <c r="K32" s="295">
        <v>54.58</v>
      </c>
      <c r="L32" s="130">
        <f t="shared" si="12"/>
        <v>0.12356719104359404</v>
      </c>
      <c r="M32" s="290">
        <v>57.81</v>
      </c>
      <c r="N32" s="174">
        <f t="shared" si="8"/>
        <v>1.3015310863451646E-2</v>
      </c>
    </row>
    <row r="33" spans="2:14" hidden="1" outlineLevel="1">
      <c r="B33" s="68" t="s">
        <v>88</v>
      </c>
      <c r="C33" s="295">
        <v>16.872783879616016</v>
      </c>
      <c r="D33" s="130">
        <f t="shared" si="13"/>
        <v>0.20357803824799503</v>
      </c>
      <c r="E33" s="290">
        <v>36.54</v>
      </c>
      <c r="F33" s="174">
        <f t="shared" si="13"/>
        <v>4.6816346153846222E-2</v>
      </c>
      <c r="G33" s="295">
        <v>50.089017816013246</v>
      </c>
      <c r="H33" s="130">
        <f t="shared" si="6"/>
        <v>3.1113497894752484E-4</v>
      </c>
      <c r="I33" s="290">
        <v>46.95</v>
      </c>
      <c r="J33" s="174">
        <f t="shared" si="11"/>
        <v>9.4175465876435993E-3</v>
      </c>
      <c r="K33" s="295">
        <v>36.39</v>
      </c>
      <c r="L33" s="130">
        <f t="shared" si="12"/>
        <v>-6.6880470311225793E-4</v>
      </c>
      <c r="M33" s="290">
        <v>43.03</v>
      </c>
      <c r="N33" s="174">
        <f t="shared" si="8"/>
        <v>1.3513729680979303E-2</v>
      </c>
    </row>
    <row r="34" spans="2:14" hidden="1" outlineLevel="1">
      <c r="B34" s="68" t="s">
        <v>89</v>
      </c>
      <c r="C34" s="295">
        <v>21.67113494191242</v>
      </c>
      <c r="D34" s="130">
        <f t="shared" si="13"/>
        <v>0.43831553973902726</v>
      </c>
      <c r="E34" s="290">
        <v>35.724381625441694</v>
      </c>
      <c r="F34" s="174">
        <f t="shared" si="13"/>
        <v>-6.8221658178359679E-2</v>
      </c>
      <c r="G34" s="295">
        <v>55.204425575710793</v>
      </c>
      <c r="H34" s="130">
        <f t="shared" si="6"/>
        <v>-3.88467693124116E-2</v>
      </c>
      <c r="I34" s="290">
        <v>51.018484135825389</v>
      </c>
      <c r="J34" s="174">
        <f t="shared" si="11"/>
        <v>-3.7750204907103235E-2</v>
      </c>
      <c r="K34" s="295">
        <v>34.169993696154656</v>
      </c>
      <c r="L34" s="130">
        <f t="shared" si="12"/>
        <v>-3.0088172121638945E-2</v>
      </c>
      <c r="M34" s="290">
        <v>44.772809887313706</v>
      </c>
      <c r="N34" s="174">
        <f t="shared" si="8"/>
        <v>-2.3919557721523654E-2</v>
      </c>
    </row>
    <row r="35" spans="2:14" hidden="1" outlineLevel="1">
      <c r="B35" s="68" t="s">
        <v>90</v>
      </c>
      <c r="C35" s="295">
        <v>17.694369973190348</v>
      </c>
      <c r="D35" s="130">
        <f t="shared" si="13"/>
        <v>-0.29032258064516125</v>
      </c>
      <c r="E35" s="290">
        <v>40.925567080816137</v>
      </c>
      <c r="F35" s="174">
        <f t="shared" si="13"/>
        <v>-0.25195454065406442</v>
      </c>
      <c r="G35" s="295">
        <v>68.41672787938397</v>
      </c>
      <c r="H35" s="130">
        <f t="shared" si="6"/>
        <v>-0.11406653727383564</v>
      </c>
      <c r="I35" s="290">
        <v>62.430874150026554</v>
      </c>
      <c r="J35" s="174">
        <f t="shared" si="11"/>
        <v>-0.132543085312956</v>
      </c>
      <c r="K35" s="295">
        <v>45.362267757525636</v>
      </c>
      <c r="L35" s="130">
        <f t="shared" si="12"/>
        <v>-0.12478742509115115</v>
      </c>
      <c r="M35" s="290">
        <v>56.103603716788363</v>
      </c>
      <c r="N35" s="174">
        <f t="shared" si="8"/>
        <v>-0.12173444400769629</v>
      </c>
    </row>
    <row r="36" spans="2:14" hidden="1" outlineLevel="1">
      <c r="B36" s="68" t="s">
        <v>91</v>
      </c>
      <c r="C36" s="295">
        <v>18.273804376026984</v>
      </c>
      <c r="D36" s="130">
        <f t="shared" si="13"/>
        <v>1.0594541910331383</v>
      </c>
      <c r="E36" s="290">
        <v>40.697594893423002</v>
      </c>
      <c r="F36" s="174">
        <f t="shared" si="13"/>
        <v>-0.1508951618313582</v>
      </c>
      <c r="G36" s="295">
        <v>54.602407838547826</v>
      </c>
      <c r="H36" s="130">
        <f t="shared" si="6"/>
        <v>-7.79995864914238E-2</v>
      </c>
      <c r="I36" s="290">
        <v>51.328414168153998</v>
      </c>
      <c r="J36" s="174">
        <f t="shared" si="11"/>
        <v>-8.423881947985723E-2</v>
      </c>
      <c r="K36" s="295">
        <v>38.863206555999156</v>
      </c>
      <c r="L36" s="130">
        <f t="shared" si="12"/>
        <v>-0.13057703454140601</v>
      </c>
      <c r="M36" s="290">
        <v>46.707606953148165</v>
      </c>
      <c r="N36" s="174">
        <f t="shared" si="8"/>
        <v>-9.28800358681654E-2</v>
      </c>
    </row>
    <row r="37" spans="2:14" hidden="1" outlineLevel="1">
      <c r="B37" s="68" t="s">
        <v>92</v>
      </c>
      <c r="C37" s="295">
        <v>14.030384271671135</v>
      </c>
      <c r="D37" s="130">
        <f t="shared" si="13"/>
        <v>0.75615212527964215</v>
      </c>
      <c r="E37" s="290">
        <v>40.005352172982228</v>
      </c>
      <c r="F37" s="174">
        <f t="shared" si="13"/>
        <v>-5.5169639916629598E-2</v>
      </c>
      <c r="G37" s="295">
        <v>62.640421973498007</v>
      </c>
      <c r="H37" s="130">
        <f t="shared" si="6"/>
        <v>0.16569192109743902</v>
      </c>
      <c r="I37" s="290">
        <v>57.250739974861126</v>
      </c>
      <c r="J37" s="174">
        <f t="shared" si="11"/>
        <v>0.13270363253281148</v>
      </c>
      <c r="K37" s="295">
        <v>39.823487588488049</v>
      </c>
      <c r="L37" s="130">
        <f t="shared" si="12"/>
        <v>-3.4240303211903411E-2</v>
      </c>
      <c r="M37" s="290">
        <v>50.348331802877254</v>
      </c>
      <c r="N37" s="174">
        <f t="shared" si="8"/>
        <v>7.8898167490600635E-2</v>
      </c>
    </row>
    <row r="38" spans="2:14" hidden="1" outlineLevel="1">
      <c r="B38" s="68" t="s">
        <v>93</v>
      </c>
      <c r="C38" s="295">
        <v>25.21836893539739</v>
      </c>
      <c r="D38" s="130">
        <f t="shared" si="13"/>
        <v>2.9781718963165078</v>
      </c>
      <c r="E38" s="290">
        <v>43.068763337269772</v>
      </c>
      <c r="F38" s="174">
        <f t="shared" si="13"/>
        <v>5.5348280746625012E-2</v>
      </c>
      <c r="G38" s="295">
        <v>52.648248901283601</v>
      </c>
      <c r="H38" s="130">
        <f t="shared" si="6"/>
        <v>5.1215551911830026E-2</v>
      </c>
      <c r="I38" s="290">
        <v>50.211692322180411</v>
      </c>
      <c r="J38" s="174">
        <f t="shared" si="11"/>
        <v>6.0661012297853922E-2</v>
      </c>
      <c r="K38" s="295">
        <v>35.848243800725754</v>
      </c>
      <c r="L38" s="130">
        <f t="shared" si="12"/>
        <v>1.8705422015508955E-2</v>
      </c>
      <c r="M38" s="290">
        <v>44.522764299890397</v>
      </c>
      <c r="N38" s="174">
        <f t="shared" si="8"/>
        <v>5.3045513242440778E-2</v>
      </c>
    </row>
    <row r="39" spans="2:14" hidden="1" outlineLevel="1">
      <c r="B39" s="68" t="s">
        <v>94</v>
      </c>
      <c r="C39" s="295">
        <v>26.058981233243969</v>
      </c>
      <c r="D39" s="130">
        <f t="shared" si="13"/>
        <v>0.11638591117917296</v>
      </c>
      <c r="E39" s="290">
        <v>44.504388781845428</v>
      </c>
      <c r="F39" s="174">
        <f t="shared" si="13"/>
        <v>-0.13331277932141328</v>
      </c>
      <c r="G39" s="295">
        <v>54.403190531326388</v>
      </c>
      <c r="H39" s="130">
        <f t="shared" si="6"/>
        <v>-0.14048286984208125</v>
      </c>
      <c r="I39" s="290">
        <v>51.885415399586428</v>
      </c>
      <c r="J39" s="174">
        <f t="shared" si="11"/>
        <v>-0.13711266589744842</v>
      </c>
      <c r="K39" s="295">
        <v>37.043185260749944</v>
      </c>
      <c r="L39" s="130">
        <f t="shared" si="12"/>
        <v>-9.4077151852532626E-2</v>
      </c>
      <c r="M39" s="290">
        <v>46.00685644322008</v>
      </c>
      <c r="N39" s="174">
        <f t="shared" si="8"/>
        <v>-0.11712039065016155</v>
      </c>
    </row>
    <row r="40" spans="2:14" hidden="1" outlineLevel="1">
      <c r="B40" s="68" t="s">
        <v>95</v>
      </c>
      <c r="C40" s="295">
        <v>44.287814580991089</v>
      </c>
      <c r="D40" s="130">
        <f t="shared" si="13"/>
        <v>-1.0817075526366682E-2</v>
      </c>
      <c r="E40" s="290">
        <v>53.471315805830073</v>
      </c>
      <c r="F40" s="174">
        <f t="shared" si="13"/>
        <v>4.5334549282374237E-3</v>
      </c>
      <c r="G40" s="295">
        <v>66.355249561135949</v>
      </c>
      <c r="H40" s="130">
        <f t="shared" si="6"/>
        <v>-4.347336305522409E-2</v>
      </c>
      <c r="I40" s="290">
        <v>63.414504946027286</v>
      </c>
      <c r="J40" s="174">
        <f t="shared" si="11"/>
        <v>-3.5374126163259967E-2</v>
      </c>
      <c r="K40" s="295">
        <v>49.123620513771677</v>
      </c>
      <c r="L40" s="130">
        <f t="shared" si="12"/>
        <v>-0.10505337012622196</v>
      </c>
      <c r="M40" s="290">
        <v>57.754317367220594</v>
      </c>
      <c r="N40" s="174">
        <f t="shared" si="8"/>
        <v>-5.6610301090810222E-2</v>
      </c>
    </row>
    <row r="41" spans="2:14" hidden="1" outlineLevel="1">
      <c r="B41" s="68" t="s">
        <v>96</v>
      </c>
      <c r="C41" s="295">
        <v>40.836844121026424</v>
      </c>
      <c r="D41" s="130">
        <f t="shared" si="13"/>
        <v>-0.29270315091210619</v>
      </c>
      <c r="E41" s="290">
        <v>66.540000000000006</v>
      </c>
      <c r="F41" s="174">
        <f t="shared" si="13"/>
        <v>-1.290609701824641E-2</v>
      </c>
      <c r="G41" s="295">
        <v>78.05701053095882</v>
      </c>
      <c r="H41" s="130">
        <f t="shared" si="6"/>
        <v>0.12854961729469672</v>
      </c>
      <c r="I41" s="290">
        <v>75.03</v>
      </c>
      <c r="J41" s="174">
        <f t="shared" si="11"/>
        <v>9.4050743657043023E-2</v>
      </c>
      <c r="K41" s="295">
        <v>58.69</v>
      </c>
      <c r="L41" s="130">
        <f t="shared" si="12"/>
        <v>-5.1091350040420425E-2</v>
      </c>
      <c r="M41" s="290">
        <v>68.56</v>
      </c>
      <c r="N41" s="174">
        <f t="shared" si="8"/>
        <v>4.2262085740346622E-2</v>
      </c>
    </row>
    <row r="42" spans="2:14" hidden="1" outlineLevel="1">
      <c r="B42" s="68" t="s">
        <v>97</v>
      </c>
      <c r="C42" s="295">
        <v>29.231168381907811</v>
      </c>
      <c r="D42" s="130">
        <f t="shared" si="13"/>
        <v>-0.30723508915761422</v>
      </c>
      <c r="E42" s="290">
        <v>56.37</v>
      </c>
      <c r="F42" s="174">
        <f t="shared" si="13"/>
        <v>-0.12141521197007477</v>
      </c>
      <c r="G42" s="295">
        <v>75.1402497478866</v>
      </c>
      <c r="H42" s="130">
        <f t="shared" si="6"/>
        <v>4.759758124205149E-2</v>
      </c>
      <c r="I42" s="290">
        <v>70.540000000000006</v>
      </c>
      <c r="J42" s="174">
        <f t="shared" si="11"/>
        <v>1.3069079419790519E-2</v>
      </c>
      <c r="K42" s="295">
        <v>55.75</v>
      </c>
      <c r="L42" s="130">
        <f t="shared" si="12"/>
        <v>-0.10124133483798159</v>
      </c>
      <c r="M42" s="290">
        <v>64.69</v>
      </c>
      <c r="N42" s="174">
        <f t="shared" si="8"/>
        <v>-2.6632560938910532E-2</v>
      </c>
    </row>
    <row r="43" spans="2:14" collapsed="1">
      <c r="B43" s="82">
        <v>2010</v>
      </c>
      <c r="C43" s="291">
        <v>26.173564949135113</v>
      </c>
      <c r="D43" s="140">
        <f>C43/C56-1</f>
        <v>0.10661159591317038</v>
      </c>
      <c r="E43" s="291">
        <v>48.029886918847538</v>
      </c>
      <c r="F43" s="140">
        <f>E43/E56-1</f>
        <v>-4.4035601098779242E-2</v>
      </c>
      <c r="G43" s="291">
        <v>61.242065527140838</v>
      </c>
      <c r="H43" s="140">
        <f t="shared" si="6"/>
        <v>-2.2381955229561767E-2</v>
      </c>
      <c r="I43" s="291">
        <v>58.031300333463662</v>
      </c>
      <c r="J43" s="140">
        <f t="shared" si="11"/>
        <v>-2.4140162232569096E-2</v>
      </c>
      <c r="K43" s="291">
        <v>44.942513370789094</v>
      </c>
      <c r="L43" s="140">
        <f>K43/K56-1</f>
        <v>-4.3332598885459039E-2</v>
      </c>
      <c r="M43" s="291">
        <v>53.009782628853443</v>
      </c>
      <c r="N43" s="140">
        <f t="shared" si="8"/>
        <v>-2.4803804613551916E-2</v>
      </c>
    </row>
    <row r="44" spans="2:14" ht="15" hidden="1" customHeight="1" outlineLevel="1">
      <c r="B44" s="68" t="s">
        <v>86</v>
      </c>
      <c r="C44" s="295">
        <v>33.261264377756639</v>
      </c>
      <c r="D44" s="130">
        <f t="shared" si="13"/>
        <v>-0.16612822118978132</v>
      </c>
      <c r="E44" s="290">
        <v>55.074895891602957</v>
      </c>
      <c r="F44" s="174">
        <f t="shared" si="13"/>
        <v>-0.13932027048596729</v>
      </c>
      <c r="G44" s="295">
        <v>64.261892349332626</v>
      </c>
      <c r="H44" s="130">
        <f t="shared" si="6"/>
        <v>-3.5103573967902091E-2</v>
      </c>
      <c r="I44" s="290">
        <v>61.904130804387911</v>
      </c>
      <c r="J44" s="174">
        <f t="shared" si="11"/>
        <v>-5.0841294014291494E-2</v>
      </c>
      <c r="K44" s="295">
        <v>50.960239404084646</v>
      </c>
      <c r="L44" s="130">
        <f t="shared" ref="L44:L55" si="14">K44/K57-1</f>
        <v>-0.15320306739639999</v>
      </c>
      <c r="M44" s="290">
        <v>57.508510578039591</v>
      </c>
      <c r="N44" s="174">
        <f t="shared" si="8"/>
        <v>-9.0055212372791349E-2</v>
      </c>
    </row>
    <row r="45" spans="2:14" ht="15" hidden="1" customHeight="1" outlineLevel="1">
      <c r="B45" s="68" t="s">
        <v>87</v>
      </c>
      <c r="C45" s="295">
        <v>7.2743521000893656</v>
      </c>
      <c r="D45" s="130">
        <f t="shared" si="13"/>
        <v>-0.75497083630227113</v>
      </c>
      <c r="E45" s="290">
        <v>53.248769000214089</v>
      </c>
      <c r="F45" s="174">
        <f t="shared" si="13"/>
        <v>-8.9141823465376469E-2</v>
      </c>
      <c r="G45" s="295">
        <v>66.480702531178508</v>
      </c>
      <c r="H45" s="130">
        <f t="shared" si="6"/>
        <v>-2.260727368692661E-2</v>
      </c>
      <c r="I45" s="290">
        <v>62.766169738232186</v>
      </c>
      <c r="J45" s="174">
        <f t="shared" si="11"/>
        <v>-3.0338795948830821E-2</v>
      </c>
      <c r="K45" s="295">
        <v>48.577424149689605</v>
      </c>
      <c r="L45" s="130">
        <f t="shared" si="14"/>
        <v>-0.15059583581588376</v>
      </c>
      <c r="M45" s="290">
        <v>57.06725197541703</v>
      </c>
      <c r="N45" s="174">
        <f t="shared" si="8"/>
        <v>-7.5085057124521404E-2</v>
      </c>
    </row>
    <row r="46" spans="2:14" ht="15" hidden="1" customHeight="1" outlineLevel="1">
      <c r="B46" s="68" t="s">
        <v>88</v>
      </c>
      <c r="C46" s="295">
        <v>14.018853238778863</v>
      </c>
      <c r="D46" s="130">
        <f t="shared" si="13"/>
        <v>-0.37609753620554021</v>
      </c>
      <c r="E46" s="290">
        <v>34.90583628566101</v>
      </c>
      <c r="F46" s="174">
        <f t="shared" si="13"/>
        <v>-0.24511599728241762</v>
      </c>
      <c r="G46" s="295">
        <v>50.073438217867505</v>
      </c>
      <c r="H46" s="130">
        <f t="shared" si="6"/>
        <v>-0.1642186014642053</v>
      </c>
      <c r="I46" s="290">
        <v>46.511971342994215</v>
      </c>
      <c r="J46" s="174">
        <f t="shared" si="11"/>
        <v>-0.16525535996062068</v>
      </c>
      <c r="K46" s="295">
        <v>36.41435409127704</v>
      </c>
      <c r="L46" s="130">
        <f t="shared" si="14"/>
        <v>-0.21807270579177496</v>
      </c>
      <c r="M46" s="290">
        <v>42.456257611373871</v>
      </c>
      <c r="N46" s="174">
        <f t="shared" si="8"/>
        <v>-0.18416107587675112</v>
      </c>
    </row>
    <row r="47" spans="2:14" ht="15" hidden="1" customHeight="1" outlineLevel="1">
      <c r="B47" s="68" t="s">
        <v>89</v>
      </c>
      <c r="C47" s="295">
        <v>15.067024128686327</v>
      </c>
      <c r="D47" s="130">
        <f t="shared" si="13"/>
        <v>-0.44231750748032883</v>
      </c>
      <c r="E47" s="290">
        <v>38.340000000000003</v>
      </c>
      <c r="F47" s="174">
        <f t="shared" si="13"/>
        <v>-0.16324749017896112</v>
      </c>
      <c r="G47" s="295">
        <v>57.43561360785182</v>
      </c>
      <c r="H47" s="130">
        <f t="shared" si="6"/>
        <v>-0.18457743298622475</v>
      </c>
      <c r="I47" s="290">
        <v>53.02</v>
      </c>
      <c r="J47" s="174">
        <f t="shared" si="11"/>
        <v>-0.1662211039471615</v>
      </c>
      <c r="K47" s="295">
        <v>35.229999999999997</v>
      </c>
      <c r="L47" s="130">
        <f t="shared" si="14"/>
        <v>-0.25122210414452717</v>
      </c>
      <c r="M47" s="290">
        <v>45.87</v>
      </c>
      <c r="N47" s="174">
        <f t="shared" si="8"/>
        <v>-0.19441517386722873</v>
      </c>
    </row>
    <row r="48" spans="2:14" ht="15" hidden="1" customHeight="1" outlineLevel="1">
      <c r="B48" s="68" t="s">
        <v>90</v>
      </c>
      <c r="C48" s="295">
        <v>24.932975871313673</v>
      </c>
      <c r="D48" s="130">
        <f t="shared" si="13"/>
        <v>-0.36649688481177156</v>
      </c>
      <c r="E48" s="290">
        <v>54.71</v>
      </c>
      <c r="F48" s="174">
        <f t="shared" si="13"/>
        <v>-0.23802228412256266</v>
      </c>
      <c r="G48" s="295">
        <v>77.225582685244035</v>
      </c>
      <c r="H48" s="130">
        <f t="shared" si="6"/>
        <v>-0.1419880036138399</v>
      </c>
      <c r="I48" s="290">
        <v>71.97</v>
      </c>
      <c r="J48" s="174">
        <f t="shared" si="11"/>
        <v>-0.14727488151658774</v>
      </c>
      <c r="K48" s="295">
        <v>51.83</v>
      </c>
      <c r="L48" s="130">
        <f t="shared" si="14"/>
        <v>-0.31999475203358696</v>
      </c>
      <c r="M48" s="290">
        <v>63.88</v>
      </c>
      <c r="N48" s="174">
        <f t="shared" si="8"/>
        <v>-0.21242756750092462</v>
      </c>
    </row>
    <row r="49" spans="2:14" ht="15" hidden="1" customHeight="1" outlineLevel="1">
      <c r="B49" s="68" t="s">
        <v>91</v>
      </c>
      <c r="C49" s="295">
        <v>8.8731298106027854</v>
      </c>
      <c r="D49" s="130">
        <f t="shared" si="13"/>
        <v>-0.64636171676670862</v>
      </c>
      <c r="E49" s="290">
        <v>47.93</v>
      </c>
      <c r="F49" s="174">
        <f t="shared" si="13"/>
        <v>6.7212770426381407E-3</v>
      </c>
      <c r="G49" s="295">
        <v>59.221673915268724</v>
      </c>
      <c r="H49" s="130">
        <f t="shared" si="6"/>
        <v>-0.22831856267021544</v>
      </c>
      <c r="I49" s="290">
        <v>56.05</v>
      </c>
      <c r="J49" s="174">
        <f t="shared" si="11"/>
        <v>-0.18330176307737145</v>
      </c>
      <c r="K49" s="295">
        <v>44.7</v>
      </c>
      <c r="L49" s="130">
        <f t="shared" si="14"/>
        <v>-0.25870646766169147</v>
      </c>
      <c r="M49" s="290">
        <v>51.49</v>
      </c>
      <c r="N49" s="174">
        <f t="shared" si="8"/>
        <v>-0.21124387254901955</v>
      </c>
    </row>
    <row r="50" spans="2:14" ht="15" hidden="1" customHeight="1" outlineLevel="1">
      <c r="B50" s="68" t="s">
        <v>92</v>
      </c>
      <c r="C50" s="295">
        <v>7.9892761394101877</v>
      </c>
      <c r="D50" s="130">
        <f t="shared" si="13"/>
        <v>-0.56745430425346433</v>
      </c>
      <c r="E50" s="290">
        <v>42.341306824065448</v>
      </c>
      <c r="F50" s="174">
        <f t="shared" si="13"/>
        <v>-0.16470098985864179</v>
      </c>
      <c r="G50" s="295">
        <v>53.736687060956264</v>
      </c>
      <c r="H50" s="130">
        <f t="shared" si="6"/>
        <v>-0.19045483584767697</v>
      </c>
      <c r="I50" s="290">
        <v>50.543441665181312</v>
      </c>
      <c r="J50" s="174">
        <f t="shared" si="11"/>
        <v>-0.17708496149167519</v>
      </c>
      <c r="K50" s="295">
        <v>41.235400194201695</v>
      </c>
      <c r="L50" s="130">
        <f t="shared" si="14"/>
        <v>-0.17906828201868008</v>
      </c>
      <c r="M50" s="290">
        <v>46.666435554322959</v>
      </c>
      <c r="N50" s="174">
        <f t="shared" si="8"/>
        <v>-0.18013992350100216</v>
      </c>
    </row>
    <row r="51" spans="2:14" ht="15" hidden="1" customHeight="1" outlineLevel="1">
      <c r="B51" s="68" t="s">
        <v>93</v>
      </c>
      <c r="C51" s="295">
        <v>6.3391853325261609</v>
      </c>
      <c r="D51" s="130">
        <f t="shared" si="13"/>
        <v>-0.73727706596051479</v>
      </c>
      <c r="E51" s="290">
        <v>40.81</v>
      </c>
      <c r="F51" s="174">
        <f t="shared" si="13"/>
        <v>-0.18428942634419343</v>
      </c>
      <c r="G51" s="295">
        <v>50.083209676201058</v>
      </c>
      <c r="H51" s="130">
        <f t="shared" si="6"/>
        <v>-0.1962652789344469</v>
      </c>
      <c r="I51" s="290">
        <v>47.34</v>
      </c>
      <c r="J51" s="174">
        <f t="shared" si="11"/>
        <v>-0.18952234206471485</v>
      </c>
      <c r="K51" s="295">
        <v>35.19</v>
      </c>
      <c r="L51" s="130">
        <f t="shared" si="14"/>
        <v>-0.30945839874411307</v>
      </c>
      <c r="M51" s="290">
        <v>42.28</v>
      </c>
      <c r="N51" s="174">
        <f t="shared" si="8"/>
        <v>-0.23709852038975099</v>
      </c>
    </row>
    <row r="52" spans="2:14" ht="15" hidden="1" customHeight="1" outlineLevel="1">
      <c r="B52" s="68" t="s">
        <v>94</v>
      </c>
      <c r="C52" s="295">
        <v>23.342269883824844</v>
      </c>
      <c r="D52" s="130">
        <f t="shared" si="13"/>
        <v>-0.20966721088215046</v>
      </c>
      <c r="E52" s="290">
        <v>51.35</v>
      </c>
      <c r="F52" s="174">
        <f t="shared" si="13"/>
        <v>-0.28611149728903107</v>
      </c>
      <c r="G52" s="295">
        <v>63.295062567666236</v>
      </c>
      <c r="H52" s="130">
        <f t="shared" si="6"/>
        <v>-0.20556544731430959</v>
      </c>
      <c r="I52" s="290">
        <v>60.13</v>
      </c>
      <c r="J52" s="174">
        <f t="shared" si="11"/>
        <v>-0.21336996336996328</v>
      </c>
      <c r="K52" s="295">
        <v>40.89</v>
      </c>
      <c r="L52" s="130">
        <f t="shared" si="14"/>
        <v>-0.28961084086170952</v>
      </c>
      <c r="M52" s="290">
        <v>52.11</v>
      </c>
      <c r="N52" s="174">
        <f t="shared" si="8"/>
        <v>-0.24324716816729597</v>
      </c>
    </row>
    <row r="53" spans="2:14" ht="15" hidden="1" customHeight="1" outlineLevel="1">
      <c r="B53" s="68" t="s">
        <v>95</v>
      </c>
      <c r="C53" s="295">
        <v>44.772117962466488</v>
      </c>
      <c r="D53" s="130">
        <f t="shared" si="13"/>
        <v>-0.26327986549734173</v>
      </c>
      <c r="E53" s="290">
        <v>53.23</v>
      </c>
      <c r="F53" s="174">
        <f t="shared" si="13"/>
        <v>-0.26569181956131882</v>
      </c>
      <c r="G53" s="295">
        <v>69.371042058044537</v>
      </c>
      <c r="H53" s="130">
        <f t="shared" si="6"/>
        <v>-8.3589813173063354E-2</v>
      </c>
      <c r="I53" s="290">
        <v>65.739999999999995</v>
      </c>
      <c r="J53" s="174">
        <f t="shared" si="11"/>
        <v>-0.11793908493224214</v>
      </c>
      <c r="K53" s="295">
        <v>54.89</v>
      </c>
      <c r="L53" s="130">
        <f t="shared" si="14"/>
        <v>-0.1959865240955031</v>
      </c>
      <c r="M53" s="290">
        <v>61.22</v>
      </c>
      <c r="N53" s="174">
        <f t="shared" si="8"/>
        <v>-0.14995834490419324</v>
      </c>
    </row>
    <row r="54" spans="2:14" ht="15" hidden="1" customHeight="1" outlineLevel="1">
      <c r="B54" s="68" t="s">
        <v>96</v>
      </c>
      <c r="C54" s="295">
        <v>57.736499425507468</v>
      </c>
      <c r="D54" s="130">
        <f t="shared" si="13"/>
        <v>-6.5333027231644358E-2</v>
      </c>
      <c r="E54" s="290">
        <v>67.41</v>
      </c>
      <c r="F54" s="174">
        <f t="shared" si="13"/>
        <v>-8.7450927304724591E-2</v>
      </c>
      <c r="G54" s="295">
        <v>69.16577643973973</v>
      </c>
      <c r="H54" s="130">
        <f t="shared" si="6"/>
        <v>-0.11196014774952068</v>
      </c>
      <c r="I54" s="290">
        <v>68.58</v>
      </c>
      <c r="J54" s="174">
        <f t="shared" si="11"/>
        <v>-0.10352941176470587</v>
      </c>
      <c r="K54" s="295">
        <v>61.85</v>
      </c>
      <c r="L54" s="130">
        <f t="shared" si="14"/>
        <v>-0.10556760665220544</v>
      </c>
      <c r="M54" s="290">
        <v>65.78</v>
      </c>
      <c r="N54" s="174">
        <f t="shared" si="8"/>
        <v>-0.10564242012236569</v>
      </c>
    </row>
    <row r="55" spans="2:14" ht="15" hidden="1" customHeight="1" outlineLevel="1">
      <c r="B55" s="68" t="s">
        <v>97</v>
      </c>
      <c r="C55" s="295">
        <v>42.194932111043848</v>
      </c>
      <c r="D55" s="130">
        <f t="shared" si="13"/>
        <v>-9.4738078183996377E-2</v>
      </c>
      <c r="E55" s="290">
        <v>64.16</v>
      </c>
      <c r="F55" s="174">
        <f t="shared" si="13"/>
        <v>-2.5664388762338564E-2</v>
      </c>
      <c r="G55" s="295">
        <v>71.726253566564083</v>
      </c>
      <c r="H55" s="130">
        <f t="shared" si="6"/>
        <v>1.1662443358460228E-2</v>
      </c>
      <c r="I55" s="290">
        <v>69.63</v>
      </c>
      <c r="J55" s="174">
        <f t="shared" si="11"/>
        <v>8.5457705677867146E-3</v>
      </c>
      <c r="K55" s="295">
        <v>62.03</v>
      </c>
      <c r="L55" s="130">
        <f t="shared" si="14"/>
        <v>-0.10965982488876136</v>
      </c>
      <c r="M55" s="290">
        <v>66.459999999999994</v>
      </c>
      <c r="N55" s="174">
        <f t="shared" si="8"/>
        <v>-4.0981240981241007E-2</v>
      </c>
    </row>
    <row r="56" spans="2:14" collapsed="1">
      <c r="B56" s="82">
        <v>2009</v>
      </c>
      <c r="C56" s="291">
        <v>23.651988688530611</v>
      </c>
      <c r="D56" s="140">
        <f>C56/C69-1</f>
        <v>-0.33104561669333876</v>
      </c>
      <c r="E56" s="291">
        <v>50.242338495087033</v>
      </c>
      <c r="F56" s="140">
        <f>E56/E69-1</f>
        <v>-0.16063311671073088</v>
      </c>
      <c r="G56" s="291">
        <v>62.644164410366976</v>
      </c>
      <c r="H56" s="140">
        <f>G56/G69-1</f>
        <v>-0.13024691274671307</v>
      </c>
      <c r="I56" s="291">
        <v>59.466839486116662</v>
      </c>
      <c r="J56" s="140">
        <f>I56/I69-1</f>
        <v>-0.12795223707563697</v>
      </c>
      <c r="K56" s="291">
        <v>46.978200907055019</v>
      </c>
      <c r="L56" s="140">
        <f>K56/K69-1</f>
        <v>-0.20995911866870487</v>
      </c>
      <c r="M56" s="291">
        <v>54.358069565526627</v>
      </c>
      <c r="N56" s="140">
        <f>M56/M69-1</f>
        <v>-0.15964622936945139</v>
      </c>
    </row>
    <row r="57" spans="2:14" ht="15" hidden="1" customHeight="1" outlineLevel="1">
      <c r="B57" s="68" t="s">
        <v>86</v>
      </c>
      <c r="C57" s="295">
        <v>39.887744402639854</v>
      </c>
      <c r="D57" s="130">
        <f t="shared" ref="D57:D81" si="15">C57/C70-1</f>
        <v>0.1017955688104577</v>
      </c>
      <c r="E57" s="290">
        <v>63.99</v>
      </c>
      <c r="F57" s="174">
        <f t="shared" ref="F57:F81" si="16">E57/E70-1</f>
        <v>-5.9033711356222263E-3</v>
      </c>
      <c r="G57" s="295">
        <v>66.599782749319573</v>
      </c>
      <c r="H57" s="130">
        <f t="shared" si="6"/>
        <v>1.9142962713438516E-2</v>
      </c>
      <c r="I57" s="290">
        <v>65.22</v>
      </c>
      <c r="J57" s="174">
        <f t="shared" si="11"/>
        <v>1.62044250545339E-2</v>
      </c>
      <c r="K57" s="295">
        <v>60.18</v>
      </c>
      <c r="L57" s="130">
        <f t="shared" ref="L57:L68" si="17">K57/K70-1</f>
        <v>-0.11513012792236443</v>
      </c>
      <c r="M57" s="290">
        <v>63.2</v>
      </c>
      <c r="N57" s="174">
        <f t="shared" si="8"/>
        <v>-3.8198143357175307E-2</v>
      </c>
    </row>
    <row r="58" spans="2:14" ht="15" hidden="1" customHeight="1" outlineLevel="1">
      <c r="B58" s="68" t="s">
        <v>87</v>
      </c>
      <c r="C58" s="295">
        <v>29.687699171446798</v>
      </c>
      <c r="D58" s="130">
        <f t="shared" si="15"/>
        <v>-0.43884136937315155</v>
      </c>
      <c r="E58" s="290">
        <v>58.46</v>
      </c>
      <c r="F58" s="174">
        <f t="shared" si="16"/>
        <v>-0.10227272727272729</v>
      </c>
      <c r="G58" s="295">
        <v>68.0184134190945</v>
      </c>
      <c r="H58" s="130">
        <f t="shared" si="6"/>
        <v>-3.1677297343661315E-2</v>
      </c>
      <c r="I58" s="290">
        <v>64.73</v>
      </c>
      <c r="J58" s="174">
        <f t="shared" si="11"/>
        <v>-5.572574762946747E-2</v>
      </c>
      <c r="K58" s="295">
        <v>57.19</v>
      </c>
      <c r="L58" s="130">
        <f t="shared" si="17"/>
        <v>-6.6133246244284849E-2</v>
      </c>
      <c r="M58" s="290">
        <v>61.7</v>
      </c>
      <c r="N58" s="174">
        <f t="shared" si="8"/>
        <v>-5.9881151912235198E-2</v>
      </c>
    </row>
    <row r="59" spans="2:14" ht="15" hidden="1" customHeight="1" outlineLevel="1">
      <c r="B59" s="68" t="s">
        <v>88</v>
      </c>
      <c r="C59" s="295">
        <v>22.469623141923147</v>
      </c>
      <c r="D59" s="130">
        <f t="shared" si="15"/>
        <v>-0.14913456894946941</v>
      </c>
      <c r="E59" s="290">
        <v>46.24</v>
      </c>
      <c r="F59" s="174">
        <f t="shared" si="16"/>
        <v>-7.3532358244840612E-2</v>
      </c>
      <c r="G59" s="295">
        <v>59.912123320273885</v>
      </c>
      <c r="H59" s="130">
        <f t="shared" si="6"/>
        <v>-6.1891714141010246E-3</v>
      </c>
      <c r="I59" s="290">
        <v>55.72</v>
      </c>
      <c r="J59" s="174">
        <f t="shared" si="11"/>
        <v>-2.0738137082601082E-2</v>
      </c>
      <c r="K59" s="295">
        <v>46.57</v>
      </c>
      <c r="L59" s="130">
        <f t="shared" si="17"/>
        <v>-7.1756029499701057E-2</v>
      </c>
      <c r="M59" s="290">
        <v>52.04</v>
      </c>
      <c r="N59" s="174">
        <f t="shared" si="8"/>
        <v>-4.0029514849658776E-2</v>
      </c>
    </row>
    <row r="60" spans="2:14" ht="15" hidden="1" customHeight="1" outlineLevel="1">
      <c r="B60" s="68" t="s">
        <v>89</v>
      </c>
      <c r="C60" s="295">
        <v>27.017208413001899</v>
      </c>
      <c r="D60" s="130">
        <f t="shared" si="15"/>
        <v>0.16640429576911364</v>
      </c>
      <c r="E60" s="290">
        <v>45.82</v>
      </c>
      <c r="F60" s="174">
        <f t="shared" si="16"/>
        <v>-0.16811909949164849</v>
      </c>
      <c r="G60" s="295">
        <v>70.436625047294697</v>
      </c>
      <c r="H60" s="130">
        <f t="shared" si="6"/>
        <v>-2.6605152067941673E-2</v>
      </c>
      <c r="I60" s="290">
        <v>63.59</v>
      </c>
      <c r="J60" s="174">
        <f t="shared" si="11"/>
        <v>-5.0186706497386102E-2</v>
      </c>
      <c r="K60" s="295">
        <v>47.05</v>
      </c>
      <c r="L60" s="130">
        <f t="shared" si="17"/>
        <v>-7.454760031471297E-2</v>
      </c>
      <c r="M60" s="290">
        <v>56.94</v>
      </c>
      <c r="N60" s="174">
        <f t="shared" si="8"/>
        <v>-5.9153998678122988E-2</v>
      </c>
    </row>
    <row r="61" spans="2:14" ht="15" hidden="1" customHeight="1" outlineLevel="1">
      <c r="B61" s="68" t="s">
        <v>90</v>
      </c>
      <c r="C61" s="295">
        <v>39.357305865663356</v>
      </c>
      <c r="D61" s="130">
        <f t="shared" si="15"/>
        <v>-0.20549500538109633</v>
      </c>
      <c r="E61" s="290">
        <v>71.8</v>
      </c>
      <c r="F61" s="174">
        <f t="shared" si="16"/>
        <v>-3.1300593631948259E-2</v>
      </c>
      <c r="G61" s="295">
        <v>90.005248190594756</v>
      </c>
      <c r="H61" s="130">
        <f t="shared" si="6"/>
        <v>2.8932895484130583E-3</v>
      </c>
      <c r="I61" s="290">
        <v>84.4</v>
      </c>
      <c r="J61" s="174">
        <f t="shared" si="11"/>
        <v>-6.9419931756675712E-3</v>
      </c>
      <c r="K61" s="295">
        <v>76.22</v>
      </c>
      <c r="L61" s="130">
        <f t="shared" si="17"/>
        <v>2.2263948497853958E-2</v>
      </c>
      <c r="M61" s="290">
        <v>81.11</v>
      </c>
      <c r="N61" s="174">
        <f t="shared" si="8"/>
        <v>3.4640603736235676E-3</v>
      </c>
    </row>
    <row r="62" spans="2:14" ht="15" hidden="1" customHeight="1" outlineLevel="1">
      <c r="B62" s="68" t="s">
        <v>91</v>
      </c>
      <c r="C62" s="295">
        <v>25.090976376981434</v>
      </c>
      <c r="D62" s="130">
        <f t="shared" si="15"/>
        <v>0.11722939610801908</v>
      </c>
      <c r="E62" s="290">
        <v>47.61</v>
      </c>
      <c r="F62" s="174">
        <f t="shared" si="16"/>
        <v>-9.555471124620063E-2</v>
      </c>
      <c r="G62" s="295">
        <v>76.743680812371082</v>
      </c>
      <c r="H62" s="130">
        <f t="shared" si="6"/>
        <v>-2.2930145458363804E-2</v>
      </c>
      <c r="I62" s="290">
        <v>68.63</v>
      </c>
      <c r="J62" s="174">
        <f t="shared" si="11"/>
        <v>-3.3516406139980415E-2</v>
      </c>
      <c r="K62" s="295">
        <v>60.3</v>
      </c>
      <c r="L62" s="130">
        <f t="shared" si="17"/>
        <v>-7.0591861898890218E-2</v>
      </c>
      <c r="M62" s="290">
        <v>65.28</v>
      </c>
      <c r="N62" s="174">
        <f t="shared" si="8"/>
        <v>-4.7980166253463463E-2</v>
      </c>
    </row>
    <row r="63" spans="2:14" ht="15" hidden="1" customHeight="1" outlineLevel="1">
      <c r="B63" s="68" t="s">
        <v>92</v>
      </c>
      <c r="C63" s="295">
        <v>18.4703632887189</v>
      </c>
      <c r="D63" s="130">
        <f t="shared" si="15"/>
        <v>-0.17545458785024171</v>
      </c>
      <c r="E63" s="290">
        <v>50.69</v>
      </c>
      <c r="F63" s="174">
        <f t="shared" si="16"/>
        <v>-3.8687654086857592E-2</v>
      </c>
      <c r="G63" s="295">
        <v>66.378862403834006</v>
      </c>
      <c r="H63" s="130">
        <f t="shared" si="6"/>
        <v>1.1384380386544102E-2</v>
      </c>
      <c r="I63" s="290">
        <v>61.42</v>
      </c>
      <c r="J63" s="174">
        <f t="shared" si="11"/>
        <v>1.3042060645582776E-3</v>
      </c>
      <c r="K63" s="295">
        <v>50.23</v>
      </c>
      <c r="L63" s="130">
        <f t="shared" si="17"/>
        <v>-2.8808971384377435E-2</v>
      </c>
      <c r="M63" s="290">
        <v>56.92</v>
      </c>
      <c r="N63" s="174">
        <f t="shared" si="8"/>
        <v>-9.3978419770275323E-3</v>
      </c>
    </row>
    <row r="64" spans="2:14" ht="15" hidden="1" customHeight="1" outlineLevel="1">
      <c r="B64" s="68" t="s">
        <v>93</v>
      </c>
      <c r="C64" s="295">
        <v>24.128785542465923</v>
      </c>
      <c r="D64" s="130">
        <f t="shared" si="15"/>
        <v>0.57143436694654581</v>
      </c>
      <c r="E64" s="290">
        <v>50.03</v>
      </c>
      <c r="F64" s="174">
        <f t="shared" si="16"/>
        <v>0.11599375418246716</v>
      </c>
      <c r="G64" s="295">
        <v>62.313109491901919</v>
      </c>
      <c r="H64" s="130">
        <f t="shared" si="6"/>
        <v>0.20030063259828856</v>
      </c>
      <c r="I64" s="290">
        <v>58.41</v>
      </c>
      <c r="J64" s="174">
        <f t="shared" si="11"/>
        <v>0.18888662731528583</v>
      </c>
      <c r="K64" s="295">
        <v>50.96</v>
      </c>
      <c r="L64" s="130">
        <f t="shared" si="17"/>
        <v>0.23419714216517318</v>
      </c>
      <c r="M64" s="290">
        <v>55.42</v>
      </c>
      <c r="N64" s="174">
        <f t="shared" si="8"/>
        <v>0.2058311575282854</v>
      </c>
    </row>
    <row r="65" spans="2:14" ht="15" hidden="1" customHeight="1" outlineLevel="1">
      <c r="B65" s="68" t="s">
        <v>94</v>
      </c>
      <c r="C65" s="295">
        <v>29.5347355003187</v>
      </c>
      <c r="D65" s="130">
        <f t="shared" si="15"/>
        <v>-0.24962225565651319</v>
      </c>
      <c r="E65" s="290">
        <v>71.930000000000007</v>
      </c>
      <c r="F65" s="174">
        <f t="shared" si="16"/>
        <v>0.1873555628920438</v>
      </c>
      <c r="G65" s="295">
        <v>79.673098751418806</v>
      </c>
      <c r="H65" s="130">
        <f t="shared" si="6"/>
        <v>0.13197921930800138</v>
      </c>
      <c r="I65" s="290">
        <v>76.44</v>
      </c>
      <c r="J65" s="174">
        <f t="shared" si="11"/>
        <v>0.13783864245311084</v>
      </c>
      <c r="K65" s="295">
        <v>57.56</v>
      </c>
      <c r="L65" s="130">
        <f t="shared" si="17"/>
        <v>9.6798780487804992E-2</v>
      </c>
      <c r="M65" s="290">
        <v>68.86</v>
      </c>
      <c r="N65" s="174">
        <f t="shared" si="8"/>
        <v>0.1242448979591837</v>
      </c>
    </row>
    <row r="66" spans="2:14" ht="15" hidden="1" customHeight="1" outlineLevel="1">
      <c r="B66" s="68" t="s">
        <v>95</v>
      </c>
      <c r="C66" s="295">
        <v>60.772219823598348</v>
      </c>
      <c r="D66" s="130">
        <f t="shared" si="15"/>
        <v>0.53790923635228483</v>
      </c>
      <c r="E66" s="290">
        <v>72.489999999999995</v>
      </c>
      <c r="F66" s="174">
        <f t="shared" si="16"/>
        <v>1.6832655351381565E-2</v>
      </c>
      <c r="G66" s="295">
        <v>75.698680629294671</v>
      </c>
      <c r="H66" s="130">
        <f t="shared" si="6"/>
        <v>-3.4093737532066126E-2</v>
      </c>
      <c r="I66" s="290">
        <v>74.53</v>
      </c>
      <c r="J66" s="174">
        <f t="shared" si="11"/>
        <v>-1.2978413455171589E-2</v>
      </c>
      <c r="K66" s="295">
        <v>68.27</v>
      </c>
      <c r="L66" s="130">
        <f t="shared" si="17"/>
        <v>-4.2298716452743301E-3</v>
      </c>
      <c r="M66" s="290">
        <v>72.02</v>
      </c>
      <c r="N66" s="174">
        <f t="shared" si="8"/>
        <v>-9.3535075653371491E-3</v>
      </c>
    </row>
    <row r="67" spans="2:14" ht="15" hidden="1" customHeight="1" outlineLevel="1">
      <c r="B67" s="68" t="s">
        <v>96</v>
      </c>
      <c r="C67" s="295">
        <v>61.772268741346302</v>
      </c>
      <c r="D67" s="130">
        <f t="shared" si="15"/>
        <v>4.7836117305565917E-2</v>
      </c>
      <c r="E67" s="290">
        <v>73.87</v>
      </c>
      <c r="F67" s="174">
        <f t="shared" si="16"/>
        <v>-3.0958940049849115E-2</v>
      </c>
      <c r="G67" s="295">
        <v>77.885892468067894</v>
      </c>
      <c r="H67" s="130">
        <f t="shared" si="6"/>
        <v>6.365908603853665E-3</v>
      </c>
      <c r="I67" s="290">
        <v>76.5</v>
      </c>
      <c r="J67" s="174">
        <f t="shared" si="11"/>
        <v>-2.6136957658118298E-4</v>
      </c>
      <c r="K67" s="295">
        <v>69.150000000000006</v>
      </c>
      <c r="L67" s="130">
        <f t="shared" si="17"/>
        <v>-1.2283959434366554E-2</v>
      </c>
      <c r="M67" s="290">
        <v>73.55</v>
      </c>
      <c r="N67" s="174">
        <f t="shared" si="8"/>
        <v>-4.6014345648938138E-3</v>
      </c>
    </row>
    <row r="68" spans="2:14" ht="15" hidden="1" customHeight="1" outlineLevel="1">
      <c r="B68" s="68" t="s">
        <v>97</v>
      </c>
      <c r="C68" s="295">
        <v>46.610744464318756</v>
      </c>
      <c r="D68" s="130">
        <f t="shared" si="15"/>
        <v>0.22300950021006782</v>
      </c>
      <c r="E68" s="290">
        <v>65.849999999999994</v>
      </c>
      <c r="F68" s="174">
        <f t="shared" si="16"/>
        <v>-6.1832169824761363E-2</v>
      </c>
      <c r="G68" s="295">
        <v>70.899393406808002</v>
      </c>
      <c r="H68" s="130">
        <f t="shared" si="6"/>
        <v>8.3694802826037584E-3</v>
      </c>
      <c r="I68" s="290">
        <v>69.040000000000006</v>
      </c>
      <c r="J68" s="174">
        <f t="shared" si="11"/>
        <v>-2.3121387283236983E-3</v>
      </c>
      <c r="K68" s="295">
        <v>69.67</v>
      </c>
      <c r="L68" s="130">
        <f t="shared" si="17"/>
        <v>1.5745735529960614E-2</v>
      </c>
      <c r="M68" s="290">
        <v>69.3</v>
      </c>
      <c r="N68" s="174">
        <f t="shared" si="8"/>
        <v>4.93039443155463E-3</v>
      </c>
    </row>
    <row r="69" spans="2:14" collapsed="1">
      <c r="B69" s="82">
        <v>2008</v>
      </c>
      <c r="C69" s="291">
        <v>35.356654024177452</v>
      </c>
      <c r="D69" s="140">
        <f>C69/C82-1</f>
        <v>5.0251901670881338E-3</v>
      </c>
      <c r="E69" s="291">
        <v>59.857422892597171</v>
      </c>
      <c r="F69" s="140">
        <f>E69/E82-1</f>
        <v>-2.3816448288151326E-2</v>
      </c>
      <c r="G69" s="291">
        <v>72.025227996832541</v>
      </c>
      <c r="H69" s="140">
        <f>G69/G82-1</f>
        <v>1.6284675978849528E-2</v>
      </c>
      <c r="I69" s="291">
        <v>68.192181683601788</v>
      </c>
      <c r="J69" s="140">
        <f>I69/I82-1</f>
        <v>8.967651580376268E-3</v>
      </c>
      <c r="K69" s="291">
        <v>59.462999975257254</v>
      </c>
      <c r="L69" s="140">
        <f>K69/K82-1</f>
        <v>-1.2138033623525391E-2</v>
      </c>
      <c r="M69" s="291">
        <v>64.684745240971253</v>
      </c>
      <c r="N69" s="140">
        <f>M69/M82-1</f>
        <v>1.0161953465488427E-3</v>
      </c>
    </row>
    <row r="70" spans="2:14" ht="15" hidden="1" customHeight="1" outlineLevel="1">
      <c r="B70" s="68" t="s">
        <v>86</v>
      </c>
      <c r="C70" s="295">
        <v>36.202491216863621</v>
      </c>
      <c r="D70" s="130">
        <f t="shared" si="15"/>
        <v>0.19382783646451984</v>
      </c>
      <c r="E70" s="290">
        <v>64.37</v>
      </c>
      <c r="F70" s="174">
        <f t="shared" si="16"/>
        <v>-6.0154767119287356E-2</v>
      </c>
      <c r="G70" s="295">
        <v>65.348812861347326</v>
      </c>
      <c r="H70" s="130">
        <f t="shared" si="6"/>
        <v>1.4036864279649564E-3</v>
      </c>
      <c r="I70" s="290">
        <v>64.180000000000007</v>
      </c>
      <c r="J70" s="174">
        <f t="shared" si="11"/>
        <v>-9.4150331841333923E-3</v>
      </c>
      <c r="K70" s="295">
        <v>68.010000000000005</v>
      </c>
      <c r="L70" s="130">
        <f t="shared" ref="L70:L81" si="18">K70/K83-1</f>
        <v>3.8320610687023082E-2</v>
      </c>
      <c r="M70" s="290">
        <v>65.709999999999994</v>
      </c>
      <c r="N70" s="174">
        <f t="shared" si="8"/>
        <v>9.6803933620159821E-3</v>
      </c>
    </row>
    <row r="71" spans="2:14" ht="15" hidden="1" customHeight="1" outlineLevel="1">
      <c r="B71" s="68" t="s">
        <v>87</v>
      </c>
      <c r="C71" s="295">
        <v>52.904290429042902</v>
      </c>
      <c r="D71" s="130">
        <f t="shared" si="15"/>
        <v>1.2829858122749598</v>
      </c>
      <c r="E71" s="290">
        <v>65.12</v>
      </c>
      <c r="F71" s="174">
        <f t="shared" si="16"/>
        <v>-6.1387354205022504E-4</v>
      </c>
      <c r="G71" s="295">
        <v>70.243538886885403</v>
      </c>
      <c r="H71" s="130">
        <f t="shared" si="6"/>
        <v>-4.6036720248047613E-2</v>
      </c>
      <c r="I71" s="290">
        <v>68.55</v>
      </c>
      <c r="J71" s="174">
        <f t="shared" si="11"/>
        <v>-2.169259312116445E-2</v>
      </c>
      <c r="K71" s="295">
        <v>61.24</v>
      </c>
      <c r="L71" s="130">
        <f t="shared" si="18"/>
        <v>1.9633507853404897E-3</v>
      </c>
      <c r="M71" s="290">
        <v>65.63</v>
      </c>
      <c r="N71" s="174">
        <f t="shared" si="8"/>
        <v>-1.2042751768779336E-2</v>
      </c>
    </row>
    <row r="72" spans="2:14" ht="15" hidden="1" customHeight="1" outlineLevel="1">
      <c r="B72" s="68" t="s">
        <v>88</v>
      </c>
      <c r="C72" s="295">
        <v>26.40796337698286</v>
      </c>
      <c r="D72" s="130">
        <f t="shared" si="15"/>
        <v>-0.10163025750249444</v>
      </c>
      <c r="E72" s="290">
        <v>49.91</v>
      </c>
      <c r="F72" s="174">
        <f t="shared" si="16"/>
        <v>-6.5355805243445753E-2</v>
      </c>
      <c r="G72" s="295">
        <v>60.285238998173632</v>
      </c>
      <c r="H72" s="130">
        <f t="shared" si="6"/>
        <v>-0.16518853893958185</v>
      </c>
      <c r="I72" s="290">
        <v>56.9</v>
      </c>
      <c r="J72" s="174">
        <f t="shared" si="11"/>
        <v>-0.14603031667417077</v>
      </c>
      <c r="K72" s="295">
        <v>50.17</v>
      </c>
      <c r="L72" s="130">
        <f t="shared" si="18"/>
        <v>-5.3528945281521301E-3</v>
      </c>
      <c r="M72" s="290">
        <v>54.21</v>
      </c>
      <c r="N72" s="174">
        <f t="shared" si="8"/>
        <v>-9.7252289758534505E-2</v>
      </c>
    </row>
    <row r="73" spans="2:14" ht="15" hidden="1" customHeight="1" outlineLevel="1">
      <c r="B73" s="68" t="s">
        <v>89</v>
      </c>
      <c r="C73" s="295">
        <v>23.162816281628199</v>
      </c>
      <c r="D73" s="130">
        <f t="shared" si="15"/>
        <v>-0.27523703846813574</v>
      </c>
      <c r="E73" s="290">
        <v>55.08</v>
      </c>
      <c r="F73" s="174">
        <f t="shared" si="16"/>
        <v>-0.12181122448979598</v>
      </c>
      <c r="G73" s="295">
        <v>72.361822334415194</v>
      </c>
      <c r="H73" s="130">
        <f t="shared" si="6"/>
        <v>-0.13205718615430251</v>
      </c>
      <c r="I73" s="290">
        <v>66.95</v>
      </c>
      <c r="J73" s="174">
        <f t="shared" si="11"/>
        <v>-0.13164721141374824</v>
      </c>
      <c r="K73" s="295">
        <v>50.84</v>
      </c>
      <c r="L73" s="130">
        <f t="shared" si="18"/>
        <v>-7.7983315197678538E-2</v>
      </c>
      <c r="M73" s="290">
        <v>60.52</v>
      </c>
      <c r="N73" s="174">
        <f t="shared" si="8"/>
        <v>-0.11221945137157108</v>
      </c>
    </row>
    <row r="74" spans="2:14" ht="15" hidden="1" customHeight="1" outlineLevel="1">
      <c r="B74" s="68" t="s">
        <v>90</v>
      </c>
      <c r="C74" s="295">
        <v>49.53688917278825</v>
      </c>
      <c r="D74" s="130">
        <f t="shared" si="15"/>
        <v>0.71987523247040097</v>
      </c>
      <c r="E74" s="290">
        <v>74.12</v>
      </c>
      <c r="F74" s="174">
        <f t="shared" si="16"/>
        <v>-0.16343115124153484</v>
      </c>
      <c r="G74" s="295">
        <v>89.745588218186896</v>
      </c>
      <c r="H74" s="130">
        <f t="shared" si="6"/>
        <v>-2.6128075930761052E-2</v>
      </c>
      <c r="I74" s="290">
        <v>84.99</v>
      </c>
      <c r="J74" s="174">
        <f t="shared" si="11"/>
        <v>-4.7624383684446436E-2</v>
      </c>
      <c r="K74" s="295">
        <v>74.56</v>
      </c>
      <c r="L74" s="130">
        <f t="shared" si="18"/>
        <v>-1.2188659247482803E-2</v>
      </c>
      <c r="M74" s="290">
        <v>80.83</v>
      </c>
      <c r="N74" s="174">
        <f t="shared" si="8"/>
        <v>-3.3596365375418435E-2</v>
      </c>
    </row>
    <row r="75" spans="2:14" ht="15" hidden="1" customHeight="1" outlineLevel="1">
      <c r="B75" s="68" t="s">
        <v>91</v>
      </c>
      <c r="C75" s="295">
        <v>22.458213563291814</v>
      </c>
      <c r="D75" s="130">
        <f t="shared" si="15"/>
        <v>-0.33326844655291599</v>
      </c>
      <c r="E75" s="290">
        <v>52.64</v>
      </c>
      <c r="F75" s="174">
        <f t="shared" si="16"/>
        <v>-0.26888888888888884</v>
      </c>
      <c r="G75" s="295">
        <v>78.544722729546436</v>
      </c>
      <c r="H75" s="130">
        <f t="shared" si="6"/>
        <v>-9.5146075654264806E-2</v>
      </c>
      <c r="I75" s="290">
        <v>71.010000000000005</v>
      </c>
      <c r="J75" s="174">
        <f t="shared" si="11"/>
        <v>-0.1314823874755382</v>
      </c>
      <c r="K75" s="295">
        <v>64.88</v>
      </c>
      <c r="L75" s="130">
        <f t="shared" si="18"/>
        <v>-3.3517056457619598E-2</v>
      </c>
      <c r="M75" s="290">
        <v>68.569999999999993</v>
      </c>
      <c r="N75" s="174">
        <f t="shared" si="8"/>
        <v>-9.5501912676428047E-2</v>
      </c>
    </row>
    <row r="76" spans="2:14" ht="15" hidden="1" customHeight="1" outlineLevel="1">
      <c r="B76" s="68" t="s">
        <v>92</v>
      </c>
      <c r="C76" s="295">
        <v>22.4006622516556</v>
      </c>
      <c r="D76" s="130">
        <f t="shared" si="15"/>
        <v>0.17346053772766545</v>
      </c>
      <c r="E76" s="290">
        <v>52.73</v>
      </c>
      <c r="F76" s="174">
        <f t="shared" si="16"/>
        <v>-0.11822742474916392</v>
      </c>
      <c r="G76" s="295">
        <v>65.631686321341505</v>
      </c>
      <c r="H76" s="130">
        <f t="shared" si="6"/>
        <v>-0.1072304854730356</v>
      </c>
      <c r="I76" s="290">
        <v>61.34</v>
      </c>
      <c r="J76" s="174">
        <f t="shared" si="11"/>
        <v>-0.10674239114606088</v>
      </c>
      <c r="K76" s="295">
        <v>51.72</v>
      </c>
      <c r="L76" s="130">
        <f t="shared" si="18"/>
        <v>5.1005893111156331E-2</v>
      </c>
      <c r="M76" s="290">
        <v>57.46</v>
      </c>
      <c r="N76" s="174">
        <f t="shared" si="8"/>
        <v>-5.4156378600823007E-2</v>
      </c>
    </row>
    <row r="77" spans="2:14" ht="15" hidden="1" customHeight="1" outlineLevel="1">
      <c r="B77" s="68" t="s">
        <v>93</v>
      </c>
      <c r="C77" s="295">
        <v>15.354625080111088</v>
      </c>
      <c r="D77" s="130">
        <f t="shared" si="15"/>
        <v>-2.8716216216216228E-2</v>
      </c>
      <c r="E77" s="290">
        <v>44.83</v>
      </c>
      <c r="F77" s="174">
        <f t="shared" si="16"/>
        <v>-0.20823030731190395</v>
      </c>
      <c r="G77" s="295">
        <v>51.914585229379448</v>
      </c>
      <c r="H77" s="130">
        <f t="shared" si="6"/>
        <v>-0.24792379517336871</v>
      </c>
      <c r="I77" s="290">
        <v>49.13</v>
      </c>
      <c r="J77" s="174">
        <f t="shared" si="11"/>
        <v>-0.23841264920167415</v>
      </c>
      <c r="K77" s="295">
        <v>41.29</v>
      </c>
      <c r="L77" s="130">
        <f t="shared" si="18"/>
        <v>3.8219763640935378E-2</v>
      </c>
      <c r="M77" s="290">
        <v>45.96</v>
      </c>
      <c r="N77" s="174">
        <f t="shared" si="8"/>
        <v>-0.15592286501377417</v>
      </c>
    </row>
    <row r="78" spans="2:14" ht="15" hidden="1" customHeight="1" outlineLevel="1">
      <c r="B78" s="68" t="s">
        <v>94</v>
      </c>
      <c r="C78" s="295">
        <v>39.359823399558501</v>
      </c>
      <c r="D78" s="130">
        <f t="shared" si="15"/>
        <v>-6.9779574801095534E-2</v>
      </c>
      <c r="E78" s="290">
        <v>60.58</v>
      </c>
      <c r="F78" s="174">
        <f t="shared" si="16"/>
        <v>-0.12545113324671575</v>
      </c>
      <c r="G78" s="295">
        <v>70.383888142508795</v>
      </c>
      <c r="H78" s="130">
        <f t="shared" si="6"/>
        <v>-9.1206808987589483E-3</v>
      </c>
      <c r="I78" s="290">
        <v>67.180000000000007</v>
      </c>
      <c r="J78" s="174">
        <f t="shared" si="11"/>
        <v>-3.5878300803673935E-2</v>
      </c>
      <c r="K78" s="295">
        <v>52.48</v>
      </c>
      <c r="L78" s="130">
        <f t="shared" si="18"/>
        <v>-0.10626702997275206</v>
      </c>
      <c r="M78" s="290">
        <v>61.25</v>
      </c>
      <c r="N78" s="174">
        <f t="shared" si="8"/>
        <v>-6.0870898497393466E-2</v>
      </c>
    </row>
    <row r="79" spans="2:14" ht="15" hidden="1" customHeight="1" outlineLevel="1">
      <c r="B79" s="68" t="s">
        <v>95</v>
      </c>
      <c r="C79" s="295">
        <v>39.516129032258064</v>
      </c>
      <c r="D79" s="130">
        <f t="shared" si="15"/>
        <v>-0.17440303503682208</v>
      </c>
      <c r="E79" s="290">
        <v>71.290000000000006</v>
      </c>
      <c r="F79" s="174">
        <f t="shared" si="16"/>
        <v>-1.7908802865408413E-2</v>
      </c>
      <c r="G79" s="295">
        <v>78.370628259393555</v>
      </c>
      <c r="H79" s="130">
        <f t="shared" si="6"/>
        <v>-9.4821054169114127E-3</v>
      </c>
      <c r="I79" s="290">
        <v>75.510000000000005</v>
      </c>
      <c r="J79" s="174">
        <f t="shared" si="11"/>
        <v>-1.4615685762755959E-2</v>
      </c>
      <c r="K79" s="295">
        <v>68.56</v>
      </c>
      <c r="L79" s="130">
        <f t="shared" si="18"/>
        <v>-7.2875674099981413E-4</v>
      </c>
      <c r="M79" s="290">
        <v>72.7</v>
      </c>
      <c r="N79" s="174">
        <f t="shared" si="8"/>
        <v>-9.1317977374949511E-3</v>
      </c>
    </row>
    <row r="80" spans="2:14" ht="15" hidden="1" customHeight="1" outlineLevel="1">
      <c r="B80" s="68" t="s">
        <v>96</v>
      </c>
      <c r="C80" s="295">
        <v>58.952223273415299</v>
      </c>
      <c r="D80" s="130">
        <f t="shared" si="15"/>
        <v>0.27526221540035745</v>
      </c>
      <c r="E80" s="290">
        <v>76.23</v>
      </c>
      <c r="F80" s="174">
        <f t="shared" si="16"/>
        <v>-2.1939953810623525E-2</v>
      </c>
      <c r="G80" s="295">
        <v>77.393214339027196</v>
      </c>
      <c r="H80" s="130">
        <f t="shared" si="6"/>
        <v>6.5383948691288829E-3</v>
      </c>
      <c r="I80" s="290">
        <v>76.52</v>
      </c>
      <c r="J80" s="174">
        <f t="shared" si="11"/>
        <v>5.6512025233275143E-3</v>
      </c>
      <c r="K80" s="295">
        <v>70.010000000000005</v>
      </c>
      <c r="L80" s="130">
        <f t="shared" si="18"/>
        <v>-3.3945080723057686E-2</v>
      </c>
      <c r="M80" s="290">
        <v>73.89</v>
      </c>
      <c r="N80" s="174">
        <f t="shared" si="8"/>
        <v>-9.7829000268024879E-3</v>
      </c>
    </row>
    <row r="81" spans="2:14" ht="15" hidden="1" customHeight="1" outlineLevel="1">
      <c r="B81" s="68" t="s">
        <v>97</v>
      </c>
      <c r="C81" s="295">
        <v>38.111514633625291</v>
      </c>
      <c r="D81" s="130">
        <f t="shared" si="15"/>
        <v>0.40086376128778944</v>
      </c>
      <c r="E81" s="290">
        <v>70.19</v>
      </c>
      <c r="F81" s="174">
        <f t="shared" si="16"/>
        <v>2.8575510787256508E-3</v>
      </c>
      <c r="G81" s="295">
        <v>70.310927485565969</v>
      </c>
      <c r="H81" s="130">
        <f t="shared" si="6"/>
        <v>4.7495041016977213E-2</v>
      </c>
      <c r="I81" s="290">
        <v>69.2</v>
      </c>
      <c r="J81" s="174">
        <f t="shared" si="11"/>
        <v>4.2011745219093566E-2</v>
      </c>
      <c r="K81" s="295">
        <v>68.59</v>
      </c>
      <c r="L81" s="130">
        <f t="shared" si="18"/>
        <v>1.4044943820224809E-2</v>
      </c>
      <c r="M81" s="290">
        <v>68.959999999999994</v>
      </c>
      <c r="N81" s="174">
        <f t="shared" si="8"/>
        <v>3.0638170677028898E-2</v>
      </c>
    </row>
    <row r="82" spans="2:14" collapsed="1">
      <c r="B82" s="82">
        <v>2007</v>
      </c>
      <c r="C82" s="291">
        <v>35.179868494937239</v>
      </c>
      <c r="D82" s="140">
        <f>C82/C95-1</f>
        <v>0.12676572065229297</v>
      </c>
      <c r="E82" s="291">
        <v>61.317794986025305</v>
      </c>
      <c r="F82" s="140">
        <f>E82/E95-1</f>
        <v>-9.8365205762165453E-2</v>
      </c>
      <c r="G82" s="291">
        <v>70.871114855156492</v>
      </c>
      <c r="H82" s="140">
        <f>G82/G95-1</f>
        <v>-6.553821552566641E-2</v>
      </c>
      <c r="I82" s="291">
        <v>67.58609314856659</v>
      </c>
      <c r="J82" s="140">
        <f>I82/I95-1</f>
        <v>-6.927504637978954E-2</v>
      </c>
      <c r="K82" s="291">
        <v>60.193632308135527</v>
      </c>
      <c r="L82" s="140">
        <f>K82/K95-1</f>
        <v>-1.1512297438897812E-2</v>
      </c>
      <c r="M82" s="291">
        <v>64.619079632949976</v>
      </c>
      <c r="N82" s="140">
        <f>M82/M95-1</f>
        <v>-4.7618018101246662E-2</v>
      </c>
    </row>
    <row r="83" spans="2:14" ht="15" hidden="1" customHeight="1" outlineLevel="1">
      <c r="B83" s="68" t="s">
        <v>86</v>
      </c>
      <c r="C83" s="295">
        <v>30.324716940824612</v>
      </c>
      <c r="D83" s="130"/>
      <c r="E83" s="290">
        <v>68.489999999999995</v>
      </c>
      <c r="F83" s="174"/>
      <c r="G83" s="295">
        <v>65.257212198257804</v>
      </c>
      <c r="H83" s="130"/>
      <c r="I83" s="290">
        <v>64.790000000000006</v>
      </c>
      <c r="J83" s="129"/>
      <c r="K83" s="295">
        <v>65.5</v>
      </c>
      <c r="L83" s="130"/>
      <c r="M83" s="290">
        <v>65.08</v>
      </c>
      <c r="N83" s="129"/>
    </row>
    <row r="84" spans="2:14" ht="15" hidden="1" customHeight="1" outlineLevel="1">
      <c r="B84" s="68" t="s">
        <v>87</v>
      </c>
      <c r="C84" s="295">
        <v>23.173289183223002</v>
      </c>
      <c r="D84" s="130"/>
      <c r="E84" s="290">
        <v>65.16</v>
      </c>
      <c r="F84" s="174"/>
      <c r="G84" s="295">
        <v>73.633378116136697</v>
      </c>
      <c r="H84" s="130"/>
      <c r="I84" s="290">
        <v>70.069999999999993</v>
      </c>
      <c r="J84" s="129"/>
      <c r="K84" s="295">
        <v>61.12</v>
      </c>
      <c r="L84" s="130"/>
      <c r="M84" s="290">
        <v>66.430000000000007</v>
      </c>
      <c r="N84" s="129"/>
    </row>
    <row r="85" spans="2:14" ht="15" hidden="1" customHeight="1" outlineLevel="1">
      <c r="B85" s="68" t="s">
        <v>88</v>
      </c>
      <c r="C85" s="295">
        <v>29.395428327280495</v>
      </c>
      <c r="D85" s="130"/>
      <c r="E85" s="290">
        <v>53.4</v>
      </c>
      <c r="F85" s="174"/>
      <c r="G85" s="295">
        <v>72.214196630214431</v>
      </c>
      <c r="H85" s="130"/>
      <c r="I85" s="290">
        <v>66.63</v>
      </c>
      <c r="J85" s="129"/>
      <c r="K85" s="295">
        <v>50.44</v>
      </c>
      <c r="L85" s="130"/>
      <c r="M85" s="290">
        <v>60.05</v>
      </c>
      <c r="N85" s="129"/>
    </row>
    <row r="86" spans="2:14" ht="15" hidden="1" customHeight="1" outlineLevel="1">
      <c r="B86" s="68" t="s">
        <v>89</v>
      </c>
      <c r="C86" s="295">
        <v>31.959161147902901</v>
      </c>
      <c r="D86" s="130"/>
      <c r="E86" s="290">
        <v>62.72</v>
      </c>
      <c r="F86" s="174"/>
      <c r="G86" s="295">
        <v>83.371647509578494</v>
      </c>
      <c r="H86" s="130"/>
      <c r="I86" s="290">
        <v>77.099999999999994</v>
      </c>
      <c r="J86" s="129"/>
      <c r="K86" s="295">
        <v>55.14</v>
      </c>
      <c r="L86" s="130"/>
      <c r="M86" s="290">
        <v>68.17</v>
      </c>
      <c r="N86" s="129"/>
    </row>
    <row r="87" spans="2:14" ht="15" hidden="1" customHeight="1" outlineLevel="1">
      <c r="B87" s="68" t="s">
        <v>90</v>
      </c>
      <c r="C87" s="295">
        <v>28.802606280709249</v>
      </c>
      <c r="D87" s="130"/>
      <c r="E87" s="290">
        <v>88.6</v>
      </c>
      <c r="F87" s="174"/>
      <c r="G87" s="295">
        <v>92.153378693979363</v>
      </c>
      <c r="H87" s="130"/>
      <c r="I87" s="290">
        <v>89.24</v>
      </c>
      <c r="J87" s="129"/>
      <c r="K87" s="295">
        <v>75.48</v>
      </c>
      <c r="L87" s="130"/>
      <c r="M87" s="290">
        <v>83.64</v>
      </c>
      <c r="N87" s="129"/>
    </row>
    <row r="88" spans="2:14" ht="15" hidden="1" customHeight="1" outlineLevel="1">
      <c r="B88" s="68" t="s">
        <v>91</v>
      </c>
      <c r="C88" s="295">
        <v>33.684041871395003</v>
      </c>
      <c r="D88" s="130"/>
      <c r="E88" s="290">
        <v>72</v>
      </c>
      <c r="F88" s="174"/>
      <c r="G88" s="295">
        <v>86.803759829343818</v>
      </c>
      <c r="H88" s="130"/>
      <c r="I88" s="290">
        <v>81.760000000000005</v>
      </c>
      <c r="J88" s="129"/>
      <c r="K88" s="295">
        <v>67.13</v>
      </c>
      <c r="L88" s="130"/>
      <c r="M88" s="290">
        <v>75.81</v>
      </c>
      <c r="N88" s="129"/>
    </row>
    <row r="89" spans="2:14" ht="15" hidden="1" customHeight="1" outlineLevel="1">
      <c r="B89" s="68" t="s">
        <v>92</v>
      </c>
      <c r="C89" s="295">
        <v>19.089403973509935</v>
      </c>
      <c r="D89" s="130"/>
      <c r="E89" s="290">
        <v>59.8</v>
      </c>
      <c r="F89" s="174"/>
      <c r="G89" s="295">
        <v>73.514703687117475</v>
      </c>
      <c r="H89" s="130"/>
      <c r="I89" s="290">
        <v>68.67</v>
      </c>
      <c r="J89" s="129"/>
      <c r="K89" s="295">
        <v>49.21</v>
      </c>
      <c r="L89" s="130"/>
      <c r="M89" s="290">
        <v>60.75</v>
      </c>
      <c r="N89" s="129"/>
    </row>
    <row r="90" spans="2:14" ht="15" hidden="1" customHeight="1" outlineLevel="1">
      <c r="B90" s="68" t="s">
        <v>93</v>
      </c>
      <c r="C90" s="295">
        <v>15.808587908566546</v>
      </c>
      <c r="D90" s="130"/>
      <c r="E90" s="290">
        <v>56.62</v>
      </c>
      <c r="F90" s="174"/>
      <c r="G90" s="295">
        <v>69.028357626800343</v>
      </c>
      <c r="H90" s="130"/>
      <c r="I90" s="290">
        <v>64.510000000000005</v>
      </c>
      <c r="J90" s="129"/>
      <c r="K90" s="295">
        <v>39.770000000000003</v>
      </c>
      <c r="L90" s="130"/>
      <c r="M90" s="290">
        <v>54.45</v>
      </c>
      <c r="N90" s="129"/>
    </row>
    <row r="91" spans="2:14" ht="15" hidden="1" customHeight="1" outlineLevel="1">
      <c r="B91" s="68" t="s">
        <v>94</v>
      </c>
      <c r="C91" s="295">
        <v>42.312362030905078</v>
      </c>
      <c r="D91" s="130"/>
      <c r="E91" s="290">
        <v>69.27</v>
      </c>
      <c r="F91" s="174"/>
      <c r="G91" s="295">
        <v>71.031746031746039</v>
      </c>
      <c r="H91" s="130"/>
      <c r="I91" s="290">
        <v>69.680000000000007</v>
      </c>
      <c r="J91" s="129"/>
      <c r="K91" s="295">
        <v>58.72</v>
      </c>
      <c r="L91" s="130"/>
      <c r="M91" s="290">
        <v>65.22</v>
      </c>
      <c r="N91" s="129"/>
    </row>
    <row r="92" spans="2:14" ht="15" hidden="1" customHeight="1" outlineLevel="1">
      <c r="B92" s="68" t="s">
        <v>95</v>
      </c>
      <c r="C92" s="295">
        <v>47.863704336680193</v>
      </c>
      <c r="D92" s="130"/>
      <c r="E92" s="290">
        <v>72.59</v>
      </c>
      <c r="F92" s="174"/>
      <c r="G92" s="295">
        <v>79.120860600282185</v>
      </c>
      <c r="H92" s="130"/>
      <c r="I92" s="290">
        <v>76.63</v>
      </c>
      <c r="J92" s="129"/>
      <c r="K92" s="295">
        <v>68.61</v>
      </c>
      <c r="L92" s="130"/>
      <c r="M92" s="290">
        <v>73.37</v>
      </c>
      <c r="N92" s="129"/>
    </row>
    <row r="93" spans="2:14" ht="15" hidden="1" customHeight="1" outlineLevel="1">
      <c r="B93" s="68" t="s">
        <v>96</v>
      </c>
      <c r="C93" s="295">
        <v>46.227530747398298</v>
      </c>
      <c r="D93" s="130"/>
      <c r="E93" s="290">
        <v>77.94</v>
      </c>
      <c r="F93" s="174"/>
      <c r="G93" s="295">
        <v>76.89047405796174</v>
      </c>
      <c r="H93" s="130"/>
      <c r="I93" s="290">
        <v>76.09</v>
      </c>
      <c r="J93" s="129"/>
      <c r="K93" s="295">
        <v>72.47</v>
      </c>
      <c r="L93" s="130"/>
      <c r="M93" s="290">
        <v>74.62</v>
      </c>
      <c r="N93" s="129"/>
    </row>
    <row r="94" spans="2:14" ht="15" hidden="1" customHeight="1" outlineLevel="1">
      <c r="B94" s="68" t="s">
        <v>97</v>
      </c>
      <c r="C94" s="295">
        <v>27.205725272377698</v>
      </c>
      <c r="D94" s="130"/>
      <c r="E94" s="290">
        <v>69.989999999999995</v>
      </c>
      <c r="F94" s="174"/>
      <c r="G94" s="295">
        <v>67.122921572309778</v>
      </c>
      <c r="H94" s="130"/>
      <c r="I94" s="290">
        <v>66.41</v>
      </c>
      <c r="J94" s="129"/>
      <c r="K94" s="295">
        <v>67.64</v>
      </c>
      <c r="L94" s="130"/>
      <c r="M94" s="290">
        <v>66.91</v>
      </c>
      <c r="N94" s="129"/>
    </row>
    <row r="95" spans="2:14" collapsed="1">
      <c r="B95" s="82">
        <v>2006</v>
      </c>
      <c r="C95" s="291">
        <v>31.221990383743083</v>
      </c>
      <c r="D95" s="140"/>
      <c r="E95" s="291">
        <v>68.007352176174791</v>
      </c>
      <c r="F95" s="140"/>
      <c r="G95" s="291">
        <v>75.841640645608521</v>
      </c>
      <c r="H95" s="140"/>
      <c r="I95" s="291">
        <v>72.616612336092601</v>
      </c>
      <c r="J95" s="131"/>
      <c r="K95" s="291">
        <v>60.894669860007419</v>
      </c>
      <c r="L95" s="140"/>
      <c r="M95" s="291">
        <v>67.849960269218485</v>
      </c>
      <c r="N95" s="131"/>
    </row>
    <row r="96" spans="2:14" ht="15" customHeight="1">
      <c r="B96" s="177" t="s">
        <v>79</v>
      </c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</row>
    <row r="98" ht="30" customHeight="1"/>
    <row r="100" ht="30" customHeight="1"/>
  </sheetData>
  <mergeCells count="2">
    <mergeCell ref="B5:N5"/>
    <mergeCell ref="B96:N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6" width="10.7109375" style="120" customWidth="1"/>
    <col min="7" max="7" width="11.7109375" style="120" customWidth="1"/>
    <col min="8" max="8" width="10.7109375" style="120" customWidth="1"/>
    <col min="9" max="9" width="11.42578125" style="120"/>
    <col min="10" max="10" width="14.28515625" style="120" customWidth="1"/>
    <col min="11" max="16384" width="11.42578125" style="12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21" t="s">
        <v>279</v>
      </c>
      <c r="C5" s="121"/>
      <c r="D5" s="121"/>
      <c r="E5" s="121"/>
      <c r="F5" s="121"/>
      <c r="G5" s="121"/>
      <c r="H5" s="121"/>
    </row>
    <row r="6" spans="2:8" ht="25.5">
      <c r="B6" s="173"/>
      <c r="C6" s="146" t="s">
        <v>280</v>
      </c>
      <c r="D6" s="146" t="s">
        <v>174</v>
      </c>
      <c r="E6" s="146" t="s">
        <v>175</v>
      </c>
      <c r="F6" s="178" t="s">
        <v>137</v>
      </c>
      <c r="G6" s="146" t="s">
        <v>144</v>
      </c>
      <c r="H6" s="178" t="s">
        <v>117</v>
      </c>
    </row>
    <row r="7" spans="2:8">
      <c r="B7" s="68" t="s">
        <v>88</v>
      </c>
      <c r="C7" s="174">
        <f>IFERROR('tablas evol IO CAT '!C7/'tablas evol IO CAT '!C20-1,"-")</f>
        <v>0.19435243570512251</v>
      </c>
      <c r="D7" s="174">
        <f>IFERROR('tablas evol IO CAT '!E7/'tablas evol IO CAT '!E20-1,"-")</f>
        <v>-6.6671909540614971E-2</v>
      </c>
      <c r="E7" s="174">
        <f>IFERROR('tablas evol IO CAT '!G7/'tablas evol IO CAT '!G20-1,"-")</f>
        <v>0.1226637747608621</v>
      </c>
      <c r="F7" s="140">
        <f>IFERROR('tablas evol IO CAT '!I7/'tablas evol IO CAT '!I20-1,"-")</f>
        <v>9.8308005583072067E-2</v>
      </c>
      <c r="G7" s="174">
        <f>IFERROR('tablas evol IO CAT '!K7/'tablas evol IO CAT '!K20-1,"-")</f>
        <v>-2.9507193873698712E-2</v>
      </c>
      <c r="H7" s="140">
        <f>IFERROR('tablas evol IO CAT '!M7/'tablas evol IO CAT '!M20-1,"-")</f>
        <v>6.1941747179795614E-2</v>
      </c>
    </row>
    <row r="8" spans="2:8">
      <c r="B8" s="68" t="s">
        <v>89</v>
      </c>
      <c r="C8" s="174">
        <f>IFERROR('tablas evol IO CAT '!C8/'tablas evol IO CAT '!C21-1,"-")</f>
        <v>-9.9688473520249232E-2</v>
      </c>
      <c r="D8" s="174">
        <f>IFERROR('tablas evol IO CAT '!E8/'tablas evol IO CAT '!E21-1,"-")</f>
        <v>-6.1107287692768408E-2</v>
      </c>
      <c r="E8" s="174">
        <f>IFERROR('tablas evol IO CAT '!G8/'tablas evol IO CAT '!G21-1,"-")</f>
        <v>-1.3263669969549752E-2</v>
      </c>
      <c r="F8" s="140">
        <f>IFERROR('tablas evol IO CAT '!I8/'tablas evol IO CAT '!I21-1,"-")</f>
        <v>-1.926483954346947E-2</v>
      </c>
      <c r="G8" s="174">
        <f>IFERROR('tablas evol IO CAT '!K8/'tablas evol IO CAT '!K21-1,"-")</f>
        <v>8.2962755608405381E-2</v>
      </c>
      <c r="H8" s="140">
        <f>IFERROR('tablas evol IO CAT '!M8/'tablas evol IO CAT '!M21-1,"-")</f>
        <v>1.481047358320442E-3</v>
      </c>
    </row>
    <row r="9" spans="2:8">
      <c r="B9" s="68" t="s">
        <v>90</v>
      </c>
      <c r="C9" s="174">
        <f>IFERROR('tablas evol IO CAT '!C9/'tablas evol IO CAT '!C22-1,"-")</f>
        <v>1.1090365944734875</v>
      </c>
      <c r="D9" s="174">
        <f>IFERROR('tablas evol IO CAT '!E9/'tablas evol IO CAT '!E22-1,"-")</f>
        <v>-0.13447469294429182</v>
      </c>
      <c r="E9" s="174">
        <f>IFERROR('tablas evol IO CAT '!G9/'tablas evol IO CAT '!G22-1,"-")</f>
        <v>-0.10182491003919825</v>
      </c>
      <c r="F9" s="140">
        <f>IFERROR('tablas evol IO CAT '!I9/'tablas evol IO CAT '!I22-1,"-")</f>
        <v>-0.10080030389333272</v>
      </c>
      <c r="G9" s="174">
        <f>IFERROR('tablas evol IO CAT '!K9/'tablas evol IO CAT '!K22-1,"-")</f>
        <v>-8.2440553293817054E-2</v>
      </c>
      <c r="H9" s="140">
        <f>IFERROR('tablas evol IO CAT '!M9/'tablas evol IO CAT '!M22-1,"-")</f>
        <v>-9.6159519624075873E-2</v>
      </c>
    </row>
    <row r="10" spans="2:8">
      <c r="B10" s="68" t="s">
        <v>91</v>
      </c>
      <c r="C10" s="174">
        <f>IFERROR('tablas evol IO CAT '!C10/'tablas evol IO CAT '!C23-1,"-")</f>
        <v>-3.7329819938515696E-2</v>
      </c>
      <c r="D10" s="174">
        <f>IFERROR('tablas evol IO CAT '!E10/'tablas evol IO CAT '!E23-1,"-")</f>
        <v>-7.7212680807539402E-2</v>
      </c>
      <c r="E10" s="174">
        <f>IFERROR('tablas evol IO CAT '!G10/'tablas evol IO CAT '!G23-1,"-")</f>
        <v>-0.14877155738751269</v>
      </c>
      <c r="F10" s="140">
        <f>IFERROR('tablas evol IO CAT '!I10/'tablas evol IO CAT '!I23-1,"-")</f>
        <v>-0.13884278696198393</v>
      </c>
      <c r="G10" s="174">
        <f>IFERROR('tablas evol IO CAT '!K10/'tablas evol IO CAT '!K23-1,"-")</f>
        <v>-0.50566568338577866</v>
      </c>
      <c r="H10" s="140">
        <f>IFERROR('tablas evol IO CAT '!M10/'tablas evol IO CAT '!M23-1,"-")</f>
        <v>-0.24079715450225814</v>
      </c>
    </row>
    <row r="11" spans="2:8">
      <c r="B11" s="68" t="s">
        <v>92</v>
      </c>
      <c r="C11" s="174">
        <f>IFERROR('tablas evol IO CAT '!C11/'tablas evol IO CAT '!C24-1,"-")</f>
        <v>0.6890791055876444</v>
      </c>
      <c r="D11" s="174">
        <f>IFERROR('tablas evol IO CAT '!E11/'tablas evol IO CAT '!E24-1,"-")</f>
        <v>-0.12804194150810588</v>
      </c>
      <c r="E11" s="174">
        <f>IFERROR('tablas evol IO CAT '!G11/'tablas evol IO CAT '!G24-1,"-")</f>
        <v>1.9464702880686913E-2</v>
      </c>
      <c r="F11" s="140">
        <f>IFERROR('tablas evol IO CAT '!I11/'tablas evol IO CAT '!I24-1,"-")</f>
        <v>9.7887914486047833E-3</v>
      </c>
      <c r="G11" s="174">
        <f>IFERROR('tablas evol IO CAT '!K11/'tablas evol IO CAT '!K24-1,"-")</f>
        <v>0.15353310682397736</v>
      </c>
      <c r="H11" s="140">
        <f>IFERROR('tablas evol IO CAT '!M11/'tablas evol IO CAT '!M24-1,"-")</f>
        <v>5.6859984264365782E-2</v>
      </c>
    </row>
    <row r="12" spans="2:8">
      <c r="B12" s="68" t="s">
        <v>93</v>
      </c>
      <c r="C12" s="174">
        <f>IFERROR('tablas evol IO CAT '!C12/'tablas evol IO CAT '!C25-1,"-")</f>
        <v>0.18042781801274699</v>
      </c>
      <c r="D12" s="174">
        <f>IFERROR('tablas evol IO CAT '!E12/'tablas evol IO CAT '!E25-1,"-")</f>
        <v>-0.19021113919247701</v>
      </c>
      <c r="E12" s="174">
        <f>IFERROR('tablas evol IO CAT '!G12/'tablas evol IO CAT '!G25-1,"-")</f>
        <v>0.12004199523523451</v>
      </c>
      <c r="F12" s="140">
        <f>IFERROR('tablas evol IO CAT '!I12/'tablas evol IO CAT '!I25-1,"-")</f>
        <v>8.2972025171072383E-2</v>
      </c>
      <c r="G12" s="174">
        <f>IFERROR('tablas evol IO CAT '!K12/'tablas evol IO CAT '!K25-1,"-")</f>
        <v>5.3843652498909211E-2</v>
      </c>
      <c r="H12" s="140">
        <f>IFERROR('tablas evol IO CAT '!M12/'tablas evol IO CAT '!M25-1,"-")</f>
        <v>9.3152943585183223E-2</v>
      </c>
    </row>
    <row r="13" spans="2:8">
      <c r="B13" s="68" t="s">
        <v>94</v>
      </c>
      <c r="C13" s="174">
        <f>IFERROR('tablas evol IO CAT '!C13/'tablas evol IO CAT '!C26-1,"-")</f>
        <v>-0.44560704694113729</v>
      </c>
      <c r="D13" s="174">
        <f>IFERROR('tablas evol IO CAT '!E13/'tablas evol IO CAT '!E26-1,"-")</f>
        <v>-0.14168298398733004</v>
      </c>
      <c r="E13" s="174">
        <f>IFERROR('tablas evol IO CAT '!G13/'tablas evol IO CAT '!G26-1,"-")</f>
        <v>-1.2307091562047567E-2</v>
      </c>
      <c r="F13" s="140">
        <f>IFERROR('tablas evol IO CAT '!I13/'tablas evol IO CAT '!I26-1,"-")</f>
        <v>-3.3078868928009042E-2</v>
      </c>
      <c r="G13" s="174">
        <f>IFERROR('tablas evol IO CAT '!K13/'tablas evol IO CAT '!K26-1,"-")</f>
        <v>-7.2631111615412469E-2</v>
      </c>
      <c r="H13" s="140">
        <f>IFERROR('tablas evol IO CAT '!M13/'tablas evol IO CAT '!M26-1,"-")</f>
        <v>-3.4149426968933194E-2</v>
      </c>
    </row>
    <row r="14" spans="2:8">
      <c r="B14" s="68" t="s">
        <v>95</v>
      </c>
      <c r="C14" s="174">
        <f>IFERROR('tablas evol IO CAT '!C14/'tablas evol IO CAT '!C27-1,"-")</f>
        <v>0.30652472527472741</v>
      </c>
      <c r="D14" s="174">
        <f>IFERROR('tablas evol IO CAT '!E14/'tablas evol IO CAT '!E27-1,"-")</f>
        <v>4.623482469934137E-2</v>
      </c>
      <c r="E14" s="174">
        <f>IFERROR('tablas evol IO CAT '!G14/'tablas evol IO CAT '!G27-1,"-")</f>
        <v>-2.5825996814220264E-2</v>
      </c>
      <c r="F14" s="140">
        <f>IFERROR('tablas evol IO CAT '!I14/'tablas evol IO CAT '!I27-1,"-")</f>
        <v>-1.168493405666049E-2</v>
      </c>
      <c r="G14" s="174">
        <f>IFERROR('tablas evol IO CAT '!K14/'tablas evol IO CAT '!K27-1,"-")</f>
        <v>-1.3717976422632838E-2</v>
      </c>
      <c r="H14" s="140">
        <f>IFERROR('tablas evol IO CAT '!M14/'tablas evol IO CAT '!M27-1,"-")</f>
        <v>-5.3925543616295535E-3</v>
      </c>
    </row>
    <row r="15" spans="2:8">
      <c r="B15" s="68" t="s">
        <v>96</v>
      </c>
      <c r="C15" s="174">
        <f>IFERROR('tablas evol IO CAT '!C15/'tablas evol IO CAT '!C28-1,"-")</f>
        <v>0.38531520803291675</v>
      </c>
      <c r="D15" s="174">
        <f>IFERROR('tablas evol IO CAT '!E15/'tablas evol IO CAT '!E28-1,"-")</f>
        <v>2.5000750163597596E-2</v>
      </c>
      <c r="E15" s="174">
        <f>IFERROR('tablas evol IO CAT '!G15/'tablas evol IO CAT '!G28-1,"-")</f>
        <v>1.4526857371724322E-2</v>
      </c>
      <c r="F15" s="140">
        <f>IFERROR('tablas evol IO CAT '!I15/'tablas evol IO CAT '!I28-1,"-")</f>
        <v>1.9887764944759967E-2</v>
      </c>
      <c r="G15" s="174">
        <f>IFERROR('tablas evol IO CAT '!K15/'tablas evol IO CAT '!K28-1,"-")</f>
        <v>5.7730697690130395E-2</v>
      </c>
      <c r="H15" s="140">
        <f>IFERROR('tablas evol IO CAT '!M15/'tablas evol IO CAT '!M28-1,"-")</f>
        <v>3.7961976016627652E-2</v>
      </c>
    </row>
    <row r="16" spans="2:8">
      <c r="B16" s="68" t="s">
        <v>97</v>
      </c>
      <c r="C16" s="174">
        <f>IFERROR('tablas evol IO CAT '!C16/'tablas evol IO CAT '!C29-1,"-")</f>
        <v>0.58343440791573586</v>
      </c>
      <c r="D16" s="174">
        <f>IFERROR('tablas evol IO CAT '!E16/'tablas evol IO CAT '!E29-1,"-")</f>
        <v>8.778482373594132E-2</v>
      </c>
      <c r="E16" s="174">
        <f>IFERROR('tablas evol IO CAT '!G16/'tablas evol IO CAT '!G29-1,"-")</f>
        <v>0.10019533841966988</v>
      </c>
      <c r="F16" s="140">
        <f>IFERROR('tablas evol IO CAT '!I16/'tablas evol IO CAT '!I29-1,"-")</f>
        <v>0.10179817888191423</v>
      </c>
      <c r="G16" s="174">
        <f>IFERROR('tablas evol IO CAT '!K16/'tablas evol IO CAT '!K29-1,"-")</f>
        <v>0.10720793182055899</v>
      </c>
      <c r="H16" s="140">
        <f>IFERROR('tablas evol IO CAT '!M16/'tablas evol IO CAT '!M29-1,"-")</f>
        <v>0.11012452354204205</v>
      </c>
    </row>
    <row r="17" spans="2:8" ht="30" customHeight="1">
      <c r="B17" s="74" t="str">
        <f>actualizaciones!$A$2</f>
        <v xml:space="preserve">acum. octubre 2012 </v>
      </c>
      <c r="C17" s="134">
        <v>0.21676243545304041</v>
      </c>
      <c r="D17" s="134">
        <v>-5.1256438553736849E-2</v>
      </c>
      <c r="E17" s="134">
        <v>3.4399070189108372E-3</v>
      </c>
      <c r="F17" s="134">
        <v>-9.2830318755443564E-4</v>
      </c>
      <c r="G17" s="134">
        <v>-3.4676415277898998E-2</v>
      </c>
      <c r="H17" s="134">
        <v>-3.860381649218203E-3</v>
      </c>
    </row>
    <row r="18" spans="2:8" outlineLevel="1">
      <c r="B18" s="68" t="s">
        <v>86</v>
      </c>
      <c r="C18" s="174">
        <f>IFERROR('tablas evol IO CAT '!C18/'tablas evol IO CAT '!C31-1,"-")</f>
        <v>-0.44410328233857654</v>
      </c>
      <c r="D18" s="174">
        <f>IFERROR('tablas evol IO CAT '!E18/'tablas evol IO CAT '!E31-1,"-")</f>
        <v>0.15530419910287985</v>
      </c>
      <c r="E18" s="174">
        <f>IFERROR('tablas evol IO CAT '!G18/'tablas evol IO CAT '!G31-1,"-")</f>
        <v>0.18834620113418166</v>
      </c>
      <c r="F18" s="140">
        <f>IFERROR('tablas evol IO CAT '!I18/'tablas evol IO CAT '!I31-1,"-")</f>
        <v>0.17740582456700382</v>
      </c>
      <c r="G18" s="174">
        <f>IFERROR('tablas evol IO CAT '!K18/'tablas evol IO CAT '!K31-1,"-")</f>
        <v>7.8269069190670226E-2</v>
      </c>
      <c r="H18" s="140">
        <f>IFERROR('tablas evol IO CAT '!M18/'tablas evol IO CAT '!M31-1,"-")</f>
        <v>0.14839140816470708</v>
      </c>
    </row>
    <row r="19" spans="2:8" outlineLevel="1">
      <c r="B19" s="68" t="s">
        <v>87</v>
      </c>
      <c r="C19" s="174">
        <f>IFERROR('tablas evol IO CAT '!C19/'tablas evol IO CAT '!C32-1,"-")</f>
        <v>-0.59525337288855917</v>
      </c>
      <c r="D19" s="174">
        <f>IFERROR('tablas evol IO CAT '!E19/'tablas evol IO CAT '!E32-1,"-")</f>
        <v>0.14307103643320573</v>
      </c>
      <c r="E19" s="174">
        <f>IFERROR('tablas evol IO CAT '!G19/'tablas evol IO CAT '!G32-1,"-")</f>
        <v>0.20312273586658902</v>
      </c>
      <c r="F19" s="140">
        <f>IFERROR('tablas evol IO CAT '!I19/'tablas evol IO CAT '!I32-1,"-")</f>
        <v>0.18969818398270255</v>
      </c>
      <c r="G19" s="174">
        <f>IFERROR('tablas evol IO CAT '!K19/'tablas evol IO CAT '!K32-1,"-")</f>
        <v>4.7636496885306023E-3</v>
      </c>
      <c r="H19" s="140">
        <f>IFERROR('tablas evol IO CAT '!M19/'tablas evol IO CAT '!M32-1,"-")</f>
        <v>0.13492475350285416</v>
      </c>
    </row>
    <row r="20" spans="2:8" outlineLevel="1">
      <c r="B20" s="68" t="s">
        <v>88</v>
      </c>
      <c r="C20" s="174">
        <f>IFERROR('tablas evol IO CAT '!C20/'tablas evol IO CAT '!C33-1,"-")</f>
        <v>-0.17016914402870309</v>
      </c>
      <c r="D20" s="174">
        <f>IFERROR('tablas evol IO CAT '!E20/'tablas evol IO CAT '!E33-1,"-")</f>
        <v>0.29200875752599886</v>
      </c>
      <c r="E20" s="174">
        <f>IFERROR('tablas evol IO CAT '!G20/'tablas evol IO CAT '!G33-1,"-")</f>
        <v>5.8010633403162037E-2</v>
      </c>
      <c r="F20" s="140">
        <f>IFERROR('tablas evol IO CAT '!I20/'tablas evol IO CAT '!I33-1,"-")</f>
        <v>9.2147455886445018E-2</v>
      </c>
      <c r="G20" s="174">
        <f>IFERROR('tablas evol IO CAT '!K20/'tablas evol IO CAT '!K33-1,"-")</f>
        <v>0.10167628469359724</v>
      </c>
      <c r="H20" s="140">
        <f>IFERROR('tablas evol IO CAT '!M20/'tablas evol IO CAT '!M33-1,"-")</f>
        <v>0.10457820125493833</v>
      </c>
    </row>
    <row r="21" spans="2:8" outlineLevel="1">
      <c r="B21" s="68" t="s">
        <v>89</v>
      </c>
      <c r="C21" s="174">
        <f>IFERROR('tablas evol IO CAT '!C21/'tablas evol IO CAT '!C34-1,"-")</f>
        <v>-5.0491673275178339E-2</v>
      </c>
      <c r="D21" s="174">
        <f>IFERROR('tablas evol IO CAT '!E21/'tablas evol IO CAT '!E34-1,"-")</f>
        <v>0.5341570929168431</v>
      </c>
      <c r="E21" s="174">
        <f>IFERROR('tablas evol IO CAT '!G21/'tablas evol IO CAT '!G34-1,"-")</f>
        <v>0.20866352190208892</v>
      </c>
      <c r="F21" s="140">
        <f>IFERROR('tablas evol IO CAT '!I21/'tablas evol IO CAT '!I34-1,"-")</f>
        <v>0.25334107069815714</v>
      </c>
      <c r="G21" s="174">
        <f>IFERROR('tablas evol IO CAT '!K21/'tablas evol IO CAT '!K34-1,"-")</f>
        <v>-3.6794570649718694E-2</v>
      </c>
      <c r="H21" s="140">
        <f>IFERROR('tablas evol IO CAT '!M21/'tablas evol IO CAT '!M34-1,"-")</f>
        <v>0.19598959001221661</v>
      </c>
    </row>
    <row r="22" spans="2:8" outlineLevel="1">
      <c r="B22" s="68" t="s">
        <v>90</v>
      </c>
      <c r="C22" s="174">
        <f>IFERROR('tablas evol IO CAT '!C22/'tablas evol IO CAT '!C35-1,"-")</f>
        <v>-0.32937089791928498</v>
      </c>
      <c r="D22" s="174">
        <f>IFERROR('tablas evol IO CAT '!E22/'tablas evol IO CAT '!E35-1,"-")</f>
        <v>0.48391346368092703</v>
      </c>
      <c r="E22" s="174">
        <f>IFERROR('tablas evol IO CAT '!G22/'tablas evol IO CAT '!G35-1,"-")</f>
        <v>0.10987196108312269</v>
      </c>
      <c r="F22" s="140">
        <f>IFERROR('tablas evol IO CAT '!I22/'tablas evol IO CAT '!I35-1,"-")</f>
        <v>0.15760032169867122</v>
      </c>
      <c r="G22" s="174">
        <f>IFERROR('tablas evol IO CAT '!K22/'tablas evol IO CAT '!K35-1,"-")</f>
        <v>0.12009391310844642</v>
      </c>
      <c r="H22" s="140">
        <f>IFERROR('tablas evol IO CAT '!M22/'tablas evol IO CAT '!M35-1,"-")</f>
        <v>0.15999678609817281</v>
      </c>
    </row>
    <row r="23" spans="2:8" outlineLevel="1">
      <c r="B23" s="68" t="s">
        <v>91</v>
      </c>
      <c r="C23" s="174">
        <f>IFERROR('tablas evol IO CAT '!C23/'tablas evol IO CAT '!C36-1,"-")</f>
        <v>0.10425908686675367</v>
      </c>
      <c r="D23" s="174">
        <f>IFERROR('tablas evol IO CAT '!E23/'tablas evol IO CAT '!E36-1,"-")</f>
        <v>0.18704803383374413</v>
      </c>
      <c r="E23" s="174">
        <f>IFERROR('tablas evol IO CAT '!G23/'tablas evol IO CAT '!G36-1,"-")</f>
        <v>0.13278744079520788</v>
      </c>
      <c r="F23" s="140">
        <f>IFERROR('tablas evol IO CAT '!I23/'tablas evol IO CAT '!I36-1,"-")</f>
        <v>0.14809703270673613</v>
      </c>
      <c r="G23" s="174">
        <f>IFERROR('tablas evol IO CAT '!K23/'tablas evol IO CAT '!K36-1,"-")</f>
        <v>0.15276128683427959</v>
      </c>
      <c r="H23" s="140">
        <f>IFERROR('tablas evol IO CAT '!M23/'tablas evol IO CAT '!M36-1,"-")</f>
        <v>0.16041055270434579</v>
      </c>
    </row>
    <row r="24" spans="2:8" outlineLevel="1">
      <c r="B24" s="68" t="s">
        <v>92</v>
      </c>
      <c r="C24" s="174">
        <f>IFERROR('tablas evol IO CAT '!C24/'tablas evol IO CAT '!C37-1,"-")</f>
        <v>7.0063694267514798E-3</v>
      </c>
      <c r="D24" s="174">
        <f>IFERROR('tablas evol IO CAT '!E24/'tablas evol IO CAT '!E37-1,"-")</f>
        <v>0.14859631284617247</v>
      </c>
      <c r="E24" s="174">
        <f>IFERROR('tablas evol IO CAT '!G24/'tablas evol IO CAT '!G37-1,"-")</f>
        <v>-1.5471631661978735E-2</v>
      </c>
      <c r="F24" s="140">
        <f>IFERROR('tablas evol IO CAT '!I24/'tablas evol IO CAT '!I37-1,"-")</f>
        <v>1.4484704049292585E-2</v>
      </c>
      <c r="G24" s="174">
        <f>IFERROR('tablas evol IO CAT '!K24/'tablas evol IO CAT '!K37-1,"-")</f>
        <v>-0.17209661944498345</v>
      </c>
      <c r="H24" s="140">
        <f>IFERROR('tablas evol IO CAT '!M24/'tablas evol IO CAT '!M37-1,"-")</f>
        <v>-2.4198057001118545E-2</v>
      </c>
    </row>
    <row r="25" spans="2:8" outlineLevel="1">
      <c r="B25" s="68" t="s">
        <v>93</v>
      </c>
      <c r="C25" s="174">
        <f>IFERROR('tablas evol IO CAT '!C25/'tablas evol IO CAT '!C38-1,"-")</f>
        <v>-0.44478737997256512</v>
      </c>
      <c r="D25" s="174">
        <f>IFERROR('tablas evol IO CAT '!E25/'tablas evol IO CAT '!E38-1,"-")</f>
        <v>3.3474021707069257E-2</v>
      </c>
      <c r="E25" s="174">
        <f>IFERROR('tablas evol IO CAT '!G25/'tablas evol IO CAT '!G38-1,"-")</f>
        <v>2.584208517385278E-3</v>
      </c>
      <c r="F25" s="140">
        <f>IFERROR('tablas evol IO CAT '!I25/'tablas evol IO CAT '!I38-1,"-")</f>
        <v>7.3545382601281073E-3</v>
      </c>
      <c r="G25" s="174">
        <f>IFERROR('tablas evol IO CAT '!K25/'tablas evol IO CAT '!K38-1,"-")</f>
        <v>-0.19603151866062507</v>
      </c>
      <c r="H25" s="140">
        <f>IFERROR('tablas evol IO CAT '!M25/'tablas evol IO CAT '!M38-1,"-")</f>
        <v>-3.8077040704200926E-2</v>
      </c>
    </row>
    <row r="26" spans="2:8" outlineLevel="1">
      <c r="B26" s="68" t="s">
        <v>94</v>
      </c>
      <c r="C26" s="174">
        <f>IFERROR('tablas evol IO CAT '!C26/'tablas evol IO CAT '!C39-1,"-")</f>
        <v>0.20816186556927296</v>
      </c>
      <c r="D26" s="174">
        <f>IFERROR('tablas evol IO CAT '!E26/'tablas evol IO CAT '!E39-1,"-")</f>
        <v>0.31408712279819828</v>
      </c>
      <c r="E26" s="174">
        <f>IFERROR('tablas evol IO CAT '!G26/'tablas evol IO CAT '!G39-1,"-")</f>
        <v>0.19889917141408864</v>
      </c>
      <c r="F26" s="140">
        <f>IFERROR('tablas evol IO CAT '!I26/'tablas evol IO CAT '!I39-1,"-")</f>
        <v>0.22153694768065324</v>
      </c>
      <c r="G26" s="174">
        <f>IFERROR('tablas evol IO CAT '!K26/'tablas evol IO CAT '!K39-1,"-")</f>
        <v>0.22491471108513128</v>
      </c>
      <c r="H26" s="140">
        <f>IFERROR('tablas evol IO CAT '!M26/'tablas evol IO CAT '!M39-1,"-")</f>
        <v>0.23817162041391637</v>
      </c>
    </row>
    <row r="27" spans="2:8" outlineLevel="1">
      <c r="B27" s="68" t="s">
        <v>95</v>
      </c>
      <c r="C27" s="174">
        <f>IFERROR('tablas evol IO CAT '!C27/'tablas evol IO CAT '!C40-1,"-")</f>
        <v>-0.38293302089435743</v>
      </c>
      <c r="D27" s="174">
        <f>IFERROR('tablas evol IO CAT '!E27/'tablas evol IO CAT '!E40-1,"-")</f>
        <v>0.31378850401022884</v>
      </c>
      <c r="E27" s="174">
        <f>IFERROR('tablas evol IO CAT '!G27/'tablas evol IO CAT '!G40-1,"-")</f>
        <v>0.18162354597525288</v>
      </c>
      <c r="F27" s="140">
        <f>IFERROR('tablas evol IO CAT '!I27/'tablas evol IO CAT '!I40-1,"-")</f>
        <v>0.19751782442570964</v>
      </c>
      <c r="G27" s="174">
        <f>IFERROR('tablas evol IO CAT '!K27/'tablas evol IO CAT '!K40-1,"-")</f>
        <v>0.21367275816499909</v>
      </c>
      <c r="H27" s="140">
        <f>IFERROR('tablas evol IO CAT '!M27/'tablas evol IO CAT '!M40-1,"-")</f>
        <v>0.21428151516519223</v>
      </c>
    </row>
    <row r="28" spans="2:8" outlineLevel="1">
      <c r="B28" s="68" t="s">
        <v>96</v>
      </c>
      <c r="C28" s="174">
        <f>IFERROR('tablas evol IO CAT '!C28/'tablas evol IO CAT '!C41-1,"-")</f>
        <v>-0.17796014067995425</v>
      </c>
      <c r="D28" s="174">
        <f>IFERROR('tablas evol IO CAT '!E28/'tablas evol IO CAT '!E41-1,"-")</f>
        <v>0.23189059212503738</v>
      </c>
      <c r="E28" s="174">
        <f>IFERROR('tablas evol IO CAT '!G28/'tablas evol IO CAT '!G41-1,"-")</f>
        <v>6.2172517915449754E-2</v>
      </c>
      <c r="F28" s="140">
        <f>IFERROR('tablas evol IO CAT '!I28/'tablas evol IO CAT '!I41-1,"-")</f>
        <v>8.8098094095695023E-2</v>
      </c>
      <c r="G28" s="174">
        <f>IFERROR('tablas evol IO CAT '!K28/'tablas evol IO CAT '!K41-1,"-")</f>
        <v>7.1732833532117901E-2</v>
      </c>
      <c r="H28" s="140">
        <f>IFERROR('tablas evol IO CAT '!M28/'tablas evol IO CAT '!M41-1,"-")</f>
        <v>9.334889148191361E-2</v>
      </c>
    </row>
    <row r="29" spans="2:8" outlineLevel="1">
      <c r="B29" s="68" t="s">
        <v>97</v>
      </c>
      <c r="C29" s="174">
        <f>IFERROR('tablas evol IO CAT '!C29/'tablas evol IO CAT '!C42-1,"-")</f>
        <v>-0.28698224852071008</v>
      </c>
      <c r="D29" s="174">
        <f>IFERROR('tablas evol IO CAT '!E29/'tablas evol IO CAT '!E42-1,"-")</f>
        <v>0.28880610253681049</v>
      </c>
      <c r="E29" s="174">
        <f>IFERROR('tablas evol IO CAT '!G29/'tablas evol IO CAT '!G42-1,"-")</f>
        <v>-4.415329457744932E-2</v>
      </c>
      <c r="F29" s="140">
        <f>IFERROR('tablas evol IO CAT '!I29/'tablas evol IO CAT '!I42-1,"-")</f>
        <v>3.5440884604480694E-3</v>
      </c>
      <c r="G29" s="174">
        <f>IFERROR('tablas evol IO CAT '!K29/'tablas evol IO CAT '!K42-1,"-")</f>
        <v>2.6547085201793719E-2</v>
      </c>
      <c r="H29" s="140">
        <f>IFERROR('tablas evol IO CAT '!M29/'tablas evol IO CAT '!M42-1,"-")</f>
        <v>1.9632091513371419E-2</v>
      </c>
    </row>
    <row r="30" spans="2:8">
      <c r="B30" s="79">
        <v>2011</v>
      </c>
      <c r="C30" s="138">
        <f>IFERROR('tablas evol IO CAT '!C30/'tablas evol IO CAT '!C43-1,"-")</f>
        <v>-0.20541049859335625</v>
      </c>
      <c r="D30" s="138">
        <f>IFERROR('tablas evol IO CAT '!E30/'tablas evol IO CAT '!E43-1,"-")</f>
        <v>0.24976789355366025</v>
      </c>
      <c r="E30" s="138">
        <f>IFERROR('tablas evol IO CAT '!G30/'tablas evol IO CAT '!G43-1,"-")</f>
        <v>0.10310357315852259</v>
      </c>
      <c r="F30" s="138">
        <f>IFERROR('tablas evol IO CAT '!I30/'tablas evol IO CAT '!I43-1,"-")</f>
        <v>0.12610751260632291</v>
      </c>
      <c r="G30" s="138">
        <f>IFERROR('tablas evol IO CAT '!K30/'tablas evol IO CAT '!K43-1,"-")</f>
        <v>5.2813647176789935E-2</v>
      </c>
      <c r="H30" s="138">
        <f>IFERROR('tablas evol IO CAT '!M30/'tablas evol IO CAT '!M43-1,"-")</f>
        <v>0.11515895252531783</v>
      </c>
    </row>
    <row r="31" spans="2:8" hidden="1" outlineLevel="1">
      <c r="B31" s="68" t="s">
        <v>86</v>
      </c>
      <c r="C31" s="174">
        <f>IFERROR('tablas evol IO CAT '!C31/'tablas evol IO CAT '!C44-1,"-")</f>
        <v>-0.20436817472698909</v>
      </c>
      <c r="D31" s="174">
        <f>IFERROR('tablas evol IO CAT '!E31/'tablas evol IO CAT '!E44-1,"-")</f>
        <v>5.98915803279787E-2</v>
      </c>
      <c r="E31" s="174">
        <f>IFERROR('tablas evol IO CAT '!G31/'tablas evol IO CAT '!G44-1,"-")</f>
        <v>-9.3827763299263789E-2</v>
      </c>
      <c r="F31" s="140">
        <f>IFERROR('tablas evol IO CAT '!I31/'tablas evol IO CAT '!I44-1,"-")</f>
        <v>-7.0761729308551624E-2</v>
      </c>
      <c r="G31" s="174">
        <f>IFERROR('tablas evol IO CAT '!K31/'tablas evol IO CAT '!K44-1,"-")</f>
        <v>5.5298029194281728E-2</v>
      </c>
      <c r="H31" s="140">
        <f>IFERROR('tablas evol IO CAT '!M31/'tablas evol IO CAT '!M44-1,"-")</f>
        <v>-2.387901905193468E-2</v>
      </c>
    </row>
    <row r="32" spans="2:8" hidden="1" outlineLevel="1">
      <c r="B32" s="68" t="s">
        <v>87</v>
      </c>
      <c r="C32" s="174">
        <f>IFERROR('tablas evol IO CAT '!C32/'tablas evol IO CAT '!C45-1,"-")</f>
        <v>3.7555282555282554</v>
      </c>
      <c r="D32" s="174">
        <f>IFERROR('tablas evol IO CAT '!E32/'tablas evol IO CAT '!E45-1,"-")</f>
        <v>0.12885238717459035</v>
      </c>
      <c r="E32" s="174">
        <f>IFERROR('tablas evol IO CAT '!G32/'tablas evol IO CAT '!G45-1,"-")</f>
        <v>-9.2315598032179258E-2</v>
      </c>
      <c r="F32" s="140">
        <f>IFERROR('tablas evol IO CAT '!I32/'tablas evol IO CAT '!I45-1,"-")</f>
        <v>-4.8691353176050334E-2</v>
      </c>
      <c r="G32" s="174">
        <f>IFERROR('tablas evol IO CAT '!K32/'tablas evol IO CAT '!K45-1,"-")</f>
        <v>0.12356719104359404</v>
      </c>
      <c r="H32" s="140">
        <f>IFERROR('tablas evol IO CAT '!M32/'tablas evol IO CAT '!M45-1,"-")</f>
        <v>1.3015310863451646E-2</v>
      </c>
    </row>
    <row r="33" spans="2:8" hidden="1" outlineLevel="1">
      <c r="B33" s="68" t="s">
        <v>88</v>
      </c>
      <c r="C33" s="174">
        <f>IFERROR('tablas evol IO CAT '!C33/'tablas evol IO CAT '!C46-1,"-")</f>
        <v>0.20357803824799503</v>
      </c>
      <c r="D33" s="174">
        <f>IFERROR('tablas evol IO CAT '!E33/'tablas evol IO CAT '!E46-1,"-")</f>
        <v>4.6816346153846222E-2</v>
      </c>
      <c r="E33" s="174">
        <f>IFERROR('tablas evol IO CAT '!G33/'tablas evol IO CAT '!G46-1,"-")</f>
        <v>3.1113497894752484E-4</v>
      </c>
      <c r="F33" s="140">
        <f>IFERROR('tablas evol IO CAT '!I33/'tablas evol IO CAT '!I46-1,"-")</f>
        <v>9.4175465876435993E-3</v>
      </c>
      <c r="G33" s="174">
        <f>IFERROR('tablas evol IO CAT '!K33/'tablas evol IO CAT '!K46-1,"-")</f>
        <v>-6.6880470311225793E-4</v>
      </c>
      <c r="H33" s="140">
        <f>IFERROR('tablas evol IO CAT '!M33/'tablas evol IO CAT '!M46-1,"-")</f>
        <v>1.3513729680979303E-2</v>
      </c>
    </row>
    <row r="34" spans="2:8" hidden="1" outlineLevel="1">
      <c r="B34" s="68" t="s">
        <v>89</v>
      </c>
      <c r="C34" s="174">
        <f>IFERROR('tablas evol IO CAT '!C34/'tablas evol IO CAT '!C47-1,"-")</f>
        <v>0.43831553973902726</v>
      </c>
      <c r="D34" s="174">
        <f>IFERROR('tablas evol IO CAT '!E34/'tablas evol IO CAT '!E47-1,"-")</f>
        <v>-6.8221658178359679E-2</v>
      </c>
      <c r="E34" s="174">
        <f>IFERROR('tablas evol IO CAT '!G34/'tablas evol IO CAT '!G47-1,"-")</f>
        <v>-3.88467693124116E-2</v>
      </c>
      <c r="F34" s="140">
        <f>IFERROR('tablas evol IO CAT '!I34/'tablas evol IO CAT '!I47-1,"-")</f>
        <v>-3.7750204907103235E-2</v>
      </c>
      <c r="G34" s="174">
        <f>IFERROR('tablas evol IO CAT '!K34/'tablas evol IO CAT '!K47-1,"-")</f>
        <v>-3.0088172121638945E-2</v>
      </c>
      <c r="H34" s="140">
        <f>IFERROR('tablas evol IO CAT '!M34/'tablas evol IO CAT '!M47-1,"-")</f>
        <v>-2.3919557721523654E-2</v>
      </c>
    </row>
    <row r="35" spans="2:8" hidden="1" outlineLevel="1">
      <c r="B35" s="68" t="s">
        <v>90</v>
      </c>
      <c r="C35" s="174">
        <f>IFERROR('tablas evol IO CAT '!C35/'tablas evol IO CAT '!C48-1,"-")</f>
        <v>-0.29032258064516125</v>
      </c>
      <c r="D35" s="174">
        <f>IFERROR('tablas evol IO CAT '!E35/'tablas evol IO CAT '!E48-1,"-")</f>
        <v>-0.25195454065406442</v>
      </c>
      <c r="E35" s="174">
        <f>IFERROR('tablas evol IO CAT '!G35/'tablas evol IO CAT '!G48-1,"-")</f>
        <v>-0.11406653727383564</v>
      </c>
      <c r="F35" s="140">
        <f>IFERROR('tablas evol IO CAT '!I35/'tablas evol IO CAT '!I48-1,"-")</f>
        <v>-0.132543085312956</v>
      </c>
      <c r="G35" s="174">
        <f>IFERROR('tablas evol IO CAT '!K35/'tablas evol IO CAT '!K48-1,"-")</f>
        <v>-0.12478742509115115</v>
      </c>
      <c r="H35" s="140">
        <f>IFERROR('tablas evol IO CAT '!M35/'tablas evol IO CAT '!M48-1,"-")</f>
        <v>-0.12173444400769629</v>
      </c>
    </row>
    <row r="36" spans="2:8" hidden="1" outlineLevel="1">
      <c r="B36" s="68" t="s">
        <v>91</v>
      </c>
      <c r="C36" s="174">
        <f>IFERROR('tablas evol IO CAT '!C36/'tablas evol IO CAT '!C49-1,"-")</f>
        <v>1.0594541910331383</v>
      </c>
      <c r="D36" s="174">
        <f>IFERROR('tablas evol IO CAT '!E36/'tablas evol IO CAT '!E49-1,"-")</f>
        <v>-0.1508951618313582</v>
      </c>
      <c r="E36" s="174">
        <f>IFERROR('tablas evol IO CAT '!G36/'tablas evol IO CAT '!G49-1,"-")</f>
        <v>-7.79995864914238E-2</v>
      </c>
      <c r="F36" s="140">
        <f>IFERROR('tablas evol IO CAT '!I36/'tablas evol IO CAT '!I49-1,"-")</f>
        <v>-8.423881947985723E-2</v>
      </c>
      <c r="G36" s="174">
        <f>IFERROR('tablas evol IO CAT '!K36/'tablas evol IO CAT '!K49-1,"-")</f>
        <v>-0.13057703454140601</v>
      </c>
      <c r="H36" s="140">
        <f>IFERROR('tablas evol IO CAT '!M36/'tablas evol IO CAT '!M49-1,"-")</f>
        <v>-9.28800358681654E-2</v>
      </c>
    </row>
    <row r="37" spans="2:8" hidden="1" outlineLevel="1">
      <c r="B37" s="68" t="s">
        <v>92</v>
      </c>
      <c r="C37" s="174">
        <f>IFERROR('tablas evol IO CAT '!C37/'tablas evol IO CAT '!C50-1,"-")</f>
        <v>0.75615212527964215</v>
      </c>
      <c r="D37" s="174">
        <f>IFERROR('tablas evol IO CAT '!E37/'tablas evol IO CAT '!E50-1,"-")</f>
        <v>-5.5169639916629598E-2</v>
      </c>
      <c r="E37" s="174">
        <f>IFERROR('tablas evol IO CAT '!G37/'tablas evol IO CAT '!G50-1,"-")</f>
        <v>0.16569192109743902</v>
      </c>
      <c r="F37" s="140">
        <f>IFERROR('tablas evol IO CAT '!I37/'tablas evol IO CAT '!I50-1,"-")</f>
        <v>0.13270363253281148</v>
      </c>
      <c r="G37" s="174">
        <f>IFERROR('tablas evol IO CAT '!K37/'tablas evol IO CAT '!K50-1,"-")</f>
        <v>-3.4240303211903411E-2</v>
      </c>
      <c r="H37" s="140">
        <f>IFERROR('tablas evol IO CAT '!M37/'tablas evol IO CAT '!M50-1,"-")</f>
        <v>7.8898167490600635E-2</v>
      </c>
    </row>
    <row r="38" spans="2:8" hidden="1" outlineLevel="1">
      <c r="B38" s="68" t="s">
        <v>93</v>
      </c>
      <c r="C38" s="174">
        <f>IFERROR('tablas evol IO CAT '!C38/'tablas evol IO CAT '!C51-1,"-")</f>
        <v>2.9781718963165078</v>
      </c>
      <c r="D38" s="174">
        <f>IFERROR('tablas evol IO CAT '!E38/'tablas evol IO CAT '!E51-1,"-")</f>
        <v>5.5348280746625012E-2</v>
      </c>
      <c r="E38" s="174">
        <f>IFERROR('tablas evol IO CAT '!G38/'tablas evol IO CAT '!G51-1,"-")</f>
        <v>5.1215551911830026E-2</v>
      </c>
      <c r="F38" s="140">
        <f>IFERROR('tablas evol IO CAT '!I38/'tablas evol IO CAT '!I51-1,"-")</f>
        <v>6.0661012297853922E-2</v>
      </c>
      <c r="G38" s="174">
        <f>IFERROR('tablas evol IO CAT '!K38/'tablas evol IO CAT '!K51-1,"-")</f>
        <v>1.8705422015508955E-2</v>
      </c>
      <c r="H38" s="140">
        <f>IFERROR('tablas evol IO CAT '!M38/'tablas evol IO CAT '!M51-1,"-")</f>
        <v>5.3045513242440778E-2</v>
      </c>
    </row>
    <row r="39" spans="2:8" hidden="1" outlineLevel="1">
      <c r="B39" s="68" t="s">
        <v>94</v>
      </c>
      <c r="C39" s="174">
        <f>IFERROR('tablas evol IO CAT '!C39/'tablas evol IO CAT '!C52-1,"-")</f>
        <v>0.11638591117917296</v>
      </c>
      <c r="D39" s="174">
        <f>IFERROR('tablas evol IO CAT '!E39/'tablas evol IO CAT '!E52-1,"-")</f>
        <v>-0.13331277932141328</v>
      </c>
      <c r="E39" s="174">
        <f>IFERROR('tablas evol IO CAT '!G39/'tablas evol IO CAT '!G52-1,"-")</f>
        <v>-0.14048286984208125</v>
      </c>
      <c r="F39" s="140">
        <f>IFERROR('tablas evol IO CAT '!I39/'tablas evol IO CAT '!I52-1,"-")</f>
        <v>-0.13711266589744842</v>
      </c>
      <c r="G39" s="174">
        <f>IFERROR('tablas evol IO CAT '!K39/'tablas evol IO CAT '!K52-1,"-")</f>
        <v>-9.4077151852532626E-2</v>
      </c>
      <c r="H39" s="140">
        <f>IFERROR('tablas evol IO CAT '!M39/'tablas evol IO CAT '!M52-1,"-")</f>
        <v>-0.11712039065016155</v>
      </c>
    </row>
    <row r="40" spans="2:8" hidden="1" outlineLevel="1">
      <c r="B40" s="68" t="s">
        <v>95</v>
      </c>
      <c r="C40" s="174">
        <f>IFERROR('tablas evol IO CAT '!C40/'tablas evol IO CAT '!C53-1,"-")</f>
        <v>-1.0817075526366682E-2</v>
      </c>
      <c r="D40" s="174">
        <f>IFERROR('tablas evol IO CAT '!E40/'tablas evol IO CAT '!E53-1,"-")</f>
        <v>4.5334549282374237E-3</v>
      </c>
      <c r="E40" s="174">
        <f>IFERROR('tablas evol IO CAT '!G40/'tablas evol IO CAT '!G53-1,"-")</f>
        <v>-4.347336305522409E-2</v>
      </c>
      <c r="F40" s="140">
        <f>IFERROR('tablas evol IO CAT '!I40/'tablas evol IO CAT '!I53-1,"-")</f>
        <v>-3.5374126163259967E-2</v>
      </c>
      <c r="G40" s="174">
        <f>IFERROR('tablas evol IO CAT '!K40/'tablas evol IO CAT '!K53-1,"-")</f>
        <v>-0.10505337012622196</v>
      </c>
      <c r="H40" s="140">
        <f>IFERROR('tablas evol IO CAT '!M40/'tablas evol IO CAT '!M53-1,"-")</f>
        <v>-5.6610301090810222E-2</v>
      </c>
    </row>
    <row r="41" spans="2:8" hidden="1" outlineLevel="1">
      <c r="B41" s="68" t="s">
        <v>96</v>
      </c>
      <c r="C41" s="174">
        <f>IFERROR('tablas evol IO CAT '!C41/'tablas evol IO CAT '!C54-1,"-")</f>
        <v>-0.29270315091210619</v>
      </c>
      <c r="D41" s="174">
        <f>IFERROR('tablas evol IO CAT '!E41/'tablas evol IO CAT '!E54-1,"-")</f>
        <v>-1.290609701824641E-2</v>
      </c>
      <c r="E41" s="174">
        <f>IFERROR('tablas evol IO CAT '!G41/'tablas evol IO CAT '!G54-1,"-")</f>
        <v>0.12854961729469672</v>
      </c>
      <c r="F41" s="140">
        <f>IFERROR('tablas evol IO CAT '!I41/'tablas evol IO CAT '!I54-1,"-")</f>
        <v>9.4050743657043023E-2</v>
      </c>
      <c r="G41" s="174">
        <f>IFERROR('tablas evol IO CAT '!K41/'tablas evol IO CAT '!K54-1,"-")</f>
        <v>-5.1091350040420425E-2</v>
      </c>
      <c r="H41" s="140">
        <f>IFERROR('tablas evol IO CAT '!M41/'tablas evol IO CAT '!M54-1,"-")</f>
        <v>4.2262085740346622E-2</v>
      </c>
    </row>
    <row r="42" spans="2:8" hidden="1" outlineLevel="1">
      <c r="B42" s="68" t="s">
        <v>97</v>
      </c>
      <c r="C42" s="174">
        <f>IFERROR('tablas evol IO CAT '!C42/'tablas evol IO CAT '!C55-1,"-")</f>
        <v>-0.30723508915761422</v>
      </c>
      <c r="D42" s="174">
        <f>IFERROR('tablas evol IO CAT '!E42/'tablas evol IO CAT '!E55-1,"-")</f>
        <v>-0.12141521197007477</v>
      </c>
      <c r="E42" s="174">
        <f>IFERROR('tablas evol IO CAT '!G42/'tablas evol IO CAT '!G55-1,"-")</f>
        <v>4.759758124205149E-2</v>
      </c>
      <c r="F42" s="140">
        <f>IFERROR('tablas evol IO CAT '!I42/'tablas evol IO CAT '!I55-1,"-")</f>
        <v>1.3069079419790519E-2</v>
      </c>
      <c r="G42" s="174">
        <f>IFERROR('tablas evol IO CAT '!K42/'tablas evol IO CAT '!K55-1,"-")</f>
        <v>-0.10124133483798159</v>
      </c>
      <c r="H42" s="140">
        <f>IFERROR('tablas evol IO CAT '!M42/'tablas evol IO CAT '!M55-1,"-")</f>
        <v>-2.6632560938910532E-2</v>
      </c>
    </row>
    <row r="43" spans="2:8" ht="15" customHeight="1" collapsed="1">
      <c r="B43" s="82">
        <v>2010</v>
      </c>
      <c r="C43" s="140">
        <f>IFERROR('tablas evol IO CAT '!C43/'tablas evol IO CAT '!C56-1,"-")</f>
        <v>0.10661159591317038</v>
      </c>
      <c r="D43" s="140">
        <f>IFERROR('tablas evol IO CAT '!E43/'tablas evol IO CAT '!E56-1,"-")</f>
        <v>-4.4035601098779242E-2</v>
      </c>
      <c r="E43" s="140">
        <f>IFERROR('tablas evol IO CAT '!G43/'tablas evol IO CAT '!G56-1,"-")</f>
        <v>-2.2381955229561767E-2</v>
      </c>
      <c r="F43" s="140">
        <f>IFERROR('tablas evol IO CAT '!I43/'tablas evol IO CAT '!I56-1,"-")</f>
        <v>-2.4140162232569096E-2</v>
      </c>
      <c r="G43" s="140">
        <f>IFERROR('tablas evol IO CAT '!K43/'tablas evol IO CAT '!K56-1,"-")</f>
        <v>-4.3332598885459039E-2</v>
      </c>
      <c r="H43" s="140">
        <f>IFERROR('tablas evol IO CAT '!M43/'tablas evol IO CAT '!M56-1,"-")</f>
        <v>-2.4803804613551916E-2</v>
      </c>
    </row>
    <row r="44" spans="2:8" ht="15" hidden="1" customHeight="1" outlineLevel="1">
      <c r="B44" s="68" t="s">
        <v>86</v>
      </c>
      <c r="C44" s="174">
        <f>IFERROR('tablas evol IO CAT '!C44/'tablas evol IO CAT '!C57-1,"-")</f>
        <v>-0.16612822118978132</v>
      </c>
      <c r="D44" s="174">
        <f>IFERROR('tablas evol IO CAT '!E44/'tablas evol IO CAT '!E57-1,"-")</f>
        <v>-0.13932027048596729</v>
      </c>
      <c r="E44" s="174">
        <f>IFERROR('tablas evol IO CAT '!G44/'tablas evol IO CAT '!G57-1,"-")</f>
        <v>-3.5103573967902091E-2</v>
      </c>
      <c r="F44" s="140">
        <f>IFERROR('tablas evol IO CAT '!I44/'tablas evol IO CAT '!I57-1,"-")</f>
        <v>-5.0841294014291494E-2</v>
      </c>
      <c r="G44" s="174">
        <f>IFERROR('tablas evol IO CAT '!K44/'tablas evol IO CAT '!K57-1,"-")</f>
        <v>-0.15320306739639999</v>
      </c>
      <c r="H44" s="140">
        <f>IFERROR('tablas evol IO CAT '!M44/'tablas evol IO CAT '!M57-1,"-")</f>
        <v>-9.0055212372791349E-2</v>
      </c>
    </row>
    <row r="45" spans="2:8" ht="15" hidden="1" customHeight="1" outlineLevel="1">
      <c r="B45" s="68" t="s">
        <v>87</v>
      </c>
      <c r="C45" s="174">
        <f>IFERROR('tablas evol IO CAT '!C45/'tablas evol IO CAT '!C58-1,"-")</f>
        <v>-0.75497083630227113</v>
      </c>
      <c r="D45" s="174">
        <f>IFERROR('tablas evol IO CAT '!E45/'tablas evol IO CAT '!E58-1,"-")</f>
        <v>-8.9141823465376469E-2</v>
      </c>
      <c r="E45" s="174">
        <f>IFERROR('tablas evol IO CAT '!G45/'tablas evol IO CAT '!G58-1,"-")</f>
        <v>-2.260727368692661E-2</v>
      </c>
      <c r="F45" s="140">
        <f>IFERROR('tablas evol IO CAT '!I45/'tablas evol IO CAT '!I58-1,"-")</f>
        <v>-3.0338795948830821E-2</v>
      </c>
      <c r="G45" s="174">
        <f>IFERROR('tablas evol IO CAT '!K45/'tablas evol IO CAT '!K58-1,"-")</f>
        <v>-0.15059583581588376</v>
      </c>
      <c r="H45" s="140">
        <f>IFERROR('tablas evol IO CAT '!M45/'tablas evol IO CAT '!M58-1,"-")</f>
        <v>-7.5085057124521404E-2</v>
      </c>
    </row>
    <row r="46" spans="2:8" ht="15" hidden="1" customHeight="1" outlineLevel="1">
      <c r="B46" s="68" t="s">
        <v>88</v>
      </c>
      <c r="C46" s="174">
        <f>IFERROR('tablas evol IO CAT '!C46/'tablas evol IO CAT '!C59-1,"-")</f>
        <v>-0.37609753620554021</v>
      </c>
      <c r="D46" s="174">
        <f>IFERROR('tablas evol IO CAT '!E46/'tablas evol IO CAT '!E59-1,"-")</f>
        <v>-0.24511599728241762</v>
      </c>
      <c r="E46" s="174">
        <f>IFERROR('tablas evol IO CAT '!G46/'tablas evol IO CAT '!G59-1,"-")</f>
        <v>-0.1642186014642053</v>
      </c>
      <c r="F46" s="140">
        <f>IFERROR('tablas evol IO CAT '!I46/'tablas evol IO CAT '!I59-1,"-")</f>
        <v>-0.16525535996062068</v>
      </c>
      <c r="G46" s="174">
        <f>IFERROR('tablas evol IO CAT '!K46/'tablas evol IO CAT '!K59-1,"-")</f>
        <v>-0.21807270579177496</v>
      </c>
      <c r="H46" s="140">
        <f>IFERROR('tablas evol IO CAT '!M46/'tablas evol IO CAT '!M59-1,"-")</f>
        <v>-0.18416107587675112</v>
      </c>
    </row>
    <row r="47" spans="2:8" ht="15" hidden="1" customHeight="1" outlineLevel="1">
      <c r="B47" s="68" t="s">
        <v>89</v>
      </c>
      <c r="C47" s="174">
        <f>IFERROR('tablas evol IO CAT '!C47/'tablas evol IO CAT '!C60-1,"-")</f>
        <v>-0.44231750748032883</v>
      </c>
      <c r="D47" s="174">
        <f>IFERROR('tablas evol IO CAT '!E47/'tablas evol IO CAT '!E60-1,"-")</f>
        <v>-0.16324749017896112</v>
      </c>
      <c r="E47" s="174">
        <f>IFERROR('tablas evol IO CAT '!G47/'tablas evol IO CAT '!G60-1,"-")</f>
        <v>-0.18457743298622475</v>
      </c>
      <c r="F47" s="140">
        <f>IFERROR('tablas evol IO CAT '!I47/'tablas evol IO CAT '!I60-1,"-")</f>
        <v>-0.1662211039471615</v>
      </c>
      <c r="G47" s="174">
        <f>IFERROR('tablas evol IO CAT '!K47/'tablas evol IO CAT '!K60-1,"-")</f>
        <v>-0.25122210414452717</v>
      </c>
      <c r="H47" s="140">
        <f>IFERROR('tablas evol IO CAT '!M47/'tablas evol IO CAT '!M60-1,"-")</f>
        <v>-0.19441517386722873</v>
      </c>
    </row>
    <row r="48" spans="2:8" ht="15" hidden="1" customHeight="1" outlineLevel="1">
      <c r="B48" s="68" t="s">
        <v>90</v>
      </c>
      <c r="C48" s="174">
        <f>IFERROR('tablas evol IO CAT '!C48/'tablas evol IO CAT '!C61-1,"-")</f>
        <v>-0.36649688481177156</v>
      </c>
      <c r="D48" s="174">
        <f>IFERROR('tablas evol IO CAT '!E48/'tablas evol IO CAT '!E61-1,"-")</f>
        <v>-0.23802228412256266</v>
      </c>
      <c r="E48" s="174">
        <f>IFERROR('tablas evol IO CAT '!G48/'tablas evol IO CAT '!G61-1,"-")</f>
        <v>-0.1419880036138399</v>
      </c>
      <c r="F48" s="140">
        <f>IFERROR('tablas evol IO CAT '!I48/'tablas evol IO CAT '!I61-1,"-")</f>
        <v>-0.14727488151658774</v>
      </c>
      <c r="G48" s="174">
        <f>IFERROR('tablas evol IO CAT '!K48/'tablas evol IO CAT '!K61-1,"-")</f>
        <v>-0.31999475203358696</v>
      </c>
      <c r="H48" s="140">
        <f>IFERROR('tablas evol IO CAT '!M48/'tablas evol IO CAT '!M61-1,"-")</f>
        <v>-0.21242756750092462</v>
      </c>
    </row>
    <row r="49" spans="2:8" ht="15" hidden="1" customHeight="1" outlineLevel="1">
      <c r="B49" s="68" t="s">
        <v>91</v>
      </c>
      <c r="C49" s="174">
        <f>IFERROR('tablas evol IO CAT '!C49/'tablas evol IO CAT '!C62-1,"-")</f>
        <v>-0.64636171676670862</v>
      </c>
      <c r="D49" s="174">
        <f>IFERROR('tablas evol IO CAT '!E49/'tablas evol IO CAT '!E62-1,"-")</f>
        <v>6.7212770426381407E-3</v>
      </c>
      <c r="E49" s="174">
        <f>IFERROR('tablas evol IO CAT '!G49/'tablas evol IO CAT '!G62-1,"-")</f>
        <v>-0.22831856267021544</v>
      </c>
      <c r="F49" s="140">
        <f>IFERROR('tablas evol IO CAT '!I49/'tablas evol IO CAT '!I62-1,"-")</f>
        <v>-0.18330176307737145</v>
      </c>
      <c r="G49" s="174">
        <f>IFERROR('tablas evol IO CAT '!K49/'tablas evol IO CAT '!K62-1,"-")</f>
        <v>-0.25870646766169147</v>
      </c>
      <c r="H49" s="140">
        <f>IFERROR('tablas evol IO CAT '!M49/'tablas evol IO CAT '!M62-1,"-")</f>
        <v>-0.21124387254901955</v>
      </c>
    </row>
    <row r="50" spans="2:8" ht="15" hidden="1" customHeight="1" outlineLevel="1">
      <c r="B50" s="68" t="s">
        <v>92</v>
      </c>
      <c r="C50" s="174">
        <f>IFERROR('tablas evol IO CAT '!C50/'tablas evol IO CAT '!C63-1,"-")</f>
        <v>-0.56745430425346433</v>
      </c>
      <c r="D50" s="174">
        <f>IFERROR('tablas evol IO CAT '!E50/'tablas evol IO CAT '!E63-1,"-")</f>
        <v>-0.16470098985864179</v>
      </c>
      <c r="E50" s="174">
        <f>IFERROR('tablas evol IO CAT '!G50/'tablas evol IO CAT '!G63-1,"-")</f>
        <v>-0.19045483584767697</v>
      </c>
      <c r="F50" s="140">
        <f>IFERROR('tablas evol IO CAT '!I50/'tablas evol IO CAT '!I63-1,"-")</f>
        <v>-0.17708496149167519</v>
      </c>
      <c r="G50" s="174">
        <f>IFERROR('tablas evol IO CAT '!K50/'tablas evol IO CAT '!K63-1,"-")</f>
        <v>-0.17906828201868008</v>
      </c>
      <c r="H50" s="140">
        <f>IFERROR('tablas evol IO CAT '!M50/'tablas evol IO CAT '!M63-1,"-")</f>
        <v>-0.18013992350100216</v>
      </c>
    </row>
    <row r="51" spans="2:8" ht="15" hidden="1" customHeight="1" outlineLevel="1">
      <c r="B51" s="68" t="s">
        <v>93</v>
      </c>
      <c r="C51" s="174">
        <f>IFERROR('tablas evol IO CAT '!C51/'tablas evol IO CAT '!C64-1,"-")</f>
        <v>-0.73727706596051479</v>
      </c>
      <c r="D51" s="174">
        <f>IFERROR('tablas evol IO CAT '!E51/'tablas evol IO CAT '!E64-1,"-")</f>
        <v>-0.18428942634419343</v>
      </c>
      <c r="E51" s="174">
        <f>IFERROR('tablas evol IO CAT '!G51/'tablas evol IO CAT '!G64-1,"-")</f>
        <v>-0.1962652789344469</v>
      </c>
      <c r="F51" s="140">
        <f>IFERROR('tablas evol IO CAT '!I51/'tablas evol IO CAT '!I64-1,"-")</f>
        <v>-0.18952234206471485</v>
      </c>
      <c r="G51" s="174">
        <f>IFERROR('tablas evol IO CAT '!K51/'tablas evol IO CAT '!K64-1,"-")</f>
        <v>-0.30945839874411307</v>
      </c>
      <c r="H51" s="140">
        <f>IFERROR('tablas evol IO CAT '!M51/'tablas evol IO CAT '!M64-1,"-")</f>
        <v>-0.23709852038975099</v>
      </c>
    </row>
    <row r="52" spans="2:8" ht="15" hidden="1" customHeight="1" outlineLevel="1">
      <c r="B52" s="68" t="s">
        <v>94</v>
      </c>
      <c r="C52" s="174">
        <f>IFERROR('tablas evol IO CAT '!C52/'tablas evol IO CAT '!C65-1,"-")</f>
        <v>-0.20966721088215046</v>
      </c>
      <c r="D52" s="174">
        <f>IFERROR('tablas evol IO CAT '!E52/'tablas evol IO CAT '!E65-1,"-")</f>
        <v>-0.28611149728903107</v>
      </c>
      <c r="E52" s="174">
        <f>IFERROR('tablas evol IO CAT '!G52/'tablas evol IO CAT '!G65-1,"-")</f>
        <v>-0.20556544731430959</v>
      </c>
      <c r="F52" s="140">
        <f>IFERROR('tablas evol IO CAT '!I52/'tablas evol IO CAT '!I65-1,"-")</f>
        <v>-0.21336996336996328</v>
      </c>
      <c r="G52" s="174">
        <f>IFERROR('tablas evol IO CAT '!K52/'tablas evol IO CAT '!K65-1,"-")</f>
        <v>-0.28961084086170952</v>
      </c>
      <c r="H52" s="140">
        <f>IFERROR('tablas evol IO CAT '!M52/'tablas evol IO CAT '!M65-1,"-")</f>
        <v>-0.24324716816729597</v>
      </c>
    </row>
    <row r="53" spans="2:8" ht="15" hidden="1" customHeight="1" outlineLevel="1">
      <c r="B53" s="68" t="s">
        <v>95</v>
      </c>
      <c r="C53" s="174">
        <f>IFERROR('tablas evol IO CAT '!C53/'tablas evol IO CAT '!C66-1,"-")</f>
        <v>-0.26327986549734173</v>
      </c>
      <c r="D53" s="174">
        <f>IFERROR('tablas evol IO CAT '!E53/'tablas evol IO CAT '!E66-1,"-")</f>
        <v>-0.26569181956131882</v>
      </c>
      <c r="E53" s="174">
        <f>IFERROR('tablas evol IO CAT '!G53/'tablas evol IO CAT '!G66-1,"-")</f>
        <v>-8.3589813173063354E-2</v>
      </c>
      <c r="F53" s="140">
        <f>IFERROR('tablas evol IO CAT '!I53/'tablas evol IO CAT '!I66-1,"-")</f>
        <v>-0.11793908493224214</v>
      </c>
      <c r="G53" s="174">
        <f>IFERROR('tablas evol IO CAT '!K53/'tablas evol IO CAT '!K66-1,"-")</f>
        <v>-0.1959865240955031</v>
      </c>
      <c r="H53" s="140">
        <f>IFERROR('tablas evol IO CAT '!M53/'tablas evol IO CAT '!M66-1,"-")</f>
        <v>-0.14995834490419324</v>
      </c>
    </row>
    <row r="54" spans="2:8" ht="15" hidden="1" customHeight="1" outlineLevel="1">
      <c r="B54" s="68" t="s">
        <v>96</v>
      </c>
      <c r="C54" s="174">
        <f>IFERROR('tablas evol IO CAT '!C54/'tablas evol IO CAT '!C67-1,"-")</f>
        <v>-6.5333027231644358E-2</v>
      </c>
      <c r="D54" s="174">
        <f>IFERROR('tablas evol IO CAT '!E54/'tablas evol IO CAT '!E67-1,"-")</f>
        <v>-8.7450927304724591E-2</v>
      </c>
      <c r="E54" s="174">
        <f>IFERROR('tablas evol IO CAT '!G54/'tablas evol IO CAT '!G67-1,"-")</f>
        <v>-0.11196014774952068</v>
      </c>
      <c r="F54" s="140">
        <f>IFERROR('tablas evol IO CAT '!I54/'tablas evol IO CAT '!I67-1,"-")</f>
        <v>-0.10352941176470587</v>
      </c>
      <c r="G54" s="174">
        <f>IFERROR('tablas evol IO CAT '!K54/'tablas evol IO CAT '!K67-1,"-")</f>
        <v>-0.10556760665220544</v>
      </c>
      <c r="H54" s="140">
        <f>IFERROR('tablas evol IO CAT '!M54/'tablas evol IO CAT '!M67-1,"-")</f>
        <v>-0.10564242012236569</v>
      </c>
    </row>
    <row r="55" spans="2:8" ht="15" hidden="1" customHeight="1" outlineLevel="1">
      <c r="B55" s="68" t="s">
        <v>97</v>
      </c>
      <c r="C55" s="174">
        <f>IFERROR('tablas evol IO CAT '!C55/'tablas evol IO CAT '!C68-1,"-")</f>
        <v>-9.4738078183996377E-2</v>
      </c>
      <c r="D55" s="174">
        <f>IFERROR('tablas evol IO CAT '!E55/'tablas evol IO CAT '!E68-1,"-")</f>
        <v>-2.5664388762338564E-2</v>
      </c>
      <c r="E55" s="174">
        <f>IFERROR('tablas evol IO CAT '!G55/'tablas evol IO CAT '!G68-1,"-")</f>
        <v>1.1662443358460228E-2</v>
      </c>
      <c r="F55" s="140">
        <f>IFERROR('tablas evol IO CAT '!I55/'tablas evol IO CAT '!I68-1,"-")</f>
        <v>8.5457705677867146E-3</v>
      </c>
      <c r="G55" s="174">
        <f>IFERROR('tablas evol IO CAT '!K55/'tablas evol IO CAT '!K68-1,"-")</f>
        <v>-0.10965982488876136</v>
      </c>
      <c r="H55" s="140">
        <f>IFERROR('tablas evol IO CAT '!M55/'tablas evol IO CAT '!M68-1,"-")</f>
        <v>-4.0981240981241007E-2</v>
      </c>
    </row>
    <row r="56" spans="2:8" collapsed="1">
      <c r="B56" s="82">
        <v>2009</v>
      </c>
      <c r="C56" s="140">
        <f>IFERROR('tablas evol IO CAT '!C56/'tablas evol IO CAT '!C69-1,"-")</f>
        <v>-0.33104561669333876</v>
      </c>
      <c r="D56" s="140">
        <f>IFERROR('tablas evol IO CAT '!E56/'tablas evol IO CAT '!E69-1,"-")</f>
        <v>-0.16063311671073088</v>
      </c>
      <c r="E56" s="140">
        <f>IFERROR('tablas evol IO CAT '!G56/'tablas evol IO CAT '!G69-1,"-")</f>
        <v>-0.13024691274671307</v>
      </c>
      <c r="F56" s="140">
        <f>IFERROR('tablas evol IO CAT '!I56/'tablas evol IO CAT '!I69-1,"-")</f>
        <v>-0.12795223707563697</v>
      </c>
      <c r="G56" s="140">
        <f>IFERROR('tablas evol IO CAT '!K56/'tablas evol IO CAT '!K69-1,"-")</f>
        <v>-0.20995911866870487</v>
      </c>
      <c r="H56" s="140">
        <f>IFERROR('tablas evol IO CAT '!M56/'tablas evol IO CAT '!M69-1,"-")</f>
        <v>-0.15964622936945139</v>
      </c>
    </row>
    <row r="57" spans="2:8" ht="15" hidden="1" customHeight="1" outlineLevel="1">
      <c r="B57" s="68" t="s">
        <v>86</v>
      </c>
      <c r="C57" s="174">
        <f>IFERROR('tablas evol IO CAT '!C57/'tablas evol IO CAT '!C70-1,"-")</f>
        <v>0.1017955688104577</v>
      </c>
      <c r="D57" s="174">
        <f>IFERROR('tablas evol IO CAT '!E57/'tablas evol IO CAT '!E70-1,"-")</f>
        <v>-5.9033711356222263E-3</v>
      </c>
      <c r="E57" s="174">
        <f>IFERROR('tablas evol IO CAT '!G57/'tablas evol IO CAT '!G70-1,"-")</f>
        <v>1.9142962713438516E-2</v>
      </c>
      <c r="F57" s="140">
        <f>IFERROR('tablas evol IO CAT '!I57/'tablas evol IO CAT '!I70-1,"-")</f>
        <v>1.62044250545339E-2</v>
      </c>
      <c r="G57" s="174">
        <f>IFERROR('tablas evol IO CAT '!K57/'tablas evol IO CAT '!K70-1,"-")</f>
        <v>-0.11513012792236443</v>
      </c>
      <c r="H57" s="140">
        <f>IFERROR('tablas evol IO CAT '!M57/'tablas evol IO CAT '!M70-1,"-")</f>
        <v>-3.8198143357175307E-2</v>
      </c>
    </row>
    <row r="58" spans="2:8" ht="15" hidden="1" customHeight="1" outlineLevel="1">
      <c r="B58" s="68" t="s">
        <v>87</v>
      </c>
      <c r="C58" s="174">
        <f>IFERROR('tablas evol IO CAT '!C58/'tablas evol IO CAT '!C71-1,"-")</f>
        <v>-0.43884136937315155</v>
      </c>
      <c r="D58" s="174">
        <f>IFERROR('tablas evol IO CAT '!E58/'tablas evol IO CAT '!E71-1,"-")</f>
        <v>-0.10227272727272729</v>
      </c>
      <c r="E58" s="174">
        <f>IFERROR('tablas evol IO CAT '!G58/'tablas evol IO CAT '!G71-1,"-")</f>
        <v>-3.1677297343661315E-2</v>
      </c>
      <c r="F58" s="140">
        <f>IFERROR('tablas evol IO CAT '!I58/'tablas evol IO CAT '!I71-1,"-")</f>
        <v>-5.572574762946747E-2</v>
      </c>
      <c r="G58" s="174">
        <f>IFERROR('tablas evol IO CAT '!K58/'tablas evol IO CAT '!K71-1,"-")</f>
        <v>-6.6133246244284849E-2</v>
      </c>
      <c r="H58" s="140">
        <f>IFERROR('tablas evol IO CAT '!M58/'tablas evol IO CAT '!M71-1,"-")</f>
        <v>-5.9881151912235198E-2</v>
      </c>
    </row>
    <row r="59" spans="2:8" ht="15" hidden="1" customHeight="1" outlineLevel="1">
      <c r="B59" s="68" t="s">
        <v>88</v>
      </c>
      <c r="C59" s="174">
        <f>IFERROR('tablas evol IO CAT '!C59/'tablas evol IO CAT '!C72-1,"-")</f>
        <v>-0.14913456894946941</v>
      </c>
      <c r="D59" s="174">
        <f>IFERROR('tablas evol IO CAT '!E59/'tablas evol IO CAT '!E72-1,"-")</f>
        <v>-7.3532358244840612E-2</v>
      </c>
      <c r="E59" s="174">
        <f>IFERROR('tablas evol IO CAT '!G59/'tablas evol IO CAT '!G72-1,"-")</f>
        <v>-6.1891714141010246E-3</v>
      </c>
      <c r="F59" s="140">
        <f>IFERROR('tablas evol IO CAT '!I59/'tablas evol IO CAT '!I72-1,"-")</f>
        <v>-2.0738137082601082E-2</v>
      </c>
      <c r="G59" s="174">
        <f>IFERROR('tablas evol IO CAT '!K59/'tablas evol IO CAT '!K72-1,"-")</f>
        <v>-7.1756029499701057E-2</v>
      </c>
      <c r="H59" s="140">
        <f>IFERROR('tablas evol IO CAT '!M59/'tablas evol IO CAT '!M72-1,"-")</f>
        <v>-4.0029514849658776E-2</v>
      </c>
    </row>
    <row r="60" spans="2:8" ht="15" hidden="1" customHeight="1" outlineLevel="1">
      <c r="B60" s="68" t="s">
        <v>89</v>
      </c>
      <c r="C60" s="174">
        <f>IFERROR('tablas evol IO CAT '!C60/'tablas evol IO CAT '!C73-1,"-")</f>
        <v>0.16640429576911364</v>
      </c>
      <c r="D60" s="174">
        <f>IFERROR('tablas evol IO CAT '!E60/'tablas evol IO CAT '!E73-1,"-")</f>
        <v>-0.16811909949164849</v>
      </c>
      <c r="E60" s="174">
        <f>IFERROR('tablas evol IO CAT '!G60/'tablas evol IO CAT '!G73-1,"-")</f>
        <v>-2.6605152067941673E-2</v>
      </c>
      <c r="F60" s="140">
        <f>IFERROR('tablas evol IO CAT '!I60/'tablas evol IO CAT '!I73-1,"-")</f>
        <v>-5.0186706497386102E-2</v>
      </c>
      <c r="G60" s="174">
        <f>IFERROR('tablas evol IO CAT '!K60/'tablas evol IO CAT '!K73-1,"-")</f>
        <v>-7.454760031471297E-2</v>
      </c>
      <c r="H60" s="140">
        <f>IFERROR('tablas evol IO CAT '!M60/'tablas evol IO CAT '!M73-1,"-")</f>
        <v>-5.9153998678122988E-2</v>
      </c>
    </row>
    <row r="61" spans="2:8" ht="15" hidden="1" customHeight="1" outlineLevel="1">
      <c r="B61" s="68" t="s">
        <v>90</v>
      </c>
      <c r="C61" s="174">
        <f>IFERROR('tablas evol IO CAT '!C61/'tablas evol IO CAT '!C74-1,"-")</f>
        <v>-0.20549500538109633</v>
      </c>
      <c r="D61" s="174">
        <f>IFERROR('tablas evol IO CAT '!E61/'tablas evol IO CAT '!E74-1,"-")</f>
        <v>-3.1300593631948259E-2</v>
      </c>
      <c r="E61" s="174">
        <f>IFERROR('tablas evol IO CAT '!G61/'tablas evol IO CAT '!G74-1,"-")</f>
        <v>2.8932895484130583E-3</v>
      </c>
      <c r="F61" s="140">
        <f>IFERROR('tablas evol IO CAT '!I61/'tablas evol IO CAT '!I74-1,"-")</f>
        <v>-6.9419931756675712E-3</v>
      </c>
      <c r="G61" s="174">
        <f>IFERROR('tablas evol IO CAT '!K61/'tablas evol IO CAT '!K74-1,"-")</f>
        <v>2.2263948497853958E-2</v>
      </c>
      <c r="H61" s="140">
        <f>IFERROR('tablas evol IO CAT '!M61/'tablas evol IO CAT '!M74-1,"-")</f>
        <v>3.4640603736235676E-3</v>
      </c>
    </row>
    <row r="62" spans="2:8" ht="15" hidden="1" customHeight="1" outlineLevel="1">
      <c r="B62" s="68" t="s">
        <v>91</v>
      </c>
      <c r="C62" s="174">
        <f>IFERROR('tablas evol IO CAT '!C62/'tablas evol IO CAT '!C75-1,"-")</f>
        <v>0.11722939610801908</v>
      </c>
      <c r="D62" s="174">
        <f>IFERROR('tablas evol IO CAT '!E62/'tablas evol IO CAT '!E75-1,"-")</f>
        <v>-9.555471124620063E-2</v>
      </c>
      <c r="E62" s="174">
        <f>IFERROR('tablas evol IO CAT '!G62/'tablas evol IO CAT '!G75-1,"-")</f>
        <v>-2.2930145458363804E-2</v>
      </c>
      <c r="F62" s="140">
        <f>IFERROR('tablas evol IO CAT '!I62/'tablas evol IO CAT '!I75-1,"-")</f>
        <v>-3.3516406139980415E-2</v>
      </c>
      <c r="G62" s="174">
        <f>IFERROR('tablas evol IO CAT '!K62/'tablas evol IO CAT '!K75-1,"-")</f>
        <v>-7.0591861898890218E-2</v>
      </c>
      <c r="H62" s="140">
        <f>IFERROR('tablas evol IO CAT '!M62/'tablas evol IO CAT '!M75-1,"-")</f>
        <v>-4.7980166253463463E-2</v>
      </c>
    </row>
    <row r="63" spans="2:8" ht="15" hidden="1" customHeight="1" outlineLevel="1">
      <c r="B63" s="68" t="s">
        <v>92</v>
      </c>
      <c r="C63" s="174">
        <f>IFERROR('tablas evol IO CAT '!C63/'tablas evol IO CAT '!C76-1,"-")</f>
        <v>-0.17545458785024171</v>
      </c>
      <c r="D63" s="174">
        <f>IFERROR('tablas evol IO CAT '!E63/'tablas evol IO CAT '!E76-1,"-")</f>
        <v>-3.8687654086857592E-2</v>
      </c>
      <c r="E63" s="174">
        <f>IFERROR('tablas evol IO CAT '!G63/'tablas evol IO CAT '!G76-1,"-")</f>
        <v>1.1384380386544102E-2</v>
      </c>
      <c r="F63" s="140">
        <f>IFERROR('tablas evol IO CAT '!I63/'tablas evol IO CAT '!I76-1,"-")</f>
        <v>1.3042060645582776E-3</v>
      </c>
      <c r="G63" s="174">
        <f>IFERROR('tablas evol IO CAT '!K63/'tablas evol IO CAT '!K76-1,"-")</f>
        <v>-2.8808971384377435E-2</v>
      </c>
      <c r="H63" s="140">
        <f>IFERROR('tablas evol IO CAT '!M63/'tablas evol IO CAT '!M76-1,"-")</f>
        <v>-9.3978419770275323E-3</v>
      </c>
    </row>
    <row r="64" spans="2:8" ht="15" hidden="1" customHeight="1" outlineLevel="1">
      <c r="B64" s="68" t="s">
        <v>93</v>
      </c>
      <c r="C64" s="174">
        <f>IFERROR('tablas evol IO CAT '!C64/'tablas evol IO CAT '!C77-1,"-")</f>
        <v>0.57143436694654581</v>
      </c>
      <c r="D64" s="174">
        <f>IFERROR('tablas evol IO CAT '!E64/'tablas evol IO CAT '!E77-1,"-")</f>
        <v>0.11599375418246716</v>
      </c>
      <c r="E64" s="174">
        <f>IFERROR('tablas evol IO CAT '!G64/'tablas evol IO CAT '!G77-1,"-")</f>
        <v>0.20030063259828856</v>
      </c>
      <c r="F64" s="140">
        <f>IFERROR('tablas evol IO CAT '!I64/'tablas evol IO CAT '!I77-1,"-")</f>
        <v>0.18888662731528583</v>
      </c>
      <c r="G64" s="174">
        <f>IFERROR('tablas evol IO CAT '!K64/'tablas evol IO CAT '!K77-1,"-")</f>
        <v>0.23419714216517318</v>
      </c>
      <c r="H64" s="140">
        <f>IFERROR('tablas evol IO CAT '!M64/'tablas evol IO CAT '!M77-1,"-")</f>
        <v>0.2058311575282854</v>
      </c>
    </row>
    <row r="65" spans="2:8" ht="15" hidden="1" customHeight="1" outlineLevel="1">
      <c r="B65" s="68" t="s">
        <v>94</v>
      </c>
      <c r="C65" s="174">
        <f>IFERROR('tablas evol IO CAT '!C65/'tablas evol IO CAT '!C78-1,"-")</f>
        <v>-0.24962225565651319</v>
      </c>
      <c r="D65" s="174">
        <f>IFERROR('tablas evol IO CAT '!E65/'tablas evol IO CAT '!E78-1,"-")</f>
        <v>0.1873555628920438</v>
      </c>
      <c r="E65" s="174">
        <f>IFERROR('tablas evol IO CAT '!G65/'tablas evol IO CAT '!G78-1,"-")</f>
        <v>0.13197921930800138</v>
      </c>
      <c r="F65" s="140">
        <f>IFERROR('tablas evol IO CAT '!I65/'tablas evol IO CAT '!I78-1,"-")</f>
        <v>0.13783864245311084</v>
      </c>
      <c r="G65" s="174">
        <f>IFERROR('tablas evol IO CAT '!K65/'tablas evol IO CAT '!K78-1,"-")</f>
        <v>9.6798780487804992E-2</v>
      </c>
      <c r="H65" s="140">
        <f>IFERROR('tablas evol IO CAT '!M65/'tablas evol IO CAT '!M78-1,"-")</f>
        <v>0.1242448979591837</v>
      </c>
    </row>
    <row r="66" spans="2:8" ht="15" hidden="1" customHeight="1" outlineLevel="1">
      <c r="B66" s="68" t="s">
        <v>95</v>
      </c>
      <c r="C66" s="174">
        <f>IFERROR('tablas evol IO CAT '!C66/'tablas evol IO CAT '!C79-1,"-")</f>
        <v>0.53790923635228483</v>
      </c>
      <c r="D66" s="174">
        <f>IFERROR('tablas evol IO CAT '!E66/'tablas evol IO CAT '!E79-1,"-")</f>
        <v>1.6832655351381565E-2</v>
      </c>
      <c r="E66" s="174">
        <f>IFERROR('tablas evol IO CAT '!G66/'tablas evol IO CAT '!G79-1,"-")</f>
        <v>-3.4093737532066126E-2</v>
      </c>
      <c r="F66" s="140">
        <f>IFERROR('tablas evol IO CAT '!I66/'tablas evol IO CAT '!I79-1,"-")</f>
        <v>-1.2978413455171589E-2</v>
      </c>
      <c r="G66" s="174">
        <f>IFERROR('tablas evol IO CAT '!K66/'tablas evol IO CAT '!K79-1,"-")</f>
        <v>-4.2298716452743301E-3</v>
      </c>
      <c r="H66" s="140">
        <f>IFERROR('tablas evol IO CAT '!M66/'tablas evol IO CAT '!M79-1,"-")</f>
        <v>-9.3535075653371491E-3</v>
      </c>
    </row>
    <row r="67" spans="2:8" ht="15" hidden="1" customHeight="1" outlineLevel="1">
      <c r="B67" s="68" t="s">
        <v>96</v>
      </c>
      <c r="C67" s="174">
        <f>IFERROR('tablas evol IO CAT '!C67/'tablas evol IO CAT '!C80-1,"-")</f>
        <v>4.7836117305565917E-2</v>
      </c>
      <c r="D67" s="174">
        <f>IFERROR('tablas evol IO CAT '!E67/'tablas evol IO CAT '!E80-1,"-")</f>
        <v>-3.0958940049849115E-2</v>
      </c>
      <c r="E67" s="174">
        <f>IFERROR('tablas evol IO CAT '!G67/'tablas evol IO CAT '!G80-1,"-")</f>
        <v>6.365908603853665E-3</v>
      </c>
      <c r="F67" s="140">
        <f>IFERROR('tablas evol IO CAT '!I67/'tablas evol IO CAT '!I80-1,"-")</f>
        <v>-2.6136957658118298E-4</v>
      </c>
      <c r="G67" s="174">
        <f>IFERROR('tablas evol IO CAT '!K67/'tablas evol IO CAT '!K80-1,"-")</f>
        <v>-1.2283959434366554E-2</v>
      </c>
      <c r="H67" s="140">
        <f>IFERROR('tablas evol IO CAT '!M67/'tablas evol IO CAT '!M80-1,"-")</f>
        <v>-4.6014345648938138E-3</v>
      </c>
    </row>
    <row r="68" spans="2:8" ht="15" hidden="1" customHeight="1" outlineLevel="1">
      <c r="B68" s="68" t="s">
        <v>97</v>
      </c>
      <c r="C68" s="174">
        <f>IFERROR('tablas evol IO CAT '!C68/'tablas evol IO CAT '!C81-1,"-")</f>
        <v>0.22300950021006782</v>
      </c>
      <c r="D68" s="174">
        <f>IFERROR('tablas evol IO CAT '!E68/'tablas evol IO CAT '!E81-1,"-")</f>
        <v>-6.1832169824761363E-2</v>
      </c>
      <c r="E68" s="174">
        <f>IFERROR('tablas evol IO CAT '!G68/'tablas evol IO CAT '!G81-1,"-")</f>
        <v>8.3694802826037584E-3</v>
      </c>
      <c r="F68" s="140">
        <f>IFERROR('tablas evol IO CAT '!I68/'tablas evol IO CAT '!I81-1,"-")</f>
        <v>-2.3121387283236983E-3</v>
      </c>
      <c r="G68" s="174">
        <f>IFERROR('tablas evol IO CAT '!K68/'tablas evol IO CAT '!K81-1,"-")</f>
        <v>1.5745735529960614E-2</v>
      </c>
      <c r="H68" s="140">
        <f>IFERROR('tablas evol IO CAT '!M68/'tablas evol IO CAT '!M81-1,"-")</f>
        <v>4.93039443155463E-3</v>
      </c>
    </row>
    <row r="69" spans="2:8" collapsed="1">
      <c r="B69" s="82">
        <v>2008</v>
      </c>
      <c r="C69" s="140">
        <f>IFERROR('tablas evol IO CAT '!C69/'tablas evol IO CAT '!C82-1,"-")</f>
        <v>5.0251901670881338E-3</v>
      </c>
      <c r="D69" s="140">
        <f>IFERROR('tablas evol IO CAT '!E69/'tablas evol IO CAT '!E82-1,"-")</f>
        <v>-2.3816448288151326E-2</v>
      </c>
      <c r="E69" s="140">
        <f>IFERROR('tablas evol IO CAT '!G69/'tablas evol IO CAT '!G82-1,"-")</f>
        <v>1.6284675978849528E-2</v>
      </c>
      <c r="F69" s="140">
        <f>IFERROR('tablas evol IO CAT '!I69/'tablas evol IO CAT '!I82-1,"-")</f>
        <v>8.967651580376268E-3</v>
      </c>
      <c r="G69" s="140">
        <f>IFERROR('tablas evol IO CAT '!K69/'tablas evol IO CAT '!K82-1,"-")</f>
        <v>-1.2138033623525391E-2</v>
      </c>
      <c r="H69" s="140">
        <f>IFERROR('tablas evol IO CAT '!M69/'tablas evol IO CAT '!M82-1,"-")</f>
        <v>1.0161953465488427E-3</v>
      </c>
    </row>
    <row r="70" spans="2:8" ht="15" hidden="1" customHeight="1" outlineLevel="1">
      <c r="B70" s="68" t="s">
        <v>86</v>
      </c>
      <c r="C70" s="174">
        <f>IFERROR('tablas evol IO CAT '!C70/'tablas evol IO CAT '!C83-1,"-")</f>
        <v>0.19382783646451984</v>
      </c>
      <c r="D70" s="174">
        <f>IFERROR('tablas evol IO CAT '!E70/'tablas evol IO CAT '!E83-1,"-")</f>
        <v>-6.0154767119287356E-2</v>
      </c>
      <c r="E70" s="174">
        <f>IFERROR('tablas evol IO CAT '!G70/'tablas evol IO CAT '!G83-1,"-")</f>
        <v>1.4036864279649564E-3</v>
      </c>
      <c r="F70" s="140">
        <f>IFERROR('tablas evol IO CAT '!I70/'tablas evol IO CAT '!I83-1,"-")</f>
        <v>-9.4150331841333923E-3</v>
      </c>
      <c r="G70" s="174">
        <f>IFERROR('tablas evol IO CAT '!K70/'tablas evol IO CAT '!K83-1,"-")</f>
        <v>3.8320610687023082E-2</v>
      </c>
      <c r="H70" s="140">
        <f>IFERROR('tablas evol IO CAT '!M70/'tablas evol IO CAT '!M83-1,"-")</f>
        <v>9.6803933620159821E-3</v>
      </c>
    </row>
    <row r="71" spans="2:8" ht="15" hidden="1" customHeight="1" outlineLevel="1">
      <c r="B71" s="68" t="s">
        <v>87</v>
      </c>
      <c r="C71" s="174">
        <f>IFERROR('tablas evol IO CAT '!C71/'tablas evol IO CAT '!C84-1,"-")</f>
        <v>1.2829858122749598</v>
      </c>
      <c r="D71" s="174">
        <f>IFERROR('tablas evol IO CAT '!E71/'tablas evol IO CAT '!E84-1,"-")</f>
        <v>-6.1387354205022504E-4</v>
      </c>
      <c r="E71" s="174">
        <f>IFERROR('tablas evol IO CAT '!G71/'tablas evol IO CAT '!G84-1,"-")</f>
        <v>-4.6036720248047613E-2</v>
      </c>
      <c r="F71" s="140">
        <f>IFERROR('tablas evol IO CAT '!I71/'tablas evol IO CAT '!I84-1,"-")</f>
        <v>-2.169259312116445E-2</v>
      </c>
      <c r="G71" s="174">
        <f>IFERROR('tablas evol IO CAT '!K71/'tablas evol IO CAT '!K84-1,"-")</f>
        <v>1.9633507853404897E-3</v>
      </c>
      <c r="H71" s="140">
        <f>IFERROR('tablas evol IO CAT '!M71/'tablas evol IO CAT '!M84-1,"-")</f>
        <v>-1.2042751768779336E-2</v>
      </c>
    </row>
    <row r="72" spans="2:8" ht="15" hidden="1" customHeight="1" outlineLevel="1">
      <c r="B72" s="68" t="s">
        <v>88</v>
      </c>
      <c r="C72" s="174">
        <f>IFERROR('tablas evol IO CAT '!C72/'tablas evol IO CAT '!C85-1,"-")</f>
        <v>-0.10163025750249444</v>
      </c>
      <c r="D72" s="174">
        <f>IFERROR('tablas evol IO CAT '!E72/'tablas evol IO CAT '!E85-1,"-")</f>
        <v>-6.5355805243445753E-2</v>
      </c>
      <c r="E72" s="174">
        <f>IFERROR('tablas evol IO CAT '!G72/'tablas evol IO CAT '!G85-1,"-")</f>
        <v>-0.16518853893958185</v>
      </c>
      <c r="F72" s="140">
        <f>IFERROR('tablas evol IO CAT '!I72/'tablas evol IO CAT '!I85-1,"-")</f>
        <v>-0.14603031667417077</v>
      </c>
      <c r="G72" s="174">
        <f>IFERROR('tablas evol IO CAT '!K72/'tablas evol IO CAT '!K85-1,"-")</f>
        <v>-5.3528945281521301E-3</v>
      </c>
      <c r="H72" s="140">
        <f>IFERROR('tablas evol IO CAT '!M72/'tablas evol IO CAT '!M85-1,"-")</f>
        <v>-9.7252289758534505E-2</v>
      </c>
    </row>
    <row r="73" spans="2:8" ht="15" hidden="1" customHeight="1" outlineLevel="1">
      <c r="B73" s="68" t="s">
        <v>89</v>
      </c>
      <c r="C73" s="174">
        <f>IFERROR('tablas evol IO CAT '!C73/'tablas evol IO CAT '!C86-1,"-")</f>
        <v>-0.27523703846813574</v>
      </c>
      <c r="D73" s="174">
        <f>IFERROR('tablas evol IO CAT '!E73/'tablas evol IO CAT '!E86-1,"-")</f>
        <v>-0.12181122448979598</v>
      </c>
      <c r="E73" s="174">
        <f>IFERROR('tablas evol IO CAT '!G73/'tablas evol IO CAT '!G86-1,"-")</f>
        <v>-0.13205718615430251</v>
      </c>
      <c r="F73" s="140">
        <f>IFERROR('tablas evol IO CAT '!I73/'tablas evol IO CAT '!I86-1,"-")</f>
        <v>-0.13164721141374824</v>
      </c>
      <c r="G73" s="174">
        <f>IFERROR('tablas evol IO CAT '!K73/'tablas evol IO CAT '!K86-1,"-")</f>
        <v>-7.7983315197678538E-2</v>
      </c>
      <c r="H73" s="140">
        <f>IFERROR('tablas evol IO CAT '!M73/'tablas evol IO CAT '!M86-1,"-")</f>
        <v>-0.11221945137157108</v>
      </c>
    </row>
    <row r="74" spans="2:8" ht="15" hidden="1" customHeight="1" outlineLevel="1">
      <c r="B74" s="68" t="s">
        <v>90</v>
      </c>
      <c r="C74" s="174">
        <f>IFERROR('tablas evol IO CAT '!C74/'tablas evol IO CAT '!C87-1,"-")</f>
        <v>0.71987523247040097</v>
      </c>
      <c r="D74" s="174">
        <f>IFERROR('tablas evol IO CAT '!E74/'tablas evol IO CAT '!E87-1,"-")</f>
        <v>-0.16343115124153484</v>
      </c>
      <c r="E74" s="174">
        <f>IFERROR('tablas evol IO CAT '!G74/'tablas evol IO CAT '!G87-1,"-")</f>
        <v>-2.6128075930761052E-2</v>
      </c>
      <c r="F74" s="140">
        <f>IFERROR('tablas evol IO CAT '!I74/'tablas evol IO CAT '!I87-1,"-")</f>
        <v>-4.7624383684446436E-2</v>
      </c>
      <c r="G74" s="174">
        <f>IFERROR('tablas evol IO CAT '!K74/'tablas evol IO CAT '!K87-1,"-")</f>
        <v>-1.2188659247482803E-2</v>
      </c>
      <c r="H74" s="140">
        <f>IFERROR('tablas evol IO CAT '!M74/'tablas evol IO CAT '!M87-1,"-")</f>
        <v>-3.3596365375418435E-2</v>
      </c>
    </row>
    <row r="75" spans="2:8" ht="15" hidden="1" customHeight="1" outlineLevel="1">
      <c r="B75" s="68" t="s">
        <v>91</v>
      </c>
      <c r="C75" s="174">
        <f>IFERROR('tablas evol IO CAT '!C75/'tablas evol IO CAT '!C88-1,"-")</f>
        <v>-0.33326844655291599</v>
      </c>
      <c r="D75" s="174">
        <f>IFERROR('tablas evol IO CAT '!E75/'tablas evol IO CAT '!E88-1,"-")</f>
        <v>-0.26888888888888884</v>
      </c>
      <c r="E75" s="174">
        <f>IFERROR('tablas evol IO CAT '!G75/'tablas evol IO CAT '!G88-1,"-")</f>
        <v>-9.5146075654264806E-2</v>
      </c>
      <c r="F75" s="140">
        <f>IFERROR('tablas evol IO CAT '!I75/'tablas evol IO CAT '!I88-1,"-")</f>
        <v>-0.1314823874755382</v>
      </c>
      <c r="G75" s="174">
        <f>IFERROR('tablas evol IO CAT '!K75/'tablas evol IO CAT '!K88-1,"-")</f>
        <v>-3.3517056457619598E-2</v>
      </c>
      <c r="H75" s="140">
        <f>IFERROR('tablas evol IO CAT '!M75/'tablas evol IO CAT '!M88-1,"-")</f>
        <v>-9.5501912676428047E-2</v>
      </c>
    </row>
    <row r="76" spans="2:8" ht="15" hidden="1" customHeight="1" outlineLevel="1">
      <c r="B76" s="68" t="s">
        <v>92</v>
      </c>
      <c r="C76" s="174">
        <f>IFERROR('tablas evol IO CAT '!C76/'tablas evol IO CAT '!C89-1,"-")</f>
        <v>0.17346053772766545</v>
      </c>
      <c r="D76" s="174">
        <f>IFERROR('tablas evol IO CAT '!E76/'tablas evol IO CAT '!E89-1,"-")</f>
        <v>-0.11822742474916392</v>
      </c>
      <c r="E76" s="174">
        <f>IFERROR('tablas evol IO CAT '!G76/'tablas evol IO CAT '!G89-1,"-")</f>
        <v>-0.1072304854730356</v>
      </c>
      <c r="F76" s="140">
        <f>IFERROR('tablas evol IO CAT '!I76/'tablas evol IO CAT '!I89-1,"-")</f>
        <v>-0.10674239114606088</v>
      </c>
      <c r="G76" s="174">
        <f>IFERROR('tablas evol IO CAT '!K76/'tablas evol IO CAT '!K89-1,"-")</f>
        <v>5.1005893111156331E-2</v>
      </c>
      <c r="H76" s="140">
        <f>IFERROR('tablas evol IO CAT '!M76/'tablas evol IO CAT '!M89-1,"-")</f>
        <v>-5.4156378600823007E-2</v>
      </c>
    </row>
    <row r="77" spans="2:8" ht="15" hidden="1" customHeight="1" outlineLevel="1">
      <c r="B77" s="68" t="s">
        <v>93</v>
      </c>
      <c r="C77" s="174">
        <f>IFERROR('tablas evol IO CAT '!C77/'tablas evol IO CAT '!C90-1,"-")</f>
        <v>-2.8716216216216228E-2</v>
      </c>
      <c r="D77" s="174">
        <f>IFERROR('tablas evol IO CAT '!E77/'tablas evol IO CAT '!E90-1,"-")</f>
        <v>-0.20823030731190395</v>
      </c>
      <c r="E77" s="174">
        <f>IFERROR('tablas evol IO CAT '!G77/'tablas evol IO CAT '!G90-1,"-")</f>
        <v>-0.24792379517336871</v>
      </c>
      <c r="F77" s="140">
        <f>IFERROR('tablas evol IO CAT '!I77/'tablas evol IO CAT '!I90-1,"-")</f>
        <v>-0.23841264920167415</v>
      </c>
      <c r="G77" s="174">
        <f>IFERROR('tablas evol IO CAT '!K77/'tablas evol IO CAT '!K90-1,"-")</f>
        <v>3.8219763640935378E-2</v>
      </c>
      <c r="H77" s="140">
        <f>IFERROR('tablas evol IO CAT '!M77/'tablas evol IO CAT '!M90-1,"-")</f>
        <v>-0.15592286501377417</v>
      </c>
    </row>
    <row r="78" spans="2:8" ht="15" hidden="1" customHeight="1" outlineLevel="1">
      <c r="B78" s="68" t="s">
        <v>94</v>
      </c>
      <c r="C78" s="174">
        <f>IFERROR('tablas evol IO CAT '!C78/'tablas evol IO CAT '!C91-1,"-")</f>
        <v>-6.9779574801095534E-2</v>
      </c>
      <c r="D78" s="174">
        <f>IFERROR('tablas evol IO CAT '!E78/'tablas evol IO CAT '!E91-1,"-")</f>
        <v>-0.12545113324671575</v>
      </c>
      <c r="E78" s="174">
        <f>IFERROR('tablas evol IO CAT '!G78/'tablas evol IO CAT '!G91-1,"-")</f>
        <v>-9.1206808987589483E-3</v>
      </c>
      <c r="F78" s="140">
        <f>IFERROR('tablas evol IO CAT '!I78/'tablas evol IO CAT '!I91-1,"-")</f>
        <v>-3.5878300803673935E-2</v>
      </c>
      <c r="G78" s="174">
        <f>IFERROR('tablas evol IO CAT '!K78/'tablas evol IO CAT '!K91-1,"-")</f>
        <v>-0.10626702997275206</v>
      </c>
      <c r="H78" s="140">
        <f>IFERROR('tablas evol IO CAT '!M78/'tablas evol IO CAT '!M91-1,"-")</f>
        <v>-6.0870898497393466E-2</v>
      </c>
    </row>
    <row r="79" spans="2:8" ht="15" hidden="1" customHeight="1" outlineLevel="1">
      <c r="B79" s="68" t="s">
        <v>95</v>
      </c>
      <c r="C79" s="174">
        <f>IFERROR('tablas evol IO CAT '!C79/'tablas evol IO CAT '!C92-1,"-")</f>
        <v>-0.17440303503682208</v>
      </c>
      <c r="D79" s="174">
        <f>IFERROR('tablas evol IO CAT '!E79/'tablas evol IO CAT '!E92-1,"-")</f>
        <v>-1.7908802865408413E-2</v>
      </c>
      <c r="E79" s="174">
        <f>IFERROR('tablas evol IO CAT '!G79/'tablas evol IO CAT '!G92-1,"-")</f>
        <v>-9.4821054169114127E-3</v>
      </c>
      <c r="F79" s="140">
        <f>IFERROR('tablas evol IO CAT '!I79/'tablas evol IO CAT '!I92-1,"-")</f>
        <v>-1.4615685762755959E-2</v>
      </c>
      <c r="G79" s="174">
        <f>IFERROR('tablas evol IO CAT '!K79/'tablas evol IO CAT '!K92-1,"-")</f>
        <v>-7.2875674099981413E-4</v>
      </c>
      <c r="H79" s="140">
        <f>IFERROR('tablas evol IO CAT '!M79/'tablas evol IO CAT '!M92-1,"-")</f>
        <v>-9.1317977374949511E-3</v>
      </c>
    </row>
    <row r="80" spans="2:8" ht="15" hidden="1" customHeight="1" outlineLevel="1">
      <c r="B80" s="68" t="s">
        <v>96</v>
      </c>
      <c r="C80" s="174">
        <f>IFERROR('tablas evol IO CAT '!C80/'tablas evol IO CAT '!C93-1,"-")</f>
        <v>0.27526221540035745</v>
      </c>
      <c r="D80" s="174">
        <f>IFERROR('tablas evol IO CAT '!E80/'tablas evol IO CAT '!E93-1,"-")</f>
        <v>-2.1939953810623525E-2</v>
      </c>
      <c r="E80" s="174">
        <f>IFERROR('tablas evol IO CAT '!G80/'tablas evol IO CAT '!G93-1,"-")</f>
        <v>6.5383948691288829E-3</v>
      </c>
      <c r="F80" s="140">
        <f>IFERROR('tablas evol IO CAT '!I80/'tablas evol IO CAT '!I93-1,"-")</f>
        <v>5.6512025233275143E-3</v>
      </c>
      <c r="G80" s="174">
        <f>IFERROR('tablas evol IO CAT '!K80/'tablas evol IO CAT '!K93-1,"-")</f>
        <v>-3.3945080723057686E-2</v>
      </c>
      <c r="H80" s="140">
        <f>IFERROR('tablas evol IO CAT '!M80/'tablas evol IO CAT '!M93-1,"-")</f>
        <v>-9.7829000268024879E-3</v>
      </c>
    </row>
    <row r="81" spans="2:8" ht="15" hidden="1" customHeight="1" outlineLevel="1">
      <c r="B81" s="68" t="s">
        <v>97</v>
      </c>
      <c r="C81" s="174">
        <f>IFERROR('tablas evol IO CAT '!C81/'tablas evol IO CAT '!C94-1,"-")</f>
        <v>0.40086376128778944</v>
      </c>
      <c r="D81" s="174">
        <f>IFERROR('tablas evol IO CAT '!E81/'tablas evol IO CAT '!E94-1,"-")</f>
        <v>2.8575510787256508E-3</v>
      </c>
      <c r="E81" s="174">
        <f>IFERROR('tablas evol IO CAT '!G81/'tablas evol IO CAT '!G94-1,"-")</f>
        <v>4.7495041016977213E-2</v>
      </c>
      <c r="F81" s="140">
        <f>IFERROR('tablas evol IO CAT '!I81/'tablas evol IO CAT '!I94-1,"-")</f>
        <v>4.2011745219093566E-2</v>
      </c>
      <c r="G81" s="174">
        <f>IFERROR('tablas evol IO CAT '!K81/'tablas evol IO CAT '!K94-1,"-")</f>
        <v>1.4044943820224809E-2</v>
      </c>
      <c r="H81" s="140">
        <f>IFERROR('tablas evol IO CAT '!M81/'tablas evol IO CAT '!M94-1,"-")</f>
        <v>3.0638170677028898E-2</v>
      </c>
    </row>
    <row r="82" spans="2:8" collapsed="1">
      <c r="B82" s="82">
        <v>2007</v>
      </c>
      <c r="C82" s="140">
        <f>IFERROR('tablas evol IO CAT '!C82/'tablas evol IO CAT '!C95-1,"-")</f>
        <v>0.12676572065229297</v>
      </c>
      <c r="D82" s="140">
        <f>IFERROR('tablas evol IO CAT '!E82/'tablas evol IO CAT '!E95-1,"-")</f>
        <v>-9.8365205762165453E-2</v>
      </c>
      <c r="E82" s="140">
        <f>IFERROR('tablas evol IO CAT '!G82/'tablas evol IO CAT '!G95-1,"-")</f>
        <v>-6.553821552566641E-2</v>
      </c>
      <c r="F82" s="140">
        <f>IFERROR('tablas evol IO CAT '!I82/'tablas evol IO CAT '!I95-1,"-")</f>
        <v>-6.927504637978954E-2</v>
      </c>
      <c r="G82" s="140">
        <f>IFERROR('tablas evol IO CAT '!K82/'tablas evol IO CAT '!K95-1,"-")</f>
        <v>-1.1512297438897812E-2</v>
      </c>
      <c r="H82" s="140">
        <f>IFERROR('tablas evol IO CAT '!M82/'tablas evol IO CAT '!M95-1,"-")</f>
        <v>-4.7618018101246662E-2</v>
      </c>
    </row>
    <row r="83" spans="2:8" ht="15" customHeight="1">
      <c r="B83" s="177" t="s">
        <v>79</v>
      </c>
      <c r="C83" s="177"/>
      <c r="D83" s="177"/>
      <c r="E83" s="177"/>
      <c r="F83" s="177"/>
      <c r="G83" s="177"/>
      <c r="H83" s="177"/>
    </row>
  </sheetData>
  <mergeCells count="2">
    <mergeCell ref="B5:H5"/>
    <mergeCell ref="B83:H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8" t="s">
        <v>281</v>
      </c>
      <c r="C5" s="168"/>
      <c r="D5" s="168"/>
      <c r="E5" s="168"/>
    </row>
    <row r="6" spans="2:6" ht="42.75" customHeight="1">
      <c r="B6" s="48" t="s">
        <v>73</v>
      </c>
      <c r="C6" s="110" t="str">
        <f>actualizaciones!A3</f>
        <v>acum. octubre 2011</v>
      </c>
      <c r="D6" s="110" t="str">
        <f>actualizaciones!A2</f>
        <v xml:space="preserve">acum. octubre 2012 </v>
      </c>
      <c r="E6" s="296" t="s">
        <v>282</v>
      </c>
    </row>
    <row r="7" spans="2:6" ht="15" customHeight="1">
      <c r="B7" s="51" t="s">
        <v>283</v>
      </c>
      <c r="C7" s="297">
        <v>57.951156464653401</v>
      </c>
      <c r="D7" s="297">
        <v>57.72744288368628</v>
      </c>
      <c r="E7" s="134">
        <f>D7/C7-1</f>
        <v>-3.860381649218203E-3</v>
      </c>
      <c r="F7" s="298"/>
    </row>
    <row r="8" spans="2:6" ht="15" customHeight="1">
      <c r="B8" s="54" t="s">
        <v>284</v>
      </c>
      <c r="C8" s="299">
        <v>64.546016518575058</v>
      </c>
      <c r="D8" s="299">
        <v>64.486098245696923</v>
      </c>
      <c r="E8" s="206">
        <f>D8/C8-1</f>
        <v>-9.2830318755443564E-4</v>
      </c>
      <c r="F8" s="298"/>
    </row>
    <row r="9" spans="2:6" ht="15" customHeight="1">
      <c r="B9" s="54" t="s">
        <v>285</v>
      </c>
      <c r="C9" s="299">
        <v>45.588110083447923</v>
      </c>
      <c r="D9" s="299">
        <v>44.007277846459708</v>
      </c>
      <c r="E9" s="206">
        <f>D9/C9-1</f>
        <v>-3.4676415277898998E-2</v>
      </c>
      <c r="F9" s="298"/>
    </row>
    <row r="10" spans="2:6" ht="15" customHeight="1">
      <c r="B10" s="172" t="s">
        <v>79</v>
      </c>
      <c r="C10" s="172"/>
      <c r="D10" s="172"/>
      <c r="E10" s="172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3" customWidth="1"/>
    <col min="2" max="2" width="16.7109375" style="203" customWidth="1"/>
    <col min="3" max="4" width="11.140625" style="203" customWidth="1"/>
    <col min="5" max="6" width="10.7109375" style="203" customWidth="1"/>
    <col min="7" max="12" width="11.42578125" style="203"/>
    <col min="13" max="13" width="13.7109375" style="203" customWidth="1"/>
    <col min="14" max="256" width="11.42578125" style="203"/>
    <col min="257" max="257" width="13.28515625" style="203" customWidth="1"/>
    <col min="258" max="258" width="30.85546875" style="203" customWidth="1"/>
    <col min="259" max="261" width="12.7109375" style="203" customWidth="1"/>
    <col min="262" max="262" width="10.7109375" style="203" customWidth="1"/>
    <col min="263" max="268" width="11.42578125" style="203"/>
    <col min="269" max="269" width="13.7109375" style="203" customWidth="1"/>
    <col min="270" max="512" width="11.42578125" style="203"/>
    <col min="513" max="513" width="13.28515625" style="203" customWidth="1"/>
    <col min="514" max="514" width="30.85546875" style="203" customWidth="1"/>
    <col min="515" max="517" width="12.7109375" style="203" customWidth="1"/>
    <col min="518" max="518" width="10.7109375" style="203" customWidth="1"/>
    <col min="519" max="524" width="11.42578125" style="203"/>
    <col min="525" max="525" width="13.7109375" style="203" customWidth="1"/>
    <col min="526" max="768" width="11.42578125" style="203"/>
    <col min="769" max="769" width="13.28515625" style="203" customWidth="1"/>
    <col min="770" max="770" width="30.85546875" style="203" customWidth="1"/>
    <col min="771" max="773" width="12.7109375" style="203" customWidth="1"/>
    <col min="774" max="774" width="10.7109375" style="203" customWidth="1"/>
    <col min="775" max="780" width="11.42578125" style="203"/>
    <col min="781" max="781" width="13.7109375" style="203" customWidth="1"/>
    <col min="782" max="1024" width="11.42578125" style="203"/>
    <col min="1025" max="1025" width="13.28515625" style="203" customWidth="1"/>
    <col min="1026" max="1026" width="30.85546875" style="203" customWidth="1"/>
    <col min="1027" max="1029" width="12.7109375" style="203" customWidth="1"/>
    <col min="1030" max="1030" width="10.7109375" style="203" customWidth="1"/>
    <col min="1031" max="1036" width="11.42578125" style="203"/>
    <col min="1037" max="1037" width="13.7109375" style="203" customWidth="1"/>
    <col min="1038" max="1280" width="11.42578125" style="203"/>
    <col min="1281" max="1281" width="13.28515625" style="203" customWidth="1"/>
    <col min="1282" max="1282" width="30.85546875" style="203" customWidth="1"/>
    <col min="1283" max="1285" width="12.7109375" style="203" customWidth="1"/>
    <col min="1286" max="1286" width="10.7109375" style="203" customWidth="1"/>
    <col min="1287" max="1292" width="11.42578125" style="203"/>
    <col min="1293" max="1293" width="13.7109375" style="203" customWidth="1"/>
    <col min="1294" max="1536" width="11.42578125" style="203"/>
    <col min="1537" max="1537" width="13.28515625" style="203" customWidth="1"/>
    <col min="1538" max="1538" width="30.85546875" style="203" customWidth="1"/>
    <col min="1539" max="1541" width="12.7109375" style="203" customWidth="1"/>
    <col min="1542" max="1542" width="10.7109375" style="203" customWidth="1"/>
    <col min="1543" max="1548" width="11.42578125" style="203"/>
    <col min="1549" max="1549" width="13.7109375" style="203" customWidth="1"/>
    <col min="1550" max="1792" width="11.42578125" style="203"/>
    <col min="1793" max="1793" width="13.28515625" style="203" customWidth="1"/>
    <col min="1794" max="1794" width="30.85546875" style="203" customWidth="1"/>
    <col min="1795" max="1797" width="12.7109375" style="203" customWidth="1"/>
    <col min="1798" max="1798" width="10.7109375" style="203" customWidth="1"/>
    <col min="1799" max="1804" width="11.42578125" style="203"/>
    <col min="1805" max="1805" width="13.7109375" style="203" customWidth="1"/>
    <col min="1806" max="2048" width="11.42578125" style="203"/>
    <col min="2049" max="2049" width="13.28515625" style="203" customWidth="1"/>
    <col min="2050" max="2050" width="30.85546875" style="203" customWidth="1"/>
    <col min="2051" max="2053" width="12.7109375" style="203" customWidth="1"/>
    <col min="2054" max="2054" width="10.7109375" style="203" customWidth="1"/>
    <col min="2055" max="2060" width="11.42578125" style="203"/>
    <col min="2061" max="2061" width="13.7109375" style="203" customWidth="1"/>
    <col min="2062" max="2304" width="11.42578125" style="203"/>
    <col min="2305" max="2305" width="13.28515625" style="203" customWidth="1"/>
    <col min="2306" max="2306" width="30.85546875" style="203" customWidth="1"/>
    <col min="2307" max="2309" width="12.7109375" style="203" customWidth="1"/>
    <col min="2310" max="2310" width="10.7109375" style="203" customWidth="1"/>
    <col min="2311" max="2316" width="11.42578125" style="203"/>
    <col min="2317" max="2317" width="13.7109375" style="203" customWidth="1"/>
    <col min="2318" max="2560" width="11.42578125" style="203"/>
    <col min="2561" max="2561" width="13.28515625" style="203" customWidth="1"/>
    <col min="2562" max="2562" width="30.85546875" style="203" customWidth="1"/>
    <col min="2563" max="2565" width="12.7109375" style="203" customWidth="1"/>
    <col min="2566" max="2566" width="10.7109375" style="203" customWidth="1"/>
    <col min="2567" max="2572" width="11.42578125" style="203"/>
    <col min="2573" max="2573" width="13.7109375" style="203" customWidth="1"/>
    <col min="2574" max="2816" width="11.42578125" style="203"/>
    <col min="2817" max="2817" width="13.28515625" style="203" customWidth="1"/>
    <col min="2818" max="2818" width="30.85546875" style="203" customWidth="1"/>
    <col min="2819" max="2821" width="12.7109375" style="203" customWidth="1"/>
    <col min="2822" max="2822" width="10.7109375" style="203" customWidth="1"/>
    <col min="2823" max="2828" width="11.42578125" style="203"/>
    <col min="2829" max="2829" width="13.7109375" style="203" customWidth="1"/>
    <col min="2830" max="3072" width="11.42578125" style="203"/>
    <col min="3073" max="3073" width="13.28515625" style="203" customWidth="1"/>
    <col min="3074" max="3074" width="30.85546875" style="203" customWidth="1"/>
    <col min="3075" max="3077" width="12.7109375" style="203" customWidth="1"/>
    <col min="3078" max="3078" width="10.7109375" style="203" customWidth="1"/>
    <col min="3079" max="3084" width="11.42578125" style="203"/>
    <col min="3085" max="3085" width="13.7109375" style="203" customWidth="1"/>
    <col min="3086" max="3328" width="11.42578125" style="203"/>
    <col min="3329" max="3329" width="13.28515625" style="203" customWidth="1"/>
    <col min="3330" max="3330" width="30.85546875" style="203" customWidth="1"/>
    <col min="3331" max="3333" width="12.7109375" style="203" customWidth="1"/>
    <col min="3334" max="3334" width="10.7109375" style="203" customWidth="1"/>
    <col min="3335" max="3340" width="11.42578125" style="203"/>
    <col min="3341" max="3341" width="13.7109375" style="203" customWidth="1"/>
    <col min="3342" max="3584" width="11.42578125" style="203"/>
    <col min="3585" max="3585" width="13.28515625" style="203" customWidth="1"/>
    <col min="3586" max="3586" width="30.85546875" style="203" customWidth="1"/>
    <col min="3587" max="3589" width="12.7109375" style="203" customWidth="1"/>
    <col min="3590" max="3590" width="10.7109375" style="203" customWidth="1"/>
    <col min="3591" max="3596" width="11.42578125" style="203"/>
    <col min="3597" max="3597" width="13.7109375" style="203" customWidth="1"/>
    <col min="3598" max="3840" width="11.42578125" style="203"/>
    <col min="3841" max="3841" width="13.28515625" style="203" customWidth="1"/>
    <col min="3842" max="3842" width="30.85546875" style="203" customWidth="1"/>
    <col min="3843" max="3845" width="12.7109375" style="203" customWidth="1"/>
    <col min="3846" max="3846" width="10.7109375" style="203" customWidth="1"/>
    <col min="3847" max="3852" width="11.42578125" style="203"/>
    <col min="3853" max="3853" width="13.7109375" style="203" customWidth="1"/>
    <col min="3854" max="4096" width="11.42578125" style="203"/>
    <col min="4097" max="4097" width="13.28515625" style="203" customWidth="1"/>
    <col min="4098" max="4098" width="30.85546875" style="203" customWidth="1"/>
    <col min="4099" max="4101" width="12.7109375" style="203" customWidth="1"/>
    <col min="4102" max="4102" width="10.7109375" style="203" customWidth="1"/>
    <col min="4103" max="4108" width="11.42578125" style="203"/>
    <col min="4109" max="4109" width="13.7109375" style="203" customWidth="1"/>
    <col min="4110" max="4352" width="11.42578125" style="203"/>
    <col min="4353" max="4353" width="13.28515625" style="203" customWidth="1"/>
    <col min="4354" max="4354" width="30.85546875" style="203" customWidth="1"/>
    <col min="4355" max="4357" width="12.7109375" style="203" customWidth="1"/>
    <col min="4358" max="4358" width="10.7109375" style="203" customWidth="1"/>
    <col min="4359" max="4364" width="11.42578125" style="203"/>
    <col min="4365" max="4365" width="13.7109375" style="203" customWidth="1"/>
    <col min="4366" max="4608" width="11.42578125" style="203"/>
    <col min="4609" max="4609" width="13.28515625" style="203" customWidth="1"/>
    <col min="4610" max="4610" width="30.85546875" style="203" customWidth="1"/>
    <col min="4611" max="4613" width="12.7109375" style="203" customWidth="1"/>
    <col min="4614" max="4614" width="10.7109375" style="203" customWidth="1"/>
    <col min="4615" max="4620" width="11.42578125" style="203"/>
    <col min="4621" max="4621" width="13.7109375" style="203" customWidth="1"/>
    <col min="4622" max="4864" width="11.42578125" style="203"/>
    <col min="4865" max="4865" width="13.28515625" style="203" customWidth="1"/>
    <col min="4866" max="4866" width="30.85546875" style="203" customWidth="1"/>
    <col min="4867" max="4869" width="12.7109375" style="203" customWidth="1"/>
    <col min="4870" max="4870" width="10.7109375" style="203" customWidth="1"/>
    <col min="4871" max="4876" width="11.42578125" style="203"/>
    <col min="4877" max="4877" width="13.7109375" style="203" customWidth="1"/>
    <col min="4878" max="5120" width="11.42578125" style="203"/>
    <col min="5121" max="5121" width="13.28515625" style="203" customWidth="1"/>
    <col min="5122" max="5122" width="30.85546875" style="203" customWidth="1"/>
    <col min="5123" max="5125" width="12.7109375" style="203" customWidth="1"/>
    <col min="5126" max="5126" width="10.7109375" style="203" customWidth="1"/>
    <col min="5127" max="5132" width="11.42578125" style="203"/>
    <col min="5133" max="5133" width="13.7109375" style="203" customWidth="1"/>
    <col min="5134" max="5376" width="11.42578125" style="203"/>
    <col min="5377" max="5377" width="13.28515625" style="203" customWidth="1"/>
    <col min="5378" max="5378" width="30.85546875" style="203" customWidth="1"/>
    <col min="5379" max="5381" width="12.7109375" style="203" customWidth="1"/>
    <col min="5382" max="5382" width="10.7109375" style="203" customWidth="1"/>
    <col min="5383" max="5388" width="11.42578125" style="203"/>
    <col min="5389" max="5389" width="13.7109375" style="203" customWidth="1"/>
    <col min="5390" max="5632" width="11.42578125" style="203"/>
    <col min="5633" max="5633" width="13.28515625" style="203" customWidth="1"/>
    <col min="5634" max="5634" width="30.85546875" style="203" customWidth="1"/>
    <col min="5635" max="5637" width="12.7109375" style="203" customWidth="1"/>
    <col min="5638" max="5638" width="10.7109375" style="203" customWidth="1"/>
    <col min="5639" max="5644" width="11.42578125" style="203"/>
    <col min="5645" max="5645" width="13.7109375" style="203" customWidth="1"/>
    <col min="5646" max="5888" width="11.42578125" style="203"/>
    <col min="5889" max="5889" width="13.28515625" style="203" customWidth="1"/>
    <col min="5890" max="5890" width="30.85546875" style="203" customWidth="1"/>
    <col min="5891" max="5893" width="12.7109375" style="203" customWidth="1"/>
    <col min="5894" max="5894" width="10.7109375" style="203" customWidth="1"/>
    <col min="5895" max="5900" width="11.42578125" style="203"/>
    <col min="5901" max="5901" width="13.7109375" style="203" customWidth="1"/>
    <col min="5902" max="6144" width="11.42578125" style="203"/>
    <col min="6145" max="6145" width="13.28515625" style="203" customWidth="1"/>
    <col min="6146" max="6146" width="30.85546875" style="203" customWidth="1"/>
    <col min="6147" max="6149" width="12.7109375" style="203" customWidth="1"/>
    <col min="6150" max="6150" width="10.7109375" style="203" customWidth="1"/>
    <col min="6151" max="6156" width="11.42578125" style="203"/>
    <col min="6157" max="6157" width="13.7109375" style="203" customWidth="1"/>
    <col min="6158" max="6400" width="11.42578125" style="203"/>
    <col min="6401" max="6401" width="13.28515625" style="203" customWidth="1"/>
    <col min="6402" max="6402" width="30.85546875" style="203" customWidth="1"/>
    <col min="6403" max="6405" width="12.7109375" style="203" customWidth="1"/>
    <col min="6406" max="6406" width="10.7109375" style="203" customWidth="1"/>
    <col min="6407" max="6412" width="11.42578125" style="203"/>
    <col min="6413" max="6413" width="13.7109375" style="203" customWidth="1"/>
    <col min="6414" max="6656" width="11.42578125" style="203"/>
    <col min="6657" max="6657" width="13.28515625" style="203" customWidth="1"/>
    <col min="6658" max="6658" width="30.85546875" style="203" customWidth="1"/>
    <col min="6659" max="6661" width="12.7109375" style="203" customWidth="1"/>
    <col min="6662" max="6662" width="10.7109375" style="203" customWidth="1"/>
    <col min="6663" max="6668" width="11.42578125" style="203"/>
    <col min="6669" max="6669" width="13.7109375" style="203" customWidth="1"/>
    <col min="6670" max="6912" width="11.42578125" style="203"/>
    <col min="6913" max="6913" width="13.28515625" style="203" customWidth="1"/>
    <col min="6914" max="6914" width="30.85546875" style="203" customWidth="1"/>
    <col min="6915" max="6917" width="12.7109375" style="203" customWidth="1"/>
    <col min="6918" max="6918" width="10.7109375" style="203" customWidth="1"/>
    <col min="6919" max="6924" width="11.42578125" style="203"/>
    <col min="6925" max="6925" width="13.7109375" style="203" customWidth="1"/>
    <col min="6926" max="7168" width="11.42578125" style="203"/>
    <col min="7169" max="7169" width="13.28515625" style="203" customWidth="1"/>
    <col min="7170" max="7170" width="30.85546875" style="203" customWidth="1"/>
    <col min="7171" max="7173" width="12.7109375" style="203" customWidth="1"/>
    <col min="7174" max="7174" width="10.7109375" style="203" customWidth="1"/>
    <col min="7175" max="7180" width="11.42578125" style="203"/>
    <col min="7181" max="7181" width="13.7109375" style="203" customWidth="1"/>
    <col min="7182" max="7424" width="11.42578125" style="203"/>
    <col min="7425" max="7425" width="13.28515625" style="203" customWidth="1"/>
    <col min="7426" max="7426" width="30.85546875" style="203" customWidth="1"/>
    <col min="7427" max="7429" width="12.7109375" style="203" customWidth="1"/>
    <col min="7430" max="7430" width="10.7109375" style="203" customWidth="1"/>
    <col min="7431" max="7436" width="11.42578125" style="203"/>
    <col min="7437" max="7437" width="13.7109375" style="203" customWidth="1"/>
    <col min="7438" max="7680" width="11.42578125" style="203"/>
    <col min="7681" max="7681" width="13.28515625" style="203" customWidth="1"/>
    <col min="7682" max="7682" width="30.85546875" style="203" customWidth="1"/>
    <col min="7683" max="7685" width="12.7109375" style="203" customWidth="1"/>
    <col min="7686" max="7686" width="10.7109375" style="203" customWidth="1"/>
    <col min="7687" max="7692" width="11.42578125" style="203"/>
    <col min="7693" max="7693" width="13.7109375" style="203" customWidth="1"/>
    <col min="7694" max="7936" width="11.42578125" style="203"/>
    <col min="7937" max="7937" width="13.28515625" style="203" customWidth="1"/>
    <col min="7938" max="7938" width="30.85546875" style="203" customWidth="1"/>
    <col min="7939" max="7941" width="12.7109375" style="203" customWidth="1"/>
    <col min="7942" max="7942" width="10.7109375" style="203" customWidth="1"/>
    <col min="7943" max="7948" width="11.42578125" style="203"/>
    <col min="7949" max="7949" width="13.7109375" style="203" customWidth="1"/>
    <col min="7950" max="8192" width="11.42578125" style="203"/>
    <col min="8193" max="8193" width="13.28515625" style="203" customWidth="1"/>
    <col min="8194" max="8194" width="30.85546875" style="203" customWidth="1"/>
    <col min="8195" max="8197" width="12.7109375" style="203" customWidth="1"/>
    <col min="8198" max="8198" width="10.7109375" style="203" customWidth="1"/>
    <col min="8199" max="8204" width="11.42578125" style="203"/>
    <col min="8205" max="8205" width="13.7109375" style="203" customWidth="1"/>
    <col min="8206" max="8448" width="11.42578125" style="203"/>
    <col min="8449" max="8449" width="13.28515625" style="203" customWidth="1"/>
    <col min="8450" max="8450" width="30.85546875" style="203" customWidth="1"/>
    <col min="8451" max="8453" width="12.7109375" style="203" customWidth="1"/>
    <col min="8454" max="8454" width="10.7109375" style="203" customWidth="1"/>
    <col min="8455" max="8460" width="11.42578125" style="203"/>
    <col min="8461" max="8461" width="13.7109375" style="203" customWidth="1"/>
    <col min="8462" max="8704" width="11.42578125" style="203"/>
    <col min="8705" max="8705" width="13.28515625" style="203" customWidth="1"/>
    <col min="8706" max="8706" width="30.85546875" style="203" customWidth="1"/>
    <col min="8707" max="8709" width="12.7109375" style="203" customWidth="1"/>
    <col min="8710" max="8710" width="10.7109375" style="203" customWidth="1"/>
    <col min="8711" max="8716" width="11.42578125" style="203"/>
    <col min="8717" max="8717" width="13.7109375" style="203" customWidth="1"/>
    <col min="8718" max="8960" width="11.42578125" style="203"/>
    <col min="8961" max="8961" width="13.28515625" style="203" customWidth="1"/>
    <col min="8962" max="8962" width="30.85546875" style="203" customWidth="1"/>
    <col min="8963" max="8965" width="12.7109375" style="203" customWidth="1"/>
    <col min="8966" max="8966" width="10.7109375" style="203" customWidth="1"/>
    <col min="8967" max="8972" width="11.42578125" style="203"/>
    <col min="8973" max="8973" width="13.7109375" style="203" customWidth="1"/>
    <col min="8974" max="9216" width="11.42578125" style="203"/>
    <col min="9217" max="9217" width="13.28515625" style="203" customWidth="1"/>
    <col min="9218" max="9218" width="30.85546875" style="203" customWidth="1"/>
    <col min="9219" max="9221" width="12.7109375" style="203" customWidth="1"/>
    <col min="9222" max="9222" width="10.7109375" style="203" customWidth="1"/>
    <col min="9223" max="9228" width="11.42578125" style="203"/>
    <col min="9229" max="9229" width="13.7109375" style="203" customWidth="1"/>
    <col min="9230" max="9472" width="11.42578125" style="203"/>
    <col min="9473" max="9473" width="13.28515625" style="203" customWidth="1"/>
    <col min="9474" max="9474" width="30.85546875" style="203" customWidth="1"/>
    <col min="9475" max="9477" width="12.7109375" style="203" customWidth="1"/>
    <col min="9478" max="9478" width="10.7109375" style="203" customWidth="1"/>
    <col min="9479" max="9484" width="11.42578125" style="203"/>
    <col min="9485" max="9485" width="13.7109375" style="203" customWidth="1"/>
    <col min="9486" max="9728" width="11.42578125" style="203"/>
    <col min="9729" max="9729" width="13.28515625" style="203" customWidth="1"/>
    <col min="9730" max="9730" width="30.85546875" style="203" customWidth="1"/>
    <col min="9731" max="9733" width="12.7109375" style="203" customWidth="1"/>
    <col min="9734" max="9734" width="10.7109375" style="203" customWidth="1"/>
    <col min="9735" max="9740" width="11.42578125" style="203"/>
    <col min="9741" max="9741" width="13.7109375" style="203" customWidth="1"/>
    <col min="9742" max="9984" width="11.42578125" style="203"/>
    <col min="9985" max="9985" width="13.28515625" style="203" customWidth="1"/>
    <col min="9986" max="9986" width="30.85546875" style="203" customWidth="1"/>
    <col min="9987" max="9989" width="12.7109375" style="203" customWidth="1"/>
    <col min="9990" max="9990" width="10.7109375" style="203" customWidth="1"/>
    <col min="9991" max="9996" width="11.42578125" style="203"/>
    <col min="9997" max="9997" width="13.7109375" style="203" customWidth="1"/>
    <col min="9998" max="10240" width="11.42578125" style="203"/>
    <col min="10241" max="10241" width="13.28515625" style="203" customWidth="1"/>
    <col min="10242" max="10242" width="30.85546875" style="203" customWidth="1"/>
    <col min="10243" max="10245" width="12.7109375" style="203" customWidth="1"/>
    <col min="10246" max="10246" width="10.7109375" style="203" customWidth="1"/>
    <col min="10247" max="10252" width="11.42578125" style="203"/>
    <col min="10253" max="10253" width="13.7109375" style="203" customWidth="1"/>
    <col min="10254" max="10496" width="11.42578125" style="203"/>
    <col min="10497" max="10497" width="13.28515625" style="203" customWidth="1"/>
    <col min="10498" max="10498" width="30.85546875" style="203" customWidth="1"/>
    <col min="10499" max="10501" width="12.7109375" style="203" customWidth="1"/>
    <col min="10502" max="10502" width="10.7109375" style="203" customWidth="1"/>
    <col min="10503" max="10508" width="11.42578125" style="203"/>
    <col min="10509" max="10509" width="13.7109375" style="203" customWidth="1"/>
    <col min="10510" max="10752" width="11.42578125" style="203"/>
    <col min="10753" max="10753" width="13.28515625" style="203" customWidth="1"/>
    <col min="10754" max="10754" width="30.85546875" style="203" customWidth="1"/>
    <col min="10755" max="10757" width="12.7109375" style="203" customWidth="1"/>
    <col min="10758" max="10758" width="10.7109375" style="203" customWidth="1"/>
    <col min="10759" max="10764" width="11.42578125" style="203"/>
    <col min="10765" max="10765" width="13.7109375" style="203" customWidth="1"/>
    <col min="10766" max="11008" width="11.42578125" style="203"/>
    <col min="11009" max="11009" width="13.28515625" style="203" customWidth="1"/>
    <col min="11010" max="11010" width="30.85546875" style="203" customWidth="1"/>
    <col min="11011" max="11013" width="12.7109375" style="203" customWidth="1"/>
    <col min="11014" max="11014" width="10.7109375" style="203" customWidth="1"/>
    <col min="11015" max="11020" width="11.42578125" style="203"/>
    <col min="11021" max="11021" width="13.7109375" style="203" customWidth="1"/>
    <col min="11022" max="11264" width="11.42578125" style="203"/>
    <col min="11265" max="11265" width="13.28515625" style="203" customWidth="1"/>
    <col min="11266" max="11266" width="30.85546875" style="203" customWidth="1"/>
    <col min="11267" max="11269" width="12.7109375" style="203" customWidth="1"/>
    <col min="11270" max="11270" width="10.7109375" style="203" customWidth="1"/>
    <col min="11271" max="11276" width="11.42578125" style="203"/>
    <col min="11277" max="11277" width="13.7109375" style="203" customWidth="1"/>
    <col min="11278" max="11520" width="11.42578125" style="203"/>
    <col min="11521" max="11521" width="13.28515625" style="203" customWidth="1"/>
    <col min="11522" max="11522" width="30.85546875" style="203" customWidth="1"/>
    <col min="11523" max="11525" width="12.7109375" style="203" customWidth="1"/>
    <col min="11526" max="11526" width="10.7109375" style="203" customWidth="1"/>
    <col min="11527" max="11532" width="11.42578125" style="203"/>
    <col min="11533" max="11533" width="13.7109375" style="203" customWidth="1"/>
    <col min="11534" max="11776" width="11.42578125" style="203"/>
    <col min="11777" max="11777" width="13.28515625" style="203" customWidth="1"/>
    <col min="11778" max="11778" width="30.85546875" style="203" customWidth="1"/>
    <col min="11779" max="11781" width="12.7109375" style="203" customWidth="1"/>
    <col min="11782" max="11782" width="10.7109375" style="203" customWidth="1"/>
    <col min="11783" max="11788" width="11.42578125" style="203"/>
    <col min="11789" max="11789" width="13.7109375" style="203" customWidth="1"/>
    <col min="11790" max="12032" width="11.42578125" style="203"/>
    <col min="12033" max="12033" width="13.28515625" style="203" customWidth="1"/>
    <col min="12034" max="12034" width="30.85546875" style="203" customWidth="1"/>
    <col min="12035" max="12037" width="12.7109375" style="203" customWidth="1"/>
    <col min="12038" max="12038" width="10.7109375" style="203" customWidth="1"/>
    <col min="12039" max="12044" width="11.42578125" style="203"/>
    <col min="12045" max="12045" width="13.7109375" style="203" customWidth="1"/>
    <col min="12046" max="12288" width="11.42578125" style="203"/>
    <col min="12289" max="12289" width="13.28515625" style="203" customWidth="1"/>
    <col min="12290" max="12290" width="30.85546875" style="203" customWidth="1"/>
    <col min="12291" max="12293" width="12.7109375" style="203" customWidth="1"/>
    <col min="12294" max="12294" width="10.7109375" style="203" customWidth="1"/>
    <col min="12295" max="12300" width="11.42578125" style="203"/>
    <col min="12301" max="12301" width="13.7109375" style="203" customWidth="1"/>
    <col min="12302" max="12544" width="11.42578125" style="203"/>
    <col min="12545" max="12545" width="13.28515625" style="203" customWidth="1"/>
    <col min="12546" max="12546" width="30.85546875" style="203" customWidth="1"/>
    <col min="12547" max="12549" width="12.7109375" style="203" customWidth="1"/>
    <col min="12550" max="12550" width="10.7109375" style="203" customWidth="1"/>
    <col min="12551" max="12556" width="11.42578125" style="203"/>
    <col min="12557" max="12557" width="13.7109375" style="203" customWidth="1"/>
    <col min="12558" max="12800" width="11.42578125" style="203"/>
    <col min="12801" max="12801" width="13.28515625" style="203" customWidth="1"/>
    <col min="12802" max="12802" width="30.85546875" style="203" customWidth="1"/>
    <col min="12803" max="12805" width="12.7109375" style="203" customWidth="1"/>
    <col min="12806" max="12806" width="10.7109375" style="203" customWidth="1"/>
    <col min="12807" max="12812" width="11.42578125" style="203"/>
    <col min="12813" max="12813" width="13.7109375" style="203" customWidth="1"/>
    <col min="12814" max="13056" width="11.42578125" style="203"/>
    <col min="13057" max="13057" width="13.28515625" style="203" customWidth="1"/>
    <col min="13058" max="13058" width="30.85546875" style="203" customWidth="1"/>
    <col min="13059" max="13061" width="12.7109375" style="203" customWidth="1"/>
    <col min="13062" max="13062" width="10.7109375" style="203" customWidth="1"/>
    <col min="13063" max="13068" width="11.42578125" style="203"/>
    <col min="13069" max="13069" width="13.7109375" style="203" customWidth="1"/>
    <col min="13070" max="13312" width="11.42578125" style="203"/>
    <col min="13313" max="13313" width="13.28515625" style="203" customWidth="1"/>
    <col min="13314" max="13314" width="30.85546875" style="203" customWidth="1"/>
    <col min="13315" max="13317" width="12.7109375" style="203" customWidth="1"/>
    <col min="13318" max="13318" width="10.7109375" style="203" customWidth="1"/>
    <col min="13319" max="13324" width="11.42578125" style="203"/>
    <col min="13325" max="13325" width="13.7109375" style="203" customWidth="1"/>
    <col min="13326" max="13568" width="11.42578125" style="203"/>
    <col min="13569" max="13569" width="13.28515625" style="203" customWidth="1"/>
    <col min="13570" max="13570" width="30.85546875" style="203" customWidth="1"/>
    <col min="13571" max="13573" width="12.7109375" style="203" customWidth="1"/>
    <col min="13574" max="13574" width="10.7109375" style="203" customWidth="1"/>
    <col min="13575" max="13580" width="11.42578125" style="203"/>
    <col min="13581" max="13581" width="13.7109375" style="203" customWidth="1"/>
    <col min="13582" max="13824" width="11.42578125" style="203"/>
    <col min="13825" max="13825" width="13.28515625" style="203" customWidth="1"/>
    <col min="13826" max="13826" width="30.85546875" style="203" customWidth="1"/>
    <col min="13827" max="13829" width="12.7109375" style="203" customWidth="1"/>
    <col min="13830" max="13830" width="10.7109375" style="203" customWidth="1"/>
    <col min="13831" max="13836" width="11.42578125" style="203"/>
    <col min="13837" max="13837" width="13.7109375" style="203" customWidth="1"/>
    <col min="13838" max="14080" width="11.42578125" style="203"/>
    <col min="14081" max="14081" width="13.28515625" style="203" customWidth="1"/>
    <col min="14082" max="14082" width="30.85546875" style="203" customWidth="1"/>
    <col min="14083" max="14085" width="12.7109375" style="203" customWidth="1"/>
    <col min="14086" max="14086" width="10.7109375" style="203" customWidth="1"/>
    <col min="14087" max="14092" width="11.42578125" style="203"/>
    <col min="14093" max="14093" width="13.7109375" style="203" customWidth="1"/>
    <col min="14094" max="14336" width="11.42578125" style="203"/>
    <col min="14337" max="14337" width="13.28515625" style="203" customWidth="1"/>
    <col min="14338" max="14338" width="30.85546875" style="203" customWidth="1"/>
    <col min="14339" max="14341" width="12.7109375" style="203" customWidth="1"/>
    <col min="14342" max="14342" width="10.7109375" style="203" customWidth="1"/>
    <col min="14343" max="14348" width="11.42578125" style="203"/>
    <col min="14349" max="14349" width="13.7109375" style="203" customWidth="1"/>
    <col min="14350" max="14592" width="11.42578125" style="203"/>
    <col min="14593" max="14593" width="13.28515625" style="203" customWidth="1"/>
    <col min="14594" max="14594" width="30.85546875" style="203" customWidth="1"/>
    <col min="14595" max="14597" width="12.7109375" style="203" customWidth="1"/>
    <col min="14598" max="14598" width="10.7109375" style="203" customWidth="1"/>
    <col min="14599" max="14604" width="11.42578125" style="203"/>
    <col min="14605" max="14605" width="13.7109375" style="203" customWidth="1"/>
    <col min="14606" max="14848" width="11.42578125" style="203"/>
    <col min="14849" max="14849" width="13.28515625" style="203" customWidth="1"/>
    <col min="14850" max="14850" width="30.85546875" style="203" customWidth="1"/>
    <col min="14851" max="14853" width="12.7109375" style="203" customWidth="1"/>
    <col min="14854" max="14854" width="10.7109375" style="203" customWidth="1"/>
    <col min="14855" max="14860" width="11.42578125" style="203"/>
    <col min="14861" max="14861" width="13.7109375" style="203" customWidth="1"/>
    <col min="14862" max="15104" width="11.42578125" style="203"/>
    <col min="15105" max="15105" width="13.28515625" style="203" customWidth="1"/>
    <col min="15106" max="15106" width="30.85546875" style="203" customWidth="1"/>
    <col min="15107" max="15109" width="12.7109375" style="203" customWidth="1"/>
    <col min="15110" max="15110" width="10.7109375" style="203" customWidth="1"/>
    <col min="15111" max="15116" width="11.42578125" style="203"/>
    <col min="15117" max="15117" width="13.7109375" style="203" customWidth="1"/>
    <col min="15118" max="15360" width="11.42578125" style="203"/>
    <col min="15361" max="15361" width="13.28515625" style="203" customWidth="1"/>
    <col min="15362" max="15362" width="30.85546875" style="203" customWidth="1"/>
    <col min="15363" max="15365" width="12.7109375" style="203" customWidth="1"/>
    <col min="15366" max="15366" width="10.7109375" style="203" customWidth="1"/>
    <col min="15367" max="15372" width="11.42578125" style="203"/>
    <col min="15373" max="15373" width="13.7109375" style="203" customWidth="1"/>
    <col min="15374" max="15616" width="11.42578125" style="203"/>
    <col min="15617" max="15617" width="13.28515625" style="203" customWidth="1"/>
    <col min="15618" max="15618" width="30.85546875" style="203" customWidth="1"/>
    <col min="15619" max="15621" width="12.7109375" style="203" customWidth="1"/>
    <col min="15622" max="15622" width="10.7109375" style="203" customWidth="1"/>
    <col min="15623" max="15628" width="11.42578125" style="203"/>
    <col min="15629" max="15629" width="13.7109375" style="203" customWidth="1"/>
    <col min="15630" max="15872" width="11.42578125" style="203"/>
    <col min="15873" max="15873" width="13.28515625" style="203" customWidth="1"/>
    <col min="15874" max="15874" width="30.85546875" style="203" customWidth="1"/>
    <col min="15875" max="15877" width="12.7109375" style="203" customWidth="1"/>
    <col min="15878" max="15878" width="10.7109375" style="203" customWidth="1"/>
    <col min="15879" max="15884" width="11.42578125" style="203"/>
    <col min="15885" max="15885" width="13.7109375" style="203" customWidth="1"/>
    <col min="15886" max="16128" width="11.42578125" style="203"/>
    <col min="16129" max="16129" width="13.28515625" style="203" customWidth="1"/>
    <col min="16130" max="16130" width="30.85546875" style="203" customWidth="1"/>
    <col min="16131" max="16133" width="12.7109375" style="203" customWidth="1"/>
    <col min="16134" max="16134" width="10.7109375" style="203" customWidth="1"/>
    <col min="16135" max="16140" width="11.42578125" style="203"/>
    <col min="16141" max="16141" width="13.7109375" style="203" customWidth="1"/>
    <col min="16142" max="16384" width="11.42578125" style="203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8" t="s">
        <v>286</v>
      </c>
      <c r="C5" s="168"/>
      <c r="D5" s="168"/>
      <c r="E5" s="168"/>
    </row>
    <row r="6" spans="2:9" ht="44.25" customHeight="1">
      <c r="B6" s="127" t="s">
        <v>287</v>
      </c>
      <c r="C6" s="110" t="str">
        <f>actualizaciones!A3</f>
        <v>acum. octubre 2011</v>
      </c>
      <c r="D6" s="110" t="str">
        <f>actualizaciones!A2</f>
        <v xml:space="preserve">acum. octubre 2012 </v>
      </c>
      <c r="E6" s="296" t="s">
        <v>282</v>
      </c>
    </row>
    <row r="7" spans="2:9" ht="15" customHeight="1">
      <c r="B7" s="248" t="s">
        <v>45</v>
      </c>
      <c r="C7" s="300"/>
      <c r="D7" s="300"/>
      <c r="E7" s="300"/>
    </row>
    <row r="8" spans="2:9" ht="15" customHeight="1">
      <c r="B8" s="301" t="s">
        <v>83</v>
      </c>
      <c r="C8" s="302">
        <v>63.464752725178371</v>
      </c>
      <c r="D8" s="302">
        <v>63.186718679566169</v>
      </c>
      <c r="E8" s="303">
        <f>D8/C8-1</f>
        <v>-4.3809206476573825E-3</v>
      </c>
    </row>
    <row r="9" spans="2:9" ht="15" customHeight="1">
      <c r="B9" s="304" t="s">
        <v>163</v>
      </c>
      <c r="C9" s="305">
        <v>74.270860411494567</v>
      </c>
      <c r="D9" s="305">
        <v>72.473496635318099</v>
      </c>
      <c r="E9" s="306">
        <f>D9/C9-1</f>
        <v>-2.4200120561661098E-2</v>
      </c>
      <c r="F9" s="307"/>
    </row>
    <row r="10" spans="2:9" ht="15" customHeight="1">
      <c r="B10" s="304" t="s">
        <v>168</v>
      </c>
      <c r="C10" s="305">
        <v>52.572442773794556</v>
      </c>
      <c r="D10" s="305">
        <v>52.466714167381511</v>
      </c>
      <c r="E10" s="306">
        <f>D10/C10-1</f>
        <v>-2.0111031718265115E-3</v>
      </c>
      <c r="F10" s="307"/>
    </row>
    <row r="11" spans="2:9" ht="15" customHeight="1">
      <c r="B11" s="248" t="s">
        <v>288</v>
      </c>
      <c r="C11" s="308"/>
      <c r="D11" s="308"/>
      <c r="E11" s="309"/>
    </row>
    <row r="12" spans="2:9" ht="15" customHeight="1">
      <c r="B12" s="301" t="s">
        <v>83</v>
      </c>
      <c r="C12" s="302">
        <v>55.796252940707205</v>
      </c>
      <c r="D12" s="302">
        <v>56.104279302472513</v>
      </c>
      <c r="E12" s="303">
        <f>D12/C12-1</f>
        <v>5.5205564089157999E-3</v>
      </c>
      <c r="I12" s="203" t="s">
        <v>277</v>
      </c>
    </row>
    <row r="13" spans="2:9" ht="15" customHeight="1">
      <c r="B13" s="304" t="s">
        <v>163</v>
      </c>
      <c r="C13" s="305">
        <v>61.815034352781836</v>
      </c>
      <c r="D13" s="305">
        <v>61.539158900810492</v>
      </c>
      <c r="E13" s="306">
        <f>D13/C13-1</f>
        <v>-4.4629183637900915E-3</v>
      </c>
      <c r="F13" s="307"/>
    </row>
    <row r="14" spans="2:9" ht="15" customHeight="1">
      <c r="B14" s="304" t="s">
        <v>168</v>
      </c>
      <c r="C14" s="305">
        <v>44.630278434092943</v>
      </c>
      <c r="D14" s="305">
        <v>44.97037045502924</v>
      </c>
      <c r="E14" s="306">
        <f>D14/C14-1</f>
        <v>7.6202083623233552E-3</v>
      </c>
      <c r="F14" s="307"/>
    </row>
    <row r="15" spans="2:9" ht="15" customHeight="1">
      <c r="B15" s="248" t="s">
        <v>71</v>
      </c>
      <c r="C15" s="308"/>
      <c r="D15" s="308"/>
      <c r="E15" s="309"/>
      <c r="F15" s="307"/>
    </row>
    <row r="16" spans="2:9" ht="15" customHeight="1">
      <c r="B16" s="301" t="s">
        <v>83</v>
      </c>
      <c r="C16" s="297">
        <v>57.951156464653401</v>
      </c>
      <c r="D16" s="297">
        <v>57.72744288368628</v>
      </c>
      <c r="E16" s="303">
        <f>D16/C16-1</f>
        <v>-3.860381649218203E-3</v>
      </c>
    </row>
    <row r="17" spans="1:12" ht="15" customHeight="1">
      <c r="B17" s="304" t="s">
        <v>163</v>
      </c>
      <c r="C17" s="299">
        <v>64.546016518575058</v>
      </c>
      <c r="D17" s="299">
        <v>64.486098245696923</v>
      </c>
      <c r="E17" s="306">
        <f>D17/C17-1</f>
        <v>-9.2830318755443564E-4</v>
      </c>
      <c r="F17" s="307"/>
    </row>
    <row r="18" spans="1:12" ht="15" customHeight="1">
      <c r="B18" s="304" t="s">
        <v>168</v>
      </c>
      <c r="C18" s="299">
        <v>45.588110083447923</v>
      </c>
      <c r="D18" s="299">
        <v>44.007277846459708</v>
      </c>
      <c r="E18" s="306">
        <f>D18/C18-1</f>
        <v>-3.4676415277898998E-2</v>
      </c>
      <c r="F18" s="307"/>
    </row>
    <row r="19" spans="1:12" ht="30" customHeight="1">
      <c r="B19" s="116" t="s">
        <v>229</v>
      </c>
      <c r="C19" s="116"/>
      <c r="D19" s="116"/>
      <c r="E19" s="116"/>
    </row>
    <row r="20" spans="1:12" ht="15" customHeight="1" thickBot="1">
      <c r="B20" s="310"/>
      <c r="C20" s="311"/>
      <c r="D20" s="311"/>
    </row>
    <row r="21" spans="1:12" ht="30" customHeight="1" thickBot="1">
      <c r="B21" s="278"/>
      <c r="C21" s="278"/>
      <c r="D21" s="278"/>
      <c r="E21" s="85" t="s">
        <v>98</v>
      </c>
      <c r="F21" s="278"/>
      <c r="G21" s="278"/>
      <c r="H21" s="278"/>
      <c r="I21" s="278"/>
      <c r="J21" s="278"/>
      <c r="K21" s="278"/>
      <c r="L21" s="278"/>
    </row>
    <row r="28" spans="1:12">
      <c r="A28" s="203" t="s">
        <v>277</v>
      </c>
      <c r="B28" s="203" t="s">
        <v>277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8"/>
    </row>
    <row r="4" spans="21:21" ht="15" customHeight="1">
      <c r="U4" s="298"/>
    </row>
    <row r="5" spans="21:21">
      <c r="U5" s="298"/>
    </row>
    <row r="8" spans="21:21" ht="25.5" customHeight="1"/>
    <row r="9" spans="21:21" ht="25.5" customHeight="1"/>
    <row r="11" spans="21:21">
      <c r="U11" s="298"/>
    </row>
    <row r="12" spans="21:21">
      <c r="U12" s="298"/>
    </row>
    <row r="15" spans="21:21">
      <c r="U15" s="298"/>
    </row>
    <row r="16" spans="21:21">
      <c r="U16" s="298"/>
    </row>
    <row r="17" spans="2:21">
      <c r="U17" s="298"/>
    </row>
    <row r="19" spans="2:21">
      <c r="U19" s="298"/>
    </row>
    <row r="20" spans="2:21">
      <c r="U20" s="298"/>
    </row>
    <row r="21" spans="2:21">
      <c r="U21" s="298"/>
    </row>
    <row r="23" spans="2:21">
      <c r="U23" s="298"/>
    </row>
    <row r="24" spans="2:21" ht="16.5" customHeight="1">
      <c r="U24" s="298"/>
    </row>
    <row r="25" spans="2:21">
      <c r="U25" s="298"/>
    </row>
    <row r="26" spans="2:21" ht="15" customHeight="1" thickBot="1"/>
    <row r="27" spans="2:21" ht="30" customHeight="1" thickBot="1">
      <c r="I27" s="85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3" customWidth="1"/>
    <col min="2" max="2" width="23.7109375" style="203" customWidth="1"/>
    <col min="3" max="4" width="11.140625" style="203" customWidth="1"/>
    <col min="5" max="5" width="10.7109375" style="203" customWidth="1"/>
    <col min="6" max="6" width="10.5703125" style="203" customWidth="1"/>
    <col min="7" max="7" width="10.7109375" style="203" customWidth="1"/>
    <col min="8" max="13" width="11.42578125" style="203"/>
    <col min="14" max="14" width="13.7109375" style="203" customWidth="1"/>
    <col min="15" max="257" width="11.42578125" style="203"/>
    <col min="258" max="258" width="37.42578125" style="203" customWidth="1"/>
    <col min="259" max="261" width="11.7109375" style="203" customWidth="1"/>
    <col min="262" max="262" width="10.5703125" style="203" customWidth="1"/>
    <col min="263" max="263" width="10.7109375" style="203" customWidth="1"/>
    <col min="264" max="269" width="11.42578125" style="203"/>
    <col min="270" max="270" width="13.7109375" style="203" customWidth="1"/>
    <col min="271" max="513" width="11.42578125" style="203"/>
    <col min="514" max="514" width="37.42578125" style="203" customWidth="1"/>
    <col min="515" max="517" width="11.7109375" style="203" customWidth="1"/>
    <col min="518" max="518" width="10.5703125" style="203" customWidth="1"/>
    <col min="519" max="519" width="10.7109375" style="203" customWidth="1"/>
    <col min="520" max="525" width="11.42578125" style="203"/>
    <col min="526" max="526" width="13.7109375" style="203" customWidth="1"/>
    <col min="527" max="769" width="11.42578125" style="203"/>
    <col min="770" max="770" width="37.42578125" style="203" customWidth="1"/>
    <col min="771" max="773" width="11.7109375" style="203" customWidth="1"/>
    <col min="774" max="774" width="10.5703125" style="203" customWidth="1"/>
    <col min="775" max="775" width="10.7109375" style="203" customWidth="1"/>
    <col min="776" max="781" width="11.42578125" style="203"/>
    <col min="782" max="782" width="13.7109375" style="203" customWidth="1"/>
    <col min="783" max="1025" width="11.42578125" style="203"/>
    <col min="1026" max="1026" width="37.42578125" style="203" customWidth="1"/>
    <col min="1027" max="1029" width="11.7109375" style="203" customWidth="1"/>
    <col min="1030" max="1030" width="10.5703125" style="203" customWidth="1"/>
    <col min="1031" max="1031" width="10.7109375" style="203" customWidth="1"/>
    <col min="1032" max="1037" width="11.42578125" style="203"/>
    <col min="1038" max="1038" width="13.7109375" style="203" customWidth="1"/>
    <col min="1039" max="1281" width="11.42578125" style="203"/>
    <col min="1282" max="1282" width="37.42578125" style="203" customWidth="1"/>
    <col min="1283" max="1285" width="11.7109375" style="203" customWidth="1"/>
    <col min="1286" max="1286" width="10.5703125" style="203" customWidth="1"/>
    <col min="1287" max="1287" width="10.7109375" style="203" customWidth="1"/>
    <col min="1288" max="1293" width="11.42578125" style="203"/>
    <col min="1294" max="1294" width="13.7109375" style="203" customWidth="1"/>
    <col min="1295" max="1537" width="11.42578125" style="203"/>
    <col min="1538" max="1538" width="37.42578125" style="203" customWidth="1"/>
    <col min="1539" max="1541" width="11.7109375" style="203" customWidth="1"/>
    <col min="1542" max="1542" width="10.5703125" style="203" customWidth="1"/>
    <col min="1543" max="1543" width="10.7109375" style="203" customWidth="1"/>
    <col min="1544" max="1549" width="11.42578125" style="203"/>
    <col min="1550" max="1550" width="13.7109375" style="203" customWidth="1"/>
    <col min="1551" max="1793" width="11.42578125" style="203"/>
    <col min="1794" max="1794" width="37.42578125" style="203" customWidth="1"/>
    <col min="1795" max="1797" width="11.7109375" style="203" customWidth="1"/>
    <col min="1798" max="1798" width="10.5703125" style="203" customWidth="1"/>
    <col min="1799" max="1799" width="10.7109375" style="203" customWidth="1"/>
    <col min="1800" max="1805" width="11.42578125" style="203"/>
    <col min="1806" max="1806" width="13.7109375" style="203" customWidth="1"/>
    <col min="1807" max="2049" width="11.42578125" style="203"/>
    <col min="2050" max="2050" width="37.42578125" style="203" customWidth="1"/>
    <col min="2051" max="2053" width="11.7109375" style="203" customWidth="1"/>
    <col min="2054" max="2054" width="10.5703125" style="203" customWidth="1"/>
    <col min="2055" max="2055" width="10.7109375" style="203" customWidth="1"/>
    <col min="2056" max="2061" width="11.42578125" style="203"/>
    <col min="2062" max="2062" width="13.7109375" style="203" customWidth="1"/>
    <col min="2063" max="2305" width="11.42578125" style="203"/>
    <col min="2306" max="2306" width="37.42578125" style="203" customWidth="1"/>
    <col min="2307" max="2309" width="11.7109375" style="203" customWidth="1"/>
    <col min="2310" max="2310" width="10.5703125" style="203" customWidth="1"/>
    <col min="2311" max="2311" width="10.7109375" style="203" customWidth="1"/>
    <col min="2312" max="2317" width="11.42578125" style="203"/>
    <col min="2318" max="2318" width="13.7109375" style="203" customWidth="1"/>
    <col min="2319" max="2561" width="11.42578125" style="203"/>
    <col min="2562" max="2562" width="37.42578125" style="203" customWidth="1"/>
    <col min="2563" max="2565" width="11.7109375" style="203" customWidth="1"/>
    <col min="2566" max="2566" width="10.5703125" style="203" customWidth="1"/>
    <col min="2567" max="2567" width="10.7109375" style="203" customWidth="1"/>
    <col min="2568" max="2573" width="11.42578125" style="203"/>
    <col min="2574" max="2574" width="13.7109375" style="203" customWidth="1"/>
    <col min="2575" max="2817" width="11.42578125" style="203"/>
    <col min="2818" max="2818" width="37.42578125" style="203" customWidth="1"/>
    <col min="2819" max="2821" width="11.7109375" style="203" customWidth="1"/>
    <col min="2822" max="2822" width="10.5703125" style="203" customWidth="1"/>
    <col min="2823" max="2823" width="10.7109375" style="203" customWidth="1"/>
    <col min="2824" max="2829" width="11.42578125" style="203"/>
    <col min="2830" max="2830" width="13.7109375" style="203" customWidth="1"/>
    <col min="2831" max="3073" width="11.42578125" style="203"/>
    <col min="3074" max="3074" width="37.42578125" style="203" customWidth="1"/>
    <col min="3075" max="3077" width="11.7109375" style="203" customWidth="1"/>
    <col min="3078" max="3078" width="10.5703125" style="203" customWidth="1"/>
    <col min="3079" max="3079" width="10.7109375" style="203" customWidth="1"/>
    <col min="3080" max="3085" width="11.42578125" style="203"/>
    <col min="3086" max="3086" width="13.7109375" style="203" customWidth="1"/>
    <col min="3087" max="3329" width="11.42578125" style="203"/>
    <col min="3330" max="3330" width="37.42578125" style="203" customWidth="1"/>
    <col min="3331" max="3333" width="11.7109375" style="203" customWidth="1"/>
    <col min="3334" max="3334" width="10.5703125" style="203" customWidth="1"/>
    <col min="3335" max="3335" width="10.7109375" style="203" customWidth="1"/>
    <col min="3336" max="3341" width="11.42578125" style="203"/>
    <col min="3342" max="3342" width="13.7109375" style="203" customWidth="1"/>
    <col min="3343" max="3585" width="11.42578125" style="203"/>
    <col min="3586" max="3586" width="37.42578125" style="203" customWidth="1"/>
    <col min="3587" max="3589" width="11.7109375" style="203" customWidth="1"/>
    <col min="3590" max="3590" width="10.5703125" style="203" customWidth="1"/>
    <col min="3591" max="3591" width="10.7109375" style="203" customWidth="1"/>
    <col min="3592" max="3597" width="11.42578125" style="203"/>
    <col min="3598" max="3598" width="13.7109375" style="203" customWidth="1"/>
    <col min="3599" max="3841" width="11.42578125" style="203"/>
    <col min="3842" max="3842" width="37.42578125" style="203" customWidth="1"/>
    <col min="3843" max="3845" width="11.7109375" style="203" customWidth="1"/>
    <col min="3846" max="3846" width="10.5703125" style="203" customWidth="1"/>
    <col min="3847" max="3847" width="10.7109375" style="203" customWidth="1"/>
    <col min="3848" max="3853" width="11.42578125" style="203"/>
    <col min="3854" max="3854" width="13.7109375" style="203" customWidth="1"/>
    <col min="3855" max="4097" width="11.42578125" style="203"/>
    <col min="4098" max="4098" width="37.42578125" style="203" customWidth="1"/>
    <col min="4099" max="4101" width="11.7109375" style="203" customWidth="1"/>
    <col min="4102" max="4102" width="10.5703125" style="203" customWidth="1"/>
    <col min="4103" max="4103" width="10.7109375" style="203" customWidth="1"/>
    <col min="4104" max="4109" width="11.42578125" style="203"/>
    <col min="4110" max="4110" width="13.7109375" style="203" customWidth="1"/>
    <col min="4111" max="4353" width="11.42578125" style="203"/>
    <col min="4354" max="4354" width="37.42578125" style="203" customWidth="1"/>
    <col min="4355" max="4357" width="11.7109375" style="203" customWidth="1"/>
    <col min="4358" max="4358" width="10.5703125" style="203" customWidth="1"/>
    <col min="4359" max="4359" width="10.7109375" style="203" customWidth="1"/>
    <col min="4360" max="4365" width="11.42578125" style="203"/>
    <col min="4366" max="4366" width="13.7109375" style="203" customWidth="1"/>
    <col min="4367" max="4609" width="11.42578125" style="203"/>
    <col min="4610" max="4610" width="37.42578125" style="203" customWidth="1"/>
    <col min="4611" max="4613" width="11.7109375" style="203" customWidth="1"/>
    <col min="4614" max="4614" width="10.5703125" style="203" customWidth="1"/>
    <col min="4615" max="4615" width="10.7109375" style="203" customWidth="1"/>
    <col min="4616" max="4621" width="11.42578125" style="203"/>
    <col min="4622" max="4622" width="13.7109375" style="203" customWidth="1"/>
    <col min="4623" max="4865" width="11.42578125" style="203"/>
    <col min="4866" max="4866" width="37.42578125" style="203" customWidth="1"/>
    <col min="4867" max="4869" width="11.7109375" style="203" customWidth="1"/>
    <col min="4870" max="4870" width="10.5703125" style="203" customWidth="1"/>
    <col min="4871" max="4871" width="10.7109375" style="203" customWidth="1"/>
    <col min="4872" max="4877" width="11.42578125" style="203"/>
    <col min="4878" max="4878" width="13.7109375" style="203" customWidth="1"/>
    <col min="4879" max="5121" width="11.42578125" style="203"/>
    <col min="5122" max="5122" width="37.42578125" style="203" customWidth="1"/>
    <col min="5123" max="5125" width="11.7109375" style="203" customWidth="1"/>
    <col min="5126" max="5126" width="10.5703125" style="203" customWidth="1"/>
    <col min="5127" max="5127" width="10.7109375" style="203" customWidth="1"/>
    <col min="5128" max="5133" width="11.42578125" style="203"/>
    <col min="5134" max="5134" width="13.7109375" style="203" customWidth="1"/>
    <col min="5135" max="5377" width="11.42578125" style="203"/>
    <col min="5378" max="5378" width="37.42578125" style="203" customWidth="1"/>
    <col min="5379" max="5381" width="11.7109375" style="203" customWidth="1"/>
    <col min="5382" max="5382" width="10.5703125" style="203" customWidth="1"/>
    <col min="5383" max="5383" width="10.7109375" style="203" customWidth="1"/>
    <col min="5384" max="5389" width="11.42578125" style="203"/>
    <col min="5390" max="5390" width="13.7109375" style="203" customWidth="1"/>
    <col min="5391" max="5633" width="11.42578125" style="203"/>
    <col min="5634" max="5634" width="37.42578125" style="203" customWidth="1"/>
    <col min="5635" max="5637" width="11.7109375" style="203" customWidth="1"/>
    <col min="5638" max="5638" width="10.5703125" style="203" customWidth="1"/>
    <col min="5639" max="5639" width="10.7109375" style="203" customWidth="1"/>
    <col min="5640" max="5645" width="11.42578125" style="203"/>
    <col min="5646" max="5646" width="13.7109375" style="203" customWidth="1"/>
    <col min="5647" max="5889" width="11.42578125" style="203"/>
    <col min="5890" max="5890" width="37.42578125" style="203" customWidth="1"/>
    <col min="5891" max="5893" width="11.7109375" style="203" customWidth="1"/>
    <col min="5894" max="5894" width="10.5703125" style="203" customWidth="1"/>
    <col min="5895" max="5895" width="10.7109375" style="203" customWidth="1"/>
    <col min="5896" max="5901" width="11.42578125" style="203"/>
    <col min="5902" max="5902" width="13.7109375" style="203" customWidth="1"/>
    <col min="5903" max="6145" width="11.42578125" style="203"/>
    <col min="6146" max="6146" width="37.42578125" style="203" customWidth="1"/>
    <col min="6147" max="6149" width="11.7109375" style="203" customWidth="1"/>
    <col min="6150" max="6150" width="10.5703125" style="203" customWidth="1"/>
    <col min="6151" max="6151" width="10.7109375" style="203" customWidth="1"/>
    <col min="6152" max="6157" width="11.42578125" style="203"/>
    <col min="6158" max="6158" width="13.7109375" style="203" customWidth="1"/>
    <col min="6159" max="6401" width="11.42578125" style="203"/>
    <col min="6402" max="6402" width="37.42578125" style="203" customWidth="1"/>
    <col min="6403" max="6405" width="11.7109375" style="203" customWidth="1"/>
    <col min="6406" max="6406" width="10.5703125" style="203" customWidth="1"/>
    <col min="6407" max="6407" width="10.7109375" style="203" customWidth="1"/>
    <col min="6408" max="6413" width="11.42578125" style="203"/>
    <col min="6414" max="6414" width="13.7109375" style="203" customWidth="1"/>
    <col min="6415" max="6657" width="11.42578125" style="203"/>
    <col min="6658" max="6658" width="37.42578125" style="203" customWidth="1"/>
    <col min="6659" max="6661" width="11.7109375" style="203" customWidth="1"/>
    <col min="6662" max="6662" width="10.5703125" style="203" customWidth="1"/>
    <col min="6663" max="6663" width="10.7109375" style="203" customWidth="1"/>
    <col min="6664" max="6669" width="11.42578125" style="203"/>
    <col min="6670" max="6670" width="13.7109375" style="203" customWidth="1"/>
    <col min="6671" max="6913" width="11.42578125" style="203"/>
    <col min="6914" max="6914" width="37.42578125" style="203" customWidth="1"/>
    <col min="6915" max="6917" width="11.7109375" style="203" customWidth="1"/>
    <col min="6918" max="6918" width="10.5703125" style="203" customWidth="1"/>
    <col min="6919" max="6919" width="10.7109375" style="203" customWidth="1"/>
    <col min="6920" max="6925" width="11.42578125" style="203"/>
    <col min="6926" max="6926" width="13.7109375" style="203" customWidth="1"/>
    <col min="6927" max="7169" width="11.42578125" style="203"/>
    <col min="7170" max="7170" width="37.42578125" style="203" customWidth="1"/>
    <col min="7171" max="7173" width="11.7109375" style="203" customWidth="1"/>
    <col min="7174" max="7174" width="10.5703125" style="203" customWidth="1"/>
    <col min="7175" max="7175" width="10.7109375" style="203" customWidth="1"/>
    <col min="7176" max="7181" width="11.42578125" style="203"/>
    <col min="7182" max="7182" width="13.7109375" style="203" customWidth="1"/>
    <col min="7183" max="7425" width="11.42578125" style="203"/>
    <col min="7426" max="7426" width="37.42578125" style="203" customWidth="1"/>
    <col min="7427" max="7429" width="11.7109375" style="203" customWidth="1"/>
    <col min="7430" max="7430" width="10.5703125" style="203" customWidth="1"/>
    <col min="7431" max="7431" width="10.7109375" style="203" customWidth="1"/>
    <col min="7432" max="7437" width="11.42578125" style="203"/>
    <col min="7438" max="7438" width="13.7109375" style="203" customWidth="1"/>
    <col min="7439" max="7681" width="11.42578125" style="203"/>
    <col min="7682" max="7682" width="37.42578125" style="203" customWidth="1"/>
    <col min="7683" max="7685" width="11.7109375" style="203" customWidth="1"/>
    <col min="7686" max="7686" width="10.5703125" style="203" customWidth="1"/>
    <col min="7687" max="7687" width="10.7109375" style="203" customWidth="1"/>
    <col min="7688" max="7693" width="11.42578125" style="203"/>
    <col min="7694" max="7694" width="13.7109375" style="203" customWidth="1"/>
    <col min="7695" max="7937" width="11.42578125" style="203"/>
    <col min="7938" max="7938" width="37.42578125" style="203" customWidth="1"/>
    <col min="7939" max="7941" width="11.7109375" style="203" customWidth="1"/>
    <col min="7942" max="7942" width="10.5703125" style="203" customWidth="1"/>
    <col min="7943" max="7943" width="10.7109375" style="203" customWidth="1"/>
    <col min="7944" max="7949" width="11.42578125" style="203"/>
    <col min="7950" max="7950" width="13.7109375" style="203" customWidth="1"/>
    <col min="7951" max="8193" width="11.42578125" style="203"/>
    <col min="8194" max="8194" width="37.42578125" style="203" customWidth="1"/>
    <col min="8195" max="8197" width="11.7109375" style="203" customWidth="1"/>
    <col min="8198" max="8198" width="10.5703125" style="203" customWidth="1"/>
    <col min="8199" max="8199" width="10.7109375" style="203" customWidth="1"/>
    <col min="8200" max="8205" width="11.42578125" style="203"/>
    <col min="8206" max="8206" width="13.7109375" style="203" customWidth="1"/>
    <col min="8207" max="8449" width="11.42578125" style="203"/>
    <col min="8450" max="8450" width="37.42578125" style="203" customWidth="1"/>
    <col min="8451" max="8453" width="11.7109375" style="203" customWidth="1"/>
    <col min="8454" max="8454" width="10.5703125" style="203" customWidth="1"/>
    <col min="8455" max="8455" width="10.7109375" style="203" customWidth="1"/>
    <col min="8456" max="8461" width="11.42578125" style="203"/>
    <col min="8462" max="8462" width="13.7109375" style="203" customWidth="1"/>
    <col min="8463" max="8705" width="11.42578125" style="203"/>
    <col min="8706" max="8706" width="37.42578125" style="203" customWidth="1"/>
    <col min="8707" max="8709" width="11.7109375" style="203" customWidth="1"/>
    <col min="8710" max="8710" width="10.5703125" style="203" customWidth="1"/>
    <col min="8711" max="8711" width="10.7109375" style="203" customWidth="1"/>
    <col min="8712" max="8717" width="11.42578125" style="203"/>
    <col min="8718" max="8718" width="13.7109375" style="203" customWidth="1"/>
    <col min="8719" max="8961" width="11.42578125" style="203"/>
    <col min="8962" max="8962" width="37.42578125" style="203" customWidth="1"/>
    <col min="8963" max="8965" width="11.7109375" style="203" customWidth="1"/>
    <col min="8966" max="8966" width="10.5703125" style="203" customWidth="1"/>
    <col min="8967" max="8967" width="10.7109375" style="203" customWidth="1"/>
    <col min="8968" max="8973" width="11.42578125" style="203"/>
    <col min="8974" max="8974" width="13.7109375" style="203" customWidth="1"/>
    <col min="8975" max="9217" width="11.42578125" style="203"/>
    <col min="9218" max="9218" width="37.42578125" style="203" customWidth="1"/>
    <col min="9219" max="9221" width="11.7109375" style="203" customWidth="1"/>
    <col min="9222" max="9222" width="10.5703125" style="203" customWidth="1"/>
    <col min="9223" max="9223" width="10.7109375" style="203" customWidth="1"/>
    <col min="9224" max="9229" width="11.42578125" style="203"/>
    <col min="9230" max="9230" width="13.7109375" style="203" customWidth="1"/>
    <col min="9231" max="9473" width="11.42578125" style="203"/>
    <col min="9474" max="9474" width="37.42578125" style="203" customWidth="1"/>
    <col min="9475" max="9477" width="11.7109375" style="203" customWidth="1"/>
    <col min="9478" max="9478" width="10.5703125" style="203" customWidth="1"/>
    <col min="9479" max="9479" width="10.7109375" style="203" customWidth="1"/>
    <col min="9480" max="9485" width="11.42578125" style="203"/>
    <col min="9486" max="9486" width="13.7109375" style="203" customWidth="1"/>
    <col min="9487" max="9729" width="11.42578125" style="203"/>
    <col min="9730" max="9730" width="37.42578125" style="203" customWidth="1"/>
    <col min="9731" max="9733" width="11.7109375" style="203" customWidth="1"/>
    <col min="9734" max="9734" width="10.5703125" style="203" customWidth="1"/>
    <col min="9735" max="9735" width="10.7109375" style="203" customWidth="1"/>
    <col min="9736" max="9741" width="11.42578125" style="203"/>
    <col min="9742" max="9742" width="13.7109375" style="203" customWidth="1"/>
    <col min="9743" max="9985" width="11.42578125" style="203"/>
    <col min="9986" max="9986" width="37.42578125" style="203" customWidth="1"/>
    <col min="9987" max="9989" width="11.7109375" style="203" customWidth="1"/>
    <col min="9990" max="9990" width="10.5703125" style="203" customWidth="1"/>
    <col min="9991" max="9991" width="10.7109375" style="203" customWidth="1"/>
    <col min="9992" max="9997" width="11.42578125" style="203"/>
    <col min="9998" max="9998" width="13.7109375" style="203" customWidth="1"/>
    <col min="9999" max="10241" width="11.42578125" style="203"/>
    <col min="10242" max="10242" width="37.42578125" style="203" customWidth="1"/>
    <col min="10243" max="10245" width="11.7109375" style="203" customWidth="1"/>
    <col min="10246" max="10246" width="10.5703125" style="203" customWidth="1"/>
    <col min="10247" max="10247" width="10.7109375" style="203" customWidth="1"/>
    <col min="10248" max="10253" width="11.42578125" style="203"/>
    <col min="10254" max="10254" width="13.7109375" style="203" customWidth="1"/>
    <col min="10255" max="10497" width="11.42578125" style="203"/>
    <col min="10498" max="10498" width="37.42578125" style="203" customWidth="1"/>
    <col min="10499" max="10501" width="11.7109375" style="203" customWidth="1"/>
    <col min="10502" max="10502" width="10.5703125" style="203" customWidth="1"/>
    <col min="10503" max="10503" width="10.7109375" style="203" customWidth="1"/>
    <col min="10504" max="10509" width="11.42578125" style="203"/>
    <col min="10510" max="10510" width="13.7109375" style="203" customWidth="1"/>
    <col min="10511" max="10753" width="11.42578125" style="203"/>
    <col min="10754" max="10754" width="37.42578125" style="203" customWidth="1"/>
    <col min="10755" max="10757" width="11.7109375" style="203" customWidth="1"/>
    <col min="10758" max="10758" width="10.5703125" style="203" customWidth="1"/>
    <col min="10759" max="10759" width="10.7109375" style="203" customWidth="1"/>
    <col min="10760" max="10765" width="11.42578125" style="203"/>
    <col min="10766" max="10766" width="13.7109375" style="203" customWidth="1"/>
    <col min="10767" max="11009" width="11.42578125" style="203"/>
    <col min="11010" max="11010" width="37.42578125" style="203" customWidth="1"/>
    <col min="11011" max="11013" width="11.7109375" style="203" customWidth="1"/>
    <col min="11014" max="11014" width="10.5703125" style="203" customWidth="1"/>
    <col min="11015" max="11015" width="10.7109375" style="203" customWidth="1"/>
    <col min="11016" max="11021" width="11.42578125" style="203"/>
    <col min="11022" max="11022" width="13.7109375" style="203" customWidth="1"/>
    <col min="11023" max="11265" width="11.42578125" style="203"/>
    <col min="11266" max="11266" width="37.42578125" style="203" customWidth="1"/>
    <col min="11267" max="11269" width="11.7109375" style="203" customWidth="1"/>
    <col min="11270" max="11270" width="10.5703125" style="203" customWidth="1"/>
    <col min="11271" max="11271" width="10.7109375" style="203" customWidth="1"/>
    <col min="11272" max="11277" width="11.42578125" style="203"/>
    <col min="11278" max="11278" width="13.7109375" style="203" customWidth="1"/>
    <col min="11279" max="11521" width="11.42578125" style="203"/>
    <col min="11522" max="11522" width="37.42578125" style="203" customWidth="1"/>
    <col min="11523" max="11525" width="11.7109375" style="203" customWidth="1"/>
    <col min="11526" max="11526" width="10.5703125" style="203" customWidth="1"/>
    <col min="11527" max="11527" width="10.7109375" style="203" customWidth="1"/>
    <col min="11528" max="11533" width="11.42578125" style="203"/>
    <col min="11534" max="11534" width="13.7109375" style="203" customWidth="1"/>
    <col min="11535" max="11777" width="11.42578125" style="203"/>
    <col min="11778" max="11778" width="37.42578125" style="203" customWidth="1"/>
    <col min="11779" max="11781" width="11.7109375" style="203" customWidth="1"/>
    <col min="11782" max="11782" width="10.5703125" style="203" customWidth="1"/>
    <col min="11783" max="11783" width="10.7109375" style="203" customWidth="1"/>
    <col min="11784" max="11789" width="11.42578125" style="203"/>
    <col min="11790" max="11790" width="13.7109375" style="203" customWidth="1"/>
    <col min="11791" max="12033" width="11.42578125" style="203"/>
    <col min="12034" max="12034" width="37.42578125" style="203" customWidth="1"/>
    <col min="12035" max="12037" width="11.7109375" style="203" customWidth="1"/>
    <col min="12038" max="12038" width="10.5703125" style="203" customWidth="1"/>
    <col min="12039" max="12039" width="10.7109375" style="203" customWidth="1"/>
    <col min="12040" max="12045" width="11.42578125" style="203"/>
    <col min="12046" max="12046" width="13.7109375" style="203" customWidth="1"/>
    <col min="12047" max="12289" width="11.42578125" style="203"/>
    <col min="12290" max="12290" width="37.42578125" style="203" customWidth="1"/>
    <col min="12291" max="12293" width="11.7109375" style="203" customWidth="1"/>
    <col min="12294" max="12294" width="10.5703125" style="203" customWidth="1"/>
    <col min="12295" max="12295" width="10.7109375" style="203" customWidth="1"/>
    <col min="12296" max="12301" width="11.42578125" style="203"/>
    <col min="12302" max="12302" width="13.7109375" style="203" customWidth="1"/>
    <col min="12303" max="12545" width="11.42578125" style="203"/>
    <col min="12546" max="12546" width="37.42578125" style="203" customWidth="1"/>
    <col min="12547" max="12549" width="11.7109375" style="203" customWidth="1"/>
    <col min="12550" max="12550" width="10.5703125" style="203" customWidth="1"/>
    <col min="12551" max="12551" width="10.7109375" style="203" customWidth="1"/>
    <col min="12552" max="12557" width="11.42578125" style="203"/>
    <col min="12558" max="12558" width="13.7109375" style="203" customWidth="1"/>
    <col min="12559" max="12801" width="11.42578125" style="203"/>
    <col min="12802" max="12802" width="37.42578125" style="203" customWidth="1"/>
    <col min="12803" max="12805" width="11.7109375" style="203" customWidth="1"/>
    <col min="12806" max="12806" width="10.5703125" style="203" customWidth="1"/>
    <col min="12807" max="12807" width="10.7109375" style="203" customWidth="1"/>
    <col min="12808" max="12813" width="11.42578125" style="203"/>
    <col min="12814" max="12814" width="13.7109375" style="203" customWidth="1"/>
    <col min="12815" max="13057" width="11.42578125" style="203"/>
    <col min="13058" max="13058" width="37.42578125" style="203" customWidth="1"/>
    <col min="13059" max="13061" width="11.7109375" style="203" customWidth="1"/>
    <col min="13062" max="13062" width="10.5703125" style="203" customWidth="1"/>
    <col min="13063" max="13063" width="10.7109375" style="203" customWidth="1"/>
    <col min="13064" max="13069" width="11.42578125" style="203"/>
    <col min="13070" max="13070" width="13.7109375" style="203" customWidth="1"/>
    <col min="13071" max="13313" width="11.42578125" style="203"/>
    <col min="13314" max="13314" width="37.42578125" style="203" customWidth="1"/>
    <col min="13315" max="13317" width="11.7109375" style="203" customWidth="1"/>
    <col min="13318" max="13318" width="10.5703125" style="203" customWidth="1"/>
    <col min="13319" max="13319" width="10.7109375" style="203" customWidth="1"/>
    <col min="13320" max="13325" width="11.42578125" style="203"/>
    <col min="13326" max="13326" width="13.7109375" style="203" customWidth="1"/>
    <col min="13327" max="13569" width="11.42578125" style="203"/>
    <col min="13570" max="13570" width="37.42578125" style="203" customWidth="1"/>
    <col min="13571" max="13573" width="11.7109375" style="203" customWidth="1"/>
    <col min="13574" max="13574" width="10.5703125" style="203" customWidth="1"/>
    <col min="13575" max="13575" width="10.7109375" style="203" customWidth="1"/>
    <col min="13576" max="13581" width="11.42578125" style="203"/>
    <col min="13582" max="13582" width="13.7109375" style="203" customWidth="1"/>
    <col min="13583" max="13825" width="11.42578125" style="203"/>
    <col min="13826" max="13826" width="37.42578125" style="203" customWidth="1"/>
    <col min="13827" max="13829" width="11.7109375" style="203" customWidth="1"/>
    <col min="13830" max="13830" width="10.5703125" style="203" customWidth="1"/>
    <col min="13831" max="13831" width="10.7109375" style="203" customWidth="1"/>
    <col min="13832" max="13837" width="11.42578125" style="203"/>
    <col min="13838" max="13838" width="13.7109375" style="203" customWidth="1"/>
    <col min="13839" max="14081" width="11.42578125" style="203"/>
    <col min="14082" max="14082" width="37.42578125" style="203" customWidth="1"/>
    <col min="14083" max="14085" width="11.7109375" style="203" customWidth="1"/>
    <col min="14086" max="14086" width="10.5703125" style="203" customWidth="1"/>
    <col min="14087" max="14087" width="10.7109375" style="203" customWidth="1"/>
    <col min="14088" max="14093" width="11.42578125" style="203"/>
    <col min="14094" max="14094" width="13.7109375" style="203" customWidth="1"/>
    <col min="14095" max="14337" width="11.42578125" style="203"/>
    <col min="14338" max="14338" width="37.42578125" style="203" customWidth="1"/>
    <col min="14339" max="14341" width="11.7109375" style="203" customWidth="1"/>
    <col min="14342" max="14342" width="10.5703125" style="203" customWidth="1"/>
    <col min="14343" max="14343" width="10.7109375" style="203" customWidth="1"/>
    <col min="14344" max="14349" width="11.42578125" style="203"/>
    <col min="14350" max="14350" width="13.7109375" style="203" customWidth="1"/>
    <col min="14351" max="14593" width="11.42578125" style="203"/>
    <col min="14594" max="14594" width="37.42578125" style="203" customWidth="1"/>
    <col min="14595" max="14597" width="11.7109375" style="203" customWidth="1"/>
    <col min="14598" max="14598" width="10.5703125" style="203" customWidth="1"/>
    <col min="14599" max="14599" width="10.7109375" style="203" customWidth="1"/>
    <col min="14600" max="14605" width="11.42578125" style="203"/>
    <col min="14606" max="14606" width="13.7109375" style="203" customWidth="1"/>
    <col min="14607" max="14849" width="11.42578125" style="203"/>
    <col min="14850" max="14850" width="37.42578125" style="203" customWidth="1"/>
    <col min="14851" max="14853" width="11.7109375" style="203" customWidth="1"/>
    <col min="14854" max="14854" width="10.5703125" style="203" customWidth="1"/>
    <col min="14855" max="14855" width="10.7109375" style="203" customWidth="1"/>
    <col min="14856" max="14861" width="11.42578125" style="203"/>
    <col min="14862" max="14862" width="13.7109375" style="203" customWidth="1"/>
    <col min="14863" max="15105" width="11.42578125" style="203"/>
    <col min="15106" max="15106" width="37.42578125" style="203" customWidth="1"/>
    <col min="15107" max="15109" width="11.7109375" style="203" customWidth="1"/>
    <col min="15110" max="15110" width="10.5703125" style="203" customWidth="1"/>
    <col min="15111" max="15111" width="10.7109375" style="203" customWidth="1"/>
    <col min="15112" max="15117" width="11.42578125" style="203"/>
    <col min="15118" max="15118" width="13.7109375" style="203" customWidth="1"/>
    <col min="15119" max="15361" width="11.42578125" style="203"/>
    <col min="15362" max="15362" width="37.42578125" style="203" customWidth="1"/>
    <col min="15363" max="15365" width="11.7109375" style="203" customWidth="1"/>
    <col min="15366" max="15366" width="10.5703125" style="203" customWidth="1"/>
    <col min="15367" max="15367" width="10.7109375" style="203" customWidth="1"/>
    <col min="15368" max="15373" width="11.42578125" style="203"/>
    <col min="15374" max="15374" width="13.7109375" style="203" customWidth="1"/>
    <col min="15375" max="15617" width="11.42578125" style="203"/>
    <col min="15618" max="15618" width="37.42578125" style="203" customWidth="1"/>
    <col min="15619" max="15621" width="11.7109375" style="203" customWidth="1"/>
    <col min="15622" max="15622" width="10.5703125" style="203" customWidth="1"/>
    <col min="15623" max="15623" width="10.7109375" style="203" customWidth="1"/>
    <col min="15624" max="15629" width="11.42578125" style="203"/>
    <col min="15630" max="15630" width="13.7109375" style="203" customWidth="1"/>
    <col min="15631" max="15873" width="11.42578125" style="203"/>
    <col min="15874" max="15874" width="37.42578125" style="203" customWidth="1"/>
    <col min="15875" max="15877" width="11.7109375" style="203" customWidth="1"/>
    <col min="15878" max="15878" width="10.5703125" style="203" customWidth="1"/>
    <col min="15879" max="15879" width="10.7109375" style="203" customWidth="1"/>
    <col min="15880" max="15885" width="11.42578125" style="203"/>
    <col min="15886" max="15886" width="13.7109375" style="203" customWidth="1"/>
    <col min="15887" max="16129" width="11.42578125" style="203"/>
    <col min="16130" max="16130" width="37.42578125" style="203" customWidth="1"/>
    <col min="16131" max="16133" width="11.7109375" style="203" customWidth="1"/>
    <col min="16134" max="16134" width="10.5703125" style="203" customWidth="1"/>
    <col min="16135" max="16135" width="10.7109375" style="203" customWidth="1"/>
    <col min="16136" max="16141" width="11.42578125" style="203"/>
    <col min="16142" max="16142" width="13.7109375" style="203" customWidth="1"/>
    <col min="16143" max="16384" width="11.42578125" style="203"/>
  </cols>
  <sheetData>
    <row r="1" spans="2:6" ht="15" customHeight="1">
      <c r="C1" s="312"/>
      <c r="D1" s="311"/>
      <c r="E1" s="311"/>
      <c r="F1" s="311"/>
    </row>
    <row r="2" spans="2:6" ht="15" customHeight="1">
      <c r="C2" s="312"/>
      <c r="D2" s="311"/>
      <c r="E2" s="311"/>
      <c r="F2" s="311"/>
    </row>
    <row r="3" spans="2:6" ht="15" customHeight="1">
      <c r="C3" s="312"/>
      <c r="D3" s="311"/>
      <c r="E3" s="311"/>
      <c r="F3" s="311"/>
    </row>
    <row r="4" spans="2:6" ht="15" customHeight="1">
      <c r="B4" s="312"/>
      <c r="C4" s="311"/>
      <c r="D4" s="311"/>
      <c r="E4" s="311"/>
    </row>
    <row r="5" spans="2:6" ht="54.75" customHeight="1">
      <c r="B5" s="168" t="s">
        <v>289</v>
      </c>
      <c r="C5" s="168"/>
      <c r="D5" s="168"/>
      <c r="E5" s="168"/>
    </row>
    <row r="6" spans="2:6" ht="46.5" customHeight="1">
      <c r="B6" s="127" t="s">
        <v>159</v>
      </c>
      <c r="C6" s="110" t="str">
        <f>actualizaciones!A3</f>
        <v>acum. octubre 2011</v>
      </c>
      <c r="D6" s="110" t="str">
        <f>actualizaciones!A2</f>
        <v xml:space="preserve">acum. octubre 2012 </v>
      </c>
      <c r="E6" s="296" t="s">
        <v>282</v>
      </c>
    </row>
    <row r="7" spans="2:6" ht="14.25" customHeight="1">
      <c r="B7" s="248" t="s">
        <v>160</v>
      </c>
      <c r="C7" s="300"/>
      <c r="D7" s="300"/>
      <c r="E7" s="300"/>
    </row>
    <row r="8" spans="2:6" ht="14.25" customHeight="1">
      <c r="B8" s="251" t="s">
        <v>283</v>
      </c>
      <c r="C8" s="302">
        <v>57.951156464653401</v>
      </c>
      <c r="D8" s="302">
        <v>57.72744288368628</v>
      </c>
      <c r="E8" s="313">
        <f>D8/C8-1</f>
        <v>-3.860381649218203E-3</v>
      </c>
    </row>
    <row r="9" spans="2:6" ht="14.25" customHeight="1">
      <c r="B9" s="248" t="s">
        <v>162</v>
      </c>
      <c r="C9" s="314"/>
      <c r="D9" s="314"/>
      <c r="E9" s="309"/>
    </row>
    <row r="10" spans="2:6" ht="14.25" customHeight="1">
      <c r="B10" s="315" t="s">
        <v>163</v>
      </c>
      <c r="C10" s="316">
        <v>64.546016518575058</v>
      </c>
      <c r="D10" s="316">
        <v>64.486098245696923</v>
      </c>
      <c r="E10" s="317">
        <f>D10/C10-1</f>
        <v>-9.2830318755443564E-4</v>
      </c>
    </row>
    <row r="11" spans="2:6" ht="14.25" customHeight="1">
      <c r="B11" s="318" t="s">
        <v>290</v>
      </c>
      <c r="C11" s="305">
        <v>66.885038204029641</v>
      </c>
      <c r="D11" s="305">
        <v>67.115116516407809</v>
      </c>
      <c r="E11" s="306">
        <f>D11/C11-1</f>
        <v>3.4399070189108372E-3</v>
      </c>
    </row>
    <row r="12" spans="2:6" ht="14.25" customHeight="1">
      <c r="B12" s="318" t="s">
        <v>165</v>
      </c>
      <c r="C12" s="305">
        <v>58.491505957730745</v>
      </c>
      <c r="D12" s="305">
        <v>55.493439676692788</v>
      </c>
      <c r="E12" s="306">
        <f>D12/C12-1</f>
        <v>-5.1256438553736849E-2</v>
      </c>
    </row>
    <row r="13" spans="2:6" ht="14.25" customHeight="1">
      <c r="B13" s="318" t="s">
        <v>166</v>
      </c>
      <c r="C13" s="305">
        <v>20.701785634768669</v>
      </c>
      <c r="D13" s="305">
        <v>25.189155107187894</v>
      </c>
      <c r="E13" s="306">
        <f>D13/C13-1</f>
        <v>0.21676243545304041</v>
      </c>
    </row>
    <row r="14" spans="2:6" ht="14.25" customHeight="1">
      <c r="B14" s="248" t="s">
        <v>167</v>
      </c>
      <c r="C14" s="314"/>
      <c r="D14" s="314"/>
      <c r="E14" s="309"/>
    </row>
    <row r="15" spans="2:6" ht="14.25" customHeight="1">
      <c r="B15" s="315" t="s">
        <v>168</v>
      </c>
      <c r="C15" s="316">
        <v>45.588110083447923</v>
      </c>
      <c r="D15" s="316">
        <v>44.007277846459708</v>
      </c>
      <c r="E15" s="317">
        <f>D15/C15-1</f>
        <v>-3.4676415277898998E-2</v>
      </c>
    </row>
    <row r="16" spans="2:6" ht="14.25" customHeight="1">
      <c r="B16" s="116" t="s">
        <v>67</v>
      </c>
      <c r="C16" s="116"/>
      <c r="D16" s="116"/>
      <c r="E16" s="116"/>
    </row>
    <row r="17" spans="2:12" ht="15" customHeight="1" thickBot="1"/>
    <row r="18" spans="2:12" ht="30" customHeight="1" thickBot="1">
      <c r="E18" s="85" t="s">
        <v>98</v>
      </c>
    </row>
    <row r="26" spans="2:12"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5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6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8" customWidth="1"/>
    <col min="2" max="2" width="13" style="278" customWidth="1"/>
    <col min="3" max="6" width="10.7109375" style="278" customWidth="1"/>
    <col min="7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>
      <c r="B4" s="279"/>
    </row>
    <row r="5" spans="2:12" ht="36" customHeight="1" thickBot="1">
      <c r="B5" s="168" t="s">
        <v>291</v>
      </c>
      <c r="C5" s="168"/>
      <c r="D5" s="168"/>
      <c r="E5" s="168"/>
      <c r="F5" s="168"/>
    </row>
    <row r="6" spans="2:12" ht="45" customHeight="1" thickBot="1">
      <c r="B6" s="48"/>
      <c r="C6" s="263" t="s">
        <v>292</v>
      </c>
      <c r="D6" s="263" t="s">
        <v>249</v>
      </c>
      <c r="E6" s="264" t="s">
        <v>250</v>
      </c>
      <c r="F6" s="263" t="s">
        <v>251</v>
      </c>
      <c r="H6" s="85" t="s">
        <v>98</v>
      </c>
    </row>
    <row r="7" spans="2:12" ht="15" customHeight="1">
      <c r="B7" s="265" t="s">
        <v>254</v>
      </c>
      <c r="C7" s="319">
        <v>50.474091243455689</v>
      </c>
      <c r="D7" s="56">
        <f t="shared" ref="D7:D15" si="0">IFERROR((C7-C8)/C8,"-")</f>
        <v>-5.8795439041029067E-2</v>
      </c>
      <c r="E7" s="57">
        <f t="shared" ref="E7:E16" si="1">C7/C20-1</f>
        <v>6.1941747179795614E-2</v>
      </c>
      <c r="F7" s="283">
        <f>((SUM(C7:C16,C18:C19)/SUM(C20:C29,C31:C32))-1)</f>
        <v>2.0759960067461947E-2</v>
      </c>
    </row>
    <row r="8" spans="2:12" ht="15" customHeight="1">
      <c r="B8" s="265" t="s">
        <v>255</v>
      </c>
      <c r="C8" s="319">
        <v>53.627121390092753</v>
      </c>
      <c r="D8" s="56">
        <f t="shared" si="0"/>
        <v>-8.8314278796709944E-2</v>
      </c>
      <c r="E8" s="57">
        <f t="shared" si="1"/>
        <v>1.481047358320442E-3</v>
      </c>
      <c r="F8" s="283">
        <f>((SUM(C8:C16,C18:C20)/SUM(C21:C29,C31:C33))-1)</f>
        <v>2.315107128587357E-2</v>
      </c>
      <c r="H8" s="22"/>
    </row>
    <row r="9" spans="2:12" ht="15" customHeight="1">
      <c r="B9" s="265" t="s">
        <v>256</v>
      </c>
      <c r="C9" s="319">
        <v>58.821938462865141</v>
      </c>
      <c r="D9" s="56">
        <f t="shared" si="0"/>
        <v>0.42949361140041165</v>
      </c>
      <c r="E9" s="57">
        <f t="shared" si="1"/>
        <v>-9.6159519624075873E-2</v>
      </c>
      <c r="F9" s="283">
        <f>((SUM(C9:C16,C18:C21)/SUM(C22:C29,C31:C34))-1)</f>
        <v>3.6218398038664779E-2</v>
      </c>
      <c r="G9" s="22"/>
      <c r="H9" s="22"/>
      <c r="I9" s="22"/>
      <c r="J9" s="22"/>
      <c r="K9" s="22"/>
      <c r="L9" s="22"/>
    </row>
    <row r="10" spans="2:12" ht="15" customHeight="1">
      <c r="B10" s="265" t="s">
        <v>257</v>
      </c>
      <c r="C10" s="319">
        <v>41.14879422597761</v>
      </c>
      <c r="D10" s="56">
        <f t="shared" si="0"/>
        <v>-0.20751163466419298</v>
      </c>
      <c r="E10" s="57">
        <f t="shared" si="1"/>
        <v>-0.24079715450225814</v>
      </c>
      <c r="F10" s="283">
        <f>((SUM(C10:C16,C18:C22)/SUM(C23:C29,C31:C35))-1)</f>
        <v>5.9371707121812056E-2</v>
      </c>
      <c r="G10" s="22"/>
      <c r="H10" s="22"/>
      <c r="I10" s="22"/>
      <c r="J10" s="22"/>
      <c r="K10" s="22"/>
      <c r="L10" s="22"/>
    </row>
    <row r="11" spans="2:12" ht="15" customHeight="1">
      <c r="B11" s="265" t="s">
        <v>258</v>
      </c>
      <c r="C11" s="319">
        <v>51.923531026908293</v>
      </c>
      <c r="D11" s="56">
        <f t="shared" si="0"/>
        <v>0.10907490545298379</v>
      </c>
      <c r="E11" s="57">
        <f t="shared" si="1"/>
        <v>5.6859984264365782E-2</v>
      </c>
      <c r="F11" s="283">
        <f>((SUM(C11:C16,C18:C23)/SUM(C24:C29,C31:C36))-1)</f>
        <v>9.0955531869998385E-2</v>
      </c>
      <c r="G11" s="22"/>
      <c r="H11" s="22"/>
      <c r="I11" s="22"/>
      <c r="J11" s="22"/>
      <c r="K11" s="22"/>
      <c r="L11" s="22"/>
    </row>
    <row r="12" spans="2:12" ht="15" customHeight="1">
      <c r="B12" s="265" t="s">
        <v>259</v>
      </c>
      <c r="C12" s="319">
        <v>46.816974012860712</v>
      </c>
      <c r="D12" s="56">
        <f t="shared" si="0"/>
        <v>-0.14907752861525903</v>
      </c>
      <c r="E12" s="57">
        <f t="shared" si="1"/>
        <v>9.3152943585183223E-2</v>
      </c>
      <c r="F12" s="283">
        <f>((SUM(C12:C16,C18:C24)/SUM(C25:C29,C31:C37))-1)</f>
        <v>8.4762996934550028E-2</v>
      </c>
      <c r="G12" s="22"/>
      <c r="H12" s="22"/>
      <c r="I12" s="22"/>
      <c r="J12" s="22"/>
      <c r="K12" s="22"/>
      <c r="L12" s="22"/>
    </row>
    <row r="13" spans="2:12" ht="15" customHeight="1">
      <c r="B13" s="265" t="s">
        <v>260</v>
      </c>
      <c r="C13" s="319">
        <v>55.019082921471721</v>
      </c>
      <c r="D13" s="56">
        <f t="shared" si="0"/>
        <v>-0.21121652749418424</v>
      </c>
      <c r="E13" s="57">
        <f t="shared" si="1"/>
        <v>-3.4149426968933194E-2</v>
      </c>
      <c r="F13" s="283">
        <f>((SUM(C13:C16,C18:C25)/SUM(C26:C29,C31:C38))-1)</f>
        <v>7.603044177064433E-2</v>
      </c>
      <c r="G13" s="22"/>
      <c r="H13" s="22"/>
      <c r="I13" s="22"/>
      <c r="J13" s="22"/>
      <c r="K13" s="22"/>
      <c r="L13" s="22"/>
    </row>
    <row r="14" spans="2:12" ht="15" customHeight="1">
      <c r="B14" s="265" t="s">
        <v>261</v>
      </c>
      <c r="C14" s="319">
        <v>69.751820162618912</v>
      </c>
      <c r="D14" s="56">
        <f t="shared" si="0"/>
        <v>-0.10351191280556997</v>
      </c>
      <c r="E14" s="57">
        <f t="shared" si="1"/>
        <v>-5.3925543616295535E-3</v>
      </c>
      <c r="F14" s="283">
        <f>((SUM(C14:C16,C18:C26)/SUM(C27:C29,C31:C39))-1)</f>
        <v>9.695382536323649E-2</v>
      </c>
      <c r="G14" s="22"/>
      <c r="I14" s="22"/>
      <c r="J14" s="22"/>
      <c r="K14" s="22"/>
      <c r="L14" s="22"/>
    </row>
    <row r="15" spans="2:12" ht="15" customHeight="1">
      <c r="B15" s="265" t="s">
        <v>262</v>
      </c>
      <c r="C15" s="319">
        <v>77.805629722206405</v>
      </c>
      <c r="D15" s="56">
        <f t="shared" si="0"/>
        <v>6.2572760497047283E-2</v>
      </c>
      <c r="E15" s="57">
        <f t="shared" si="1"/>
        <v>3.7961976016627652E-2</v>
      </c>
      <c r="F15" s="283">
        <f>((SUM(C15:C16,C18:C27)/SUM(C28:C29,C31:C40))-1)</f>
        <v>0.1186173588789452</v>
      </c>
    </row>
    <row r="16" spans="2:12" ht="15" customHeight="1">
      <c r="B16" s="265" t="s">
        <v>263</v>
      </c>
      <c r="C16" s="319">
        <v>73.22381357283308</v>
      </c>
      <c r="D16" s="56">
        <f>C16/C18-1</f>
        <v>0.13586480085678532</v>
      </c>
      <c r="E16" s="57">
        <f t="shared" si="1"/>
        <v>0.11012452354204205</v>
      </c>
      <c r="F16" s="283">
        <f>((SUM(C16,C18:C28)/SUM(C29,C31:C41))-1)</f>
        <v>0.12538142226467963</v>
      </c>
    </row>
    <row r="17" spans="2:12" ht="30" customHeight="1">
      <c r="B17" s="74" t="str">
        <f>actualizaciones!$A$2</f>
        <v xml:space="preserve">acum. octubre 2012 </v>
      </c>
      <c r="C17" s="320">
        <v>57.72744288368628</v>
      </c>
      <c r="D17" s="321"/>
      <c r="E17" s="322">
        <v>-3.860381649218203E-3</v>
      </c>
      <c r="F17" s="267" t="s">
        <v>64</v>
      </c>
    </row>
    <row r="18" spans="2:12" ht="15" customHeight="1" outlineLevel="1">
      <c r="B18" s="265" t="s">
        <v>252</v>
      </c>
      <c r="C18" s="319">
        <v>64.465254595089306</v>
      </c>
      <c r="D18" s="56">
        <f t="shared" ref="D18:D28" si="2">IFERROR((C18-C19)/C19,"-")</f>
        <v>-1.7447727555413715E-2</v>
      </c>
      <c r="E18" s="57">
        <f>C18/C31-1</f>
        <v>0.14839140816470708</v>
      </c>
      <c r="F18" s="283">
        <f>((SUM(C18:C29)/SUM(C31:C42))-1)</f>
        <v>0.11621392035065514</v>
      </c>
    </row>
    <row r="19" spans="2:12" ht="15" customHeight="1" outlineLevel="1">
      <c r="B19" s="265" t="s">
        <v>253</v>
      </c>
      <c r="C19" s="319">
        <v>65.61</v>
      </c>
      <c r="D19" s="56">
        <f t="shared" si="2"/>
        <v>0.3803913317904481</v>
      </c>
      <c r="E19" s="57">
        <f t="shared" ref="E19:E29" si="3">C19/C32-1</f>
        <v>0.13492475350285416</v>
      </c>
      <c r="F19" s="283">
        <f>((SUM(C19:C29,C31)/SUM(C32:C42,C44))-1)</f>
        <v>0.10075045346834011</v>
      </c>
    </row>
    <row r="20" spans="2:12" ht="15" customHeight="1" outlineLevel="1">
      <c r="B20" s="265" t="s">
        <v>254</v>
      </c>
      <c r="C20" s="319">
        <v>47.53</v>
      </c>
      <c r="D20" s="56">
        <f t="shared" si="2"/>
        <v>-0.11238207557911514</v>
      </c>
      <c r="E20" s="57">
        <f t="shared" si="3"/>
        <v>0.10457820125493833</v>
      </c>
      <c r="F20" s="283">
        <f>((SUM(C20:C29,C31:C32)/SUM(C33:C42,C44:C45))-1)</f>
        <v>8.9790280687279012E-2</v>
      </c>
    </row>
    <row r="21" spans="2:12" ht="15" customHeight="1" outlineLevel="1">
      <c r="B21" s="265" t="s">
        <v>255</v>
      </c>
      <c r="C21" s="319">
        <v>53.547814540823239</v>
      </c>
      <c r="D21" s="56">
        <f t="shared" si="2"/>
        <v>-0.17720014534690778</v>
      </c>
      <c r="E21" s="57">
        <f t="shared" si="3"/>
        <v>0.19598959001221661</v>
      </c>
      <c r="F21" s="283">
        <f>((SUM(C21:C29,C31:C33)/SUM(C34:C42,C44:C46))-1)</f>
        <v>8.3702690105318611E-2</v>
      </c>
      <c r="H21" s="22"/>
    </row>
    <row r="22" spans="2:12" ht="15" customHeight="1" outlineLevel="1">
      <c r="B22" s="265" t="s">
        <v>256</v>
      </c>
      <c r="C22" s="319">
        <v>65.08</v>
      </c>
      <c r="D22" s="56">
        <f t="shared" si="2"/>
        <v>0.20073800738007372</v>
      </c>
      <c r="E22" s="57">
        <f t="shared" si="3"/>
        <v>0.15999678609817281</v>
      </c>
      <c r="F22" s="283">
        <f>((SUM(C22:C29,C31:C34)/SUM(C35:C42,C44:C47))-1)</f>
        <v>6.8075176237207158E-2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5" t="s">
        <v>257</v>
      </c>
      <c r="C23" s="319">
        <v>54.2</v>
      </c>
      <c r="D23" s="56">
        <f t="shared" si="2"/>
        <v>0.10319560350091594</v>
      </c>
      <c r="E23" s="57">
        <f t="shared" si="3"/>
        <v>0.16041055270434579</v>
      </c>
      <c r="F23" s="283">
        <f>((SUM(C23:C29,C31:C35)/SUM(C36:C42,C44:C48))-1)</f>
        <v>4.1296551085733713E-2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5" t="s">
        <v>258</v>
      </c>
      <c r="C24" s="319">
        <v>49.13</v>
      </c>
      <c r="D24" s="56">
        <f t="shared" si="2"/>
        <v>0.14716094431021423</v>
      </c>
      <c r="E24" s="57">
        <f t="shared" si="3"/>
        <v>-2.4198057001118545E-2</v>
      </c>
      <c r="F24" s="283">
        <f>((SUM(C24:C29,C31:C36)/SUM(C37:C42,C44:C49))-1)</f>
        <v>2.2112977858864902E-2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5" t="s">
        <v>259</v>
      </c>
      <c r="C25" s="319">
        <v>42.827469191379926</v>
      </c>
      <c r="D25" s="56">
        <f t="shared" si="2"/>
        <v>-0.24817111693765434</v>
      </c>
      <c r="E25" s="57">
        <f t="shared" si="3"/>
        <v>-3.8077040704200926E-2</v>
      </c>
      <c r="F25" s="283">
        <f>((SUM(C25:C29,C31:C37)/SUM(C38:C42,C44:C50))-1)</f>
        <v>2.9818868766510187E-2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5" t="s">
        <v>260</v>
      </c>
      <c r="C26" s="319">
        <v>56.964383992452234</v>
      </c>
      <c r="D26" s="56">
        <f t="shared" si="2"/>
        <v>-0.18773158430839529</v>
      </c>
      <c r="E26" s="57">
        <f t="shared" si="3"/>
        <v>0.23817162041391637</v>
      </c>
      <c r="F26" s="283">
        <f>((SUM(C26:C29,C31:C38)/SUM(C39:C42,C44:C51))-1)</f>
        <v>3.6035496998368943E-2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5" t="s">
        <v>261</v>
      </c>
      <c r="C27" s="319">
        <v>70.13</v>
      </c>
      <c r="D27" s="56">
        <f t="shared" si="2"/>
        <v>-6.4434364994663804E-2</v>
      </c>
      <c r="E27" s="57">
        <f t="shared" si="3"/>
        <v>0.21428151516519223</v>
      </c>
      <c r="F27" s="283">
        <f>((SUM(C27:C29,C31:C39)/SUM(C40:C42,C44:C52))-1)</f>
        <v>9.4635608566273621E-3</v>
      </c>
      <c r="G27" s="22"/>
      <c r="I27" s="22"/>
      <c r="J27" s="22"/>
      <c r="K27" s="22"/>
      <c r="L27" s="22"/>
    </row>
    <row r="28" spans="2:12" ht="15" customHeight="1" outlineLevel="1">
      <c r="B28" s="265" t="s">
        <v>262</v>
      </c>
      <c r="C28" s="319">
        <v>74.959999999999994</v>
      </c>
      <c r="D28" s="56">
        <f t="shared" si="2"/>
        <v>0.13644633110976351</v>
      </c>
      <c r="E28" s="57">
        <f t="shared" si="3"/>
        <v>9.334889148191361E-2</v>
      </c>
      <c r="F28" s="283">
        <f>((SUM(C28:C29,C31:C40)/SUM(C41:C42,C44:C53))-1)</f>
        <v>-1.4816341956240375E-2</v>
      </c>
    </row>
    <row r="29" spans="2:12" ht="15" customHeight="1" outlineLevel="1">
      <c r="B29" s="265" t="s">
        <v>263</v>
      </c>
      <c r="C29" s="319">
        <v>65.959999999999994</v>
      </c>
      <c r="D29" s="56">
        <f>C29/C31-1</f>
        <v>0.17501897352801632</v>
      </c>
      <c r="E29" s="57">
        <f t="shared" si="3"/>
        <v>1.9632091513371419E-2</v>
      </c>
      <c r="F29" s="283">
        <f>((SUM(C29,C31:C41)/SUM(C42,C44:C54))-1)</f>
        <v>-2.0440129421057884E-2</v>
      </c>
    </row>
    <row r="30" spans="2:12">
      <c r="B30" s="323">
        <v>2011</v>
      </c>
      <c r="C30" s="293">
        <v>59.114333669986991</v>
      </c>
      <c r="D30" s="324"/>
      <c r="E30" s="171">
        <f>C30/C43-1</f>
        <v>0.11515895252531783</v>
      </c>
      <c r="F30" s="269">
        <f>C30/C43-1</f>
        <v>0.11515895252531783</v>
      </c>
    </row>
    <row r="31" spans="2:12" ht="15" hidden="1" customHeight="1" outlineLevel="1">
      <c r="B31" s="265" t="s">
        <v>252</v>
      </c>
      <c r="C31" s="319">
        <v>56.135263758298194</v>
      </c>
      <c r="D31" s="56">
        <f t="shared" ref="D31:D41" si="4">IFERROR((C31-C32)/C32,"-")</f>
        <v>-2.8969663409476008E-2</v>
      </c>
      <c r="E31" s="57">
        <f>C31/C44-1</f>
        <v>-2.387901905193468E-2</v>
      </c>
      <c r="F31" s="283">
        <f>((SUM(C31:C42)/SUM(C44:C55))-1)</f>
        <v>-2.504165223385868E-2</v>
      </c>
    </row>
    <row r="32" spans="2:12" ht="15" hidden="1" customHeight="1" outlineLevel="1">
      <c r="B32" s="265" t="s">
        <v>253</v>
      </c>
      <c r="C32" s="319">
        <v>57.81</v>
      </c>
      <c r="D32" s="56">
        <f t="shared" si="4"/>
        <v>0.34348129212177553</v>
      </c>
      <c r="E32" s="57">
        <f t="shared" ref="E32:E81" si="5">C32/C45-1</f>
        <v>1.3015310863451646E-2</v>
      </c>
      <c r="F32" s="283">
        <f>((SUM(C32:C42,C44)/SUM(C45:C55,C57))-1)</f>
        <v>-3.1383103229039255E-2</v>
      </c>
    </row>
    <row r="33" spans="2:12" ht="15" hidden="1" customHeight="1" outlineLevel="1">
      <c r="B33" s="265" t="s">
        <v>254</v>
      </c>
      <c r="C33" s="319">
        <v>43.03</v>
      </c>
      <c r="D33" s="56">
        <f t="shared" si="4"/>
        <v>-3.8925631241373722E-2</v>
      </c>
      <c r="E33" s="57">
        <f t="shared" si="5"/>
        <v>1.3513729680979303E-2</v>
      </c>
      <c r="F33" s="283">
        <f>((SUM(C33:C42,C44:C45)/SUM(C46:C55,C57:C58))-1)</f>
        <v>-3.9270308667240017E-2</v>
      </c>
    </row>
    <row r="34" spans="2:12" ht="15" hidden="1" customHeight="1" outlineLevel="1">
      <c r="B34" s="265" t="s">
        <v>255</v>
      </c>
      <c r="C34" s="319">
        <v>44.772809887313706</v>
      </c>
      <c r="D34" s="56">
        <f t="shared" si="4"/>
        <v>-0.20196196106532899</v>
      </c>
      <c r="E34" s="57">
        <f t="shared" si="5"/>
        <v>-2.3919557721523654E-2</v>
      </c>
      <c r="F34" s="283">
        <f>((SUM(C34:C42,C44:C46)/SUM(C47:C55,C57:C59))-1)</f>
        <v>-5.381049014955086E-2</v>
      </c>
      <c r="H34" s="22"/>
    </row>
    <row r="35" spans="2:12" ht="15" hidden="1" customHeight="1" outlineLevel="1">
      <c r="B35" s="265" t="s">
        <v>256</v>
      </c>
      <c r="C35" s="319">
        <v>56.103603716788363</v>
      </c>
      <c r="D35" s="56">
        <f t="shared" si="4"/>
        <v>0.20116630623070048</v>
      </c>
      <c r="E35" s="57">
        <f t="shared" si="5"/>
        <v>-0.12173444400769629</v>
      </c>
      <c r="F35" s="283">
        <f>((SUM(C35:C42,C44:C47)/SUM(C48:C55,C57:C60))-1)</f>
        <v>-6.7524424138949324E-2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5" t="s">
        <v>257</v>
      </c>
      <c r="C36" s="319">
        <v>46.707606953148165</v>
      </c>
      <c r="D36" s="56">
        <f t="shared" si="4"/>
        <v>-7.2310734424790482E-2</v>
      </c>
      <c r="E36" s="57">
        <f t="shared" si="5"/>
        <v>-9.28800358681654E-2</v>
      </c>
      <c r="F36" s="283">
        <f>((SUM(C36:C42,C44:C48)/SUM(C49:C55,C57:C61))-1)</f>
        <v>-7.9350672416971579E-2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5" t="s">
        <v>258</v>
      </c>
      <c r="C37" s="319">
        <v>50.348331802877254</v>
      </c>
      <c r="D37" s="56">
        <f t="shared" si="4"/>
        <v>0.13084469472173357</v>
      </c>
      <c r="E37" s="57">
        <f t="shared" si="5"/>
        <v>7.8898167490600635E-2</v>
      </c>
      <c r="F37" s="283">
        <f>((SUM(C37:C42,C44:C49)/SUM(C50:C55,C57:C62))-1)</f>
        <v>-9.042161722915365E-2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5" t="s">
        <v>259</v>
      </c>
      <c r="C38" s="319">
        <v>44.522764299890397</v>
      </c>
      <c r="D38" s="56">
        <f t="shared" si="4"/>
        <v>-3.2258064516129094E-2</v>
      </c>
      <c r="E38" s="57">
        <f t="shared" si="5"/>
        <v>5.3045513242440778E-2</v>
      </c>
      <c r="F38" s="283">
        <f>((SUM(C38:C42,C44:C50)/SUM(C51:C55,C57:C63))-1)</f>
        <v>-0.10836313330370095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5" t="s">
        <v>260</v>
      </c>
      <c r="C39" s="319">
        <v>46.00685644322008</v>
      </c>
      <c r="D39" s="56">
        <f t="shared" si="4"/>
        <v>-0.20340403037415133</v>
      </c>
      <c r="E39" s="57">
        <f t="shared" si="5"/>
        <v>-0.11712039065016155</v>
      </c>
      <c r="F39" s="283">
        <f>((SUM(C39:C42,C44:C51)/SUM(C52:C55,C57:C64))-1)</f>
        <v>-0.12727298283671418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5" t="s">
        <v>261</v>
      </c>
      <c r="C40" s="319">
        <v>57.754317367220594</v>
      </c>
      <c r="D40" s="56">
        <f t="shared" si="4"/>
        <v>-0.15760913991801936</v>
      </c>
      <c r="E40" s="57">
        <f t="shared" si="5"/>
        <v>-5.6610301090810222E-2</v>
      </c>
      <c r="F40" s="283">
        <f>((SUM(C40:C42,C44:C52)/SUM(C53:C55,C57:C65))-1)</f>
        <v>-0.13855221929665795</v>
      </c>
      <c r="G40" s="22"/>
      <c r="I40" s="22"/>
      <c r="J40" s="22"/>
      <c r="K40" s="22"/>
      <c r="L40" s="22"/>
    </row>
    <row r="41" spans="2:12" ht="15" hidden="1" customHeight="1" outlineLevel="1">
      <c r="B41" s="265" t="s">
        <v>262</v>
      </c>
      <c r="C41" s="319">
        <v>68.56</v>
      </c>
      <c r="D41" s="56">
        <f t="shared" si="4"/>
        <v>5.982377492657296E-2</v>
      </c>
      <c r="E41" s="57">
        <f t="shared" si="5"/>
        <v>4.2262085740346622E-2</v>
      </c>
      <c r="F41" s="283">
        <f>((SUM(C41:C42,C44:C53)/SUM(C54:C55,C57:C66))-1)</f>
        <v>-0.14617625570481296</v>
      </c>
    </row>
    <row r="42" spans="2:12" ht="15" hidden="1" customHeight="1" outlineLevel="1">
      <c r="B42" s="265" t="s">
        <v>263</v>
      </c>
      <c r="C42" s="319">
        <v>64.69</v>
      </c>
      <c r="D42" s="56">
        <f>C42/C44-1</f>
        <v>0.1248769851588325</v>
      </c>
      <c r="E42" s="57">
        <f t="shared" si="5"/>
        <v>-2.6632560938910532E-2</v>
      </c>
      <c r="F42" s="283">
        <f>((SUM(C42,C44:C54)/SUM(C55,C57:C67))-1)</f>
        <v>-0.15834718071214804</v>
      </c>
    </row>
    <row r="43" spans="2:12" ht="15" customHeight="1" collapsed="1">
      <c r="B43" s="270">
        <v>2010</v>
      </c>
      <c r="C43" s="325">
        <v>53.009782628853443</v>
      </c>
      <c r="D43" s="326"/>
      <c r="E43" s="224">
        <f>C43/C56-1</f>
        <v>-2.4803804613551916E-2</v>
      </c>
      <c r="F43" s="271">
        <f>C43/C56-1</f>
        <v>-2.4803804613551916E-2</v>
      </c>
    </row>
    <row r="44" spans="2:12" ht="15" hidden="1" customHeight="1" outlineLevel="1">
      <c r="B44" s="265" t="s">
        <v>252</v>
      </c>
      <c r="C44" s="319">
        <v>57.508510578039591</v>
      </c>
      <c r="D44" s="56">
        <f t="shared" ref="D44:D54" si="6">IFERROR((C44-C45)/C45,"-")</f>
        <v>7.7322560198385395E-3</v>
      </c>
      <c r="E44" s="57">
        <f t="shared" si="5"/>
        <v>-9.0055212372791349E-2</v>
      </c>
      <c r="F44" s="283">
        <f>((SUM(C44:C55)/SUM(C57:C68))-1)</f>
        <v>-0.15914617858263957</v>
      </c>
    </row>
    <row r="45" spans="2:12" ht="15" hidden="1" customHeight="1" outlineLevel="1">
      <c r="B45" s="265" t="s">
        <v>253</v>
      </c>
      <c r="C45" s="319">
        <v>57.06725197541703</v>
      </c>
      <c r="D45" s="56">
        <f t="shared" si="6"/>
        <v>0.34414230518822103</v>
      </c>
      <c r="E45" s="57">
        <f t="shared" si="5"/>
        <v>-7.5085057124521404E-2</v>
      </c>
      <c r="F45" s="283">
        <f>((SUM(C45:C55,C57)/SUM(C58:C68,C70))-1)</f>
        <v>-0.15454844303638193</v>
      </c>
    </row>
    <row r="46" spans="2:12" ht="15" hidden="1" customHeight="1" outlineLevel="1">
      <c r="B46" s="265" t="s">
        <v>254</v>
      </c>
      <c r="C46" s="319">
        <v>42.456257611373871</v>
      </c>
      <c r="D46" s="56">
        <f t="shared" si="6"/>
        <v>-7.4422114423939964E-2</v>
      </c>
      <c r="E46" s="57">
        <f t="shared" si="5"/>
        <v>-0.18416107587675112</v>
      </c>
      <c r="F46" s="283">
        <f>((SUM(C46:C55,C57:C58)/SUM(C59:C68,C70:C71))-1)</f>
        <v>-0.15287476281241597</v>
      </c>
    </row>
    <row r="47" spans="2:12" ht="15" hidden="1" customHeight="1" outlineLevel="1">
      <c r="B47" s="265" t="s">
        <v>255</v>
      </c>
      <c r="C47" s="319">
        <v>45.87</v>
      </c>
      <c r="D47" s="56">
        <f t="shared" si="6"/>
        <v>-0.28193487789605515</v>
      </c>
      <c r="E47" s="57">
        <f t="shared" si="5"/>
        <v>-0.19441517386722873</v>
      </c>
      <c r="F47" s="283">
        <f>((SUM(C47:C55,C57:C59)/SUM(C60:C68,C70:C72))-1)</f>
        <v>-0.14300728001232843</v>
      </c>
    </row>
    <row r="48" spans="2:12" ht="15" hidden="1" customHeight="1" outlineLevel="1">
      <c r="B48" s="265" t="s">
        <v>256</v>
      </c>
      <c r="C48" s="319">
        <v>63.88</v>
      </c>
      <c r="D48" s="56">
        <f t="shared" si="6"/>
        <v>0.24062924839774713</v>
      </c>
      <c r="E48" s="57">
        <f t="shared" si="5"/>
        <v>-0.21242756750092462</v>
      </c>
      <c r="F48" s="283">
        <f>((SUM(C48:C55,C57:C60)/SUM(C61:C68,C70:C73))-1)</f>
        <v>-0.13285932614571061</v>
      </c>
    </row>
    <row r="49" spans="2:6" ht="15" hidden="1" customHeight="1" outlineLevel="1">
      <c r="B49" s="265" t="s">
        <v>257</v>
      </c>
      <c r="C49" s="319">
        <v>51.49</v>
      </c>
      <c r="D49" s="56">
        <f t="shared" si="6"/>
        <v>0.10336260715824504</v>
      </c>
      <c r="E49" s="57">
        <f t="shared" si="5"/>
        <v>-0.21124387254901955</v>
      </c>
      <c r="F49" s="283">
        <f>((SUM(C49:C55,C57:C61)/SUM(C62:C68,C70:C74))-1)</f>
        <v>-0.11069275540206436</v>
      </c>
    </row>
    <row r="50" spans="2:6" ht="15" hidden="1" customHeight="1" outlineLevel="1">
      <c r="B50" s="265" t="s">
        <v>258</v>
      </c>
      <c r="C50" s="319">
        <v>46.666435554322959</v>
      </c>
      <c r="D50" s="56">
        <f t="shared" si="6"/>
        <v>0.10374729314860354</v>
      </c>
      <c r="E50" s="57">
        <f t="shared" si="5"/>
        <v>-0.18013992350100216</v>
      </c>
      <c r="F50" s="283">
        <f>((SUM(C50:C55,C57:C62)/SUM(C63:C68,C70:C75))-1)</f>
        <v>-9.6967385660455596E-2</v>
      </c>
    </row>
    <row r="51" spans="2:6" ht="15" hidden="1" customHeight="1" outlineLevel="1">
      <c r="B51" s="265" t="s">
        <v>259</v>
      </c>
      <c r="C51" s="319">
        <v>42.28</v>
      </c>
      <c r="D51" s="56">
        <f t="shared" si="6"/>
        <v>-0.18863941661869119</v>
      </c>
      <c r="E51" s="57">
        <f t="shared" si="5"/>
        <v>-0.23709852038975099</v>
      </c>
      <c r="F51" s="283">
        <f>((SUM(C51:C55,C57:C63)/SUM(C64:C68,C70:C76))-1)</f>
        <v>-8.463791536208487E-2</v>
      </c>
    </row>
    <row r="52" spans="2:6" ht="15" hidden="1" customHeight="1" outlineLevel="1">
      <c r="B52" s="265" t="s">
        <v>260</v>
      </c>
      <c r="C52" s="319">
        <v>52.11</v>
      </c>
      <c r="D52" s="56">
        <f t="shared" si="6"/>
        <v>-0.14880757922247631</v>
      </c>
      <c r="E52" s="57">
        <f t="shared" si="5"/>
        <v>-0.24324716816729597</v>
      </c>
      <c r="F52" s="283">
        <f>((SUM(C52:C55,C57:C64)/SUM(C65:C68,C70:C77))-1)</f>
        <v>-5.6783624236539154E-2</v>
      </c>
    </row>
    <row r="53" spans="2:6" ht="15" hidden="1" customHeight="1" outlineLevel="1">
      <c r="B53" s="265" t="s">
        <v>261</v>
      </c>
      <c r="C53" s="319">
        <v>61.22</v>
      </c>
      <c r="D53" s="56">
        <f t="shared" si="6"/>
        <v>-6.9321982365460666E-2</v>
      </c>
      <c r="E53" s="57">
        <f t="shared" si="5"/>
        <v>-0.14995834490419324</v>
      </c>
      <c r="F53" s="283">
        <f>((SUM(C53:C55,C57:C65)/SUM(C66:C68,C70:C78))-1)</f>
        <v>-2.5909343105250282E-2</v>
      </c>
    </row>
    <row r="54" spans="2:6" ht="15" hidden="1" customHeight="1" outlineLevel="1">
      <c r="B54" s="265" t="s">
        <v>262</v>
      </c>
      <c r="C54" s="319">
        <v>65.78</v>
      </c>
      <c r="D54" s="56">
        <f t="shared" si="6"/>
        <v>-1.023171832681301E-2</v>
      </c>
      <c r="E54" s="57">
        <f t="shared" si="5"/>
        <v>-0.10564242012236569</v>
      </c>
      <c r="F54" s="283">
        <f>((SUM(C54:C55,C57:C66)/SUM(C67:C68,C70:C79))-1)</f>
        <v>-1.2840181000141948E-2</v>
      </c>
    </row>
    <row r="55" spans="2:6" ht="15" hidden="1" customHeight="1" outlineLevel="1">
      <c r="B55" s="265" t="s">
        <v>263</v>
      </c>
      <c r="C55" s="319">
        <v>66.459999999999994</v>
      </c>
      <c r="D55" s="56">
        <f>C55/C57-1</f>
        <v>5.1582278481012489E-2</v>
      </c>
      <c r="E55" s="57">
        <f t="shared" si="5"/>
        <v>-4.0981240981241007E-2</v>
      </c>
      <c r="F55" s="283">
        <f>((SUM(C55,C57:C67)/SUM(C68,C70:C80))-1)</f>
        <v>-3.260183240338721E-3</v>
      </c>
    </row>
    <row r="56" spans="2:6" ht="15" customHeight="1" collapsed="1">
      <c r="B56" s="270">
        <v>2009</v>
      </c>
      <c r="C56" s="325">
        <v>54.358069565526627</v>
      </c>
      <c r="D56" s="326"/>
      <c r="E56" s="224">
        <f>C56/C69-1</f>
        <v>-0.15964622936945139</v>
      </c>
      <c r="F56" s="271">
        <f>C56/C69-1</f>
        <v>-0.15964622936945139</v>
      </c>
    </row>
    <row r="57" spans="2:6" ht="15" hidden="1" customHeight="1" outlineLevel="1">
      <c r="B57" s="265" t="s">
        <v>252</v>
      </c>
      <c r="C57" s="319">
        <v>63.2</v>
      </c>
      <c r="D57" s="56">
        <f t="shared" ref="D57:D67" si="7">IFERROR((C57-C58)/C58,"-")</f>
        <v>2.4311183144246351E-2</v>
      </c>
      <c r="E57" s="57">
        <f t="shared" si="5"/>
        <v>-3.8198143357175307E-2</v>
      </c>
      <c r="F57" s="283">
        <f>((SUM(C57:C68)/SUM(C70:C81))-1)</f>
        <v>8.3796361948706988E-4</v>
      </c>
    </row>
    <row r="58" spans="2:6" ht="15" hidden="1" customHeight="1" outlineLevel="1">
      <c r="B58" s="265" t="s">
        <v>253</v>
      </c>
      <c r="C58" s="319">
        <v>61.7</v>
      </c>
      <c r="D58" s="56">
        <f t="shared" si="7"/>
        <v>0.1856264411990777</v>
      </c>
      <c r="E58" s="57">
        <f t="shared" si="5"/>
        <v>-5.9881151912235198E-2</v>
      </c>
      <c r="F58" s="283">
        <f>((SUM(C58:C68,C70)/SUM(C71:C81,C83))-1)</f>
        <v>4.8899440043350673E-3</v>
      </c>
    </row>
    <row r="59" spans="2:6" ht="15" hidden="1" customHeight="1" outlineLevel="1">
      <c r="B59" s="265" t="s">
        <v>254</v>
      </c>
      <c r="C59" s="319">
        <v>52.04</v>
      </c>
      <c r="D59" s="56">
        <f t="shared" si="7"/>
        <v>-8.60554970144011E-2</v>
      </c>
      <c r="E59" s="57">
        <f t="shared" si="5"/>
        <v>-4.0029514849658776E-2</v>
      </c>
      <c r="F59" s="283">
        <f>((SUM(C59:C68,C70:C71)/SUM(C72:C81,C83:C84))-1)</f>
        <v>8.9191348954706928E-3</v>
      </c>
    </row>
    <row r="60" spans="2:6" ht="15" hidden="1" customHeight="1" outlineLevel="1">
      <c r="B60" s="265" t="s">
        <v>255</v>
      </c>
      <c r="C60" s="319">
        <v>56.94</v>
      </c>
      <c r="D60" s="56">
        <f t="shared" si="7"/>
        <v>-0.29799038342991002</v>
      </c>
      <c r="E60" s="57">
        <f t="shared" si="5"/>
        <v>-5.9153998678122988E-2</v>
      </c>
      <c r="F60" s="283">
        <f>((SUM(C60:C68,C70:C72)/SUM(C73:C81,C83:C85))-1)</f>
        <v>4.1576052193936786E-3</v>
      </c>
    </row>
    <row r="61" spans="2:6" ht="15" hidden="1" customHeight="1" outlineLevel="1">
      <c r="B61" s="265" t="s">
        <v>256</v>
      </c>
      <c r="C61" s="319">
        <v>81.11</v>
      </c>
      <c r="D61" s="56">
        <f t="shared" si="7"/>
        <v>0.24249387254901958</v>
      </c>
      <c r="E61" s="57">
        <f t="shared" si="5"/>
        <v>3.4640603736235676E-3</v>
      </c>
      <c r="F61" s="283">
        <f>((SUM(C61:C68,C70:C73)/SUM(C74:C81,C83:C86))-1)</f>
        <v>-1.0388294166084888E-3</v>
      </c>
    </row>
    <row r="62" spans="2:6" ht="15" hidden="1" customHeight="1" outlineLevel="1">
      <c r="B62" s="265" t="s">
        <v>257</v>
      </c>
      <c r="C62" s="319">
        <v>65.28</v>
      </c>
      <c r="D62" s="56">
        <f t="shared" si="7"/>
        <v>0.14687280393534785</v>
      </c>
      <c r="E62" s="57">
        <f t="shared" si="5"/>
        <v>-4.7980166253463463E-2</v>
      </c>
      <c r="F62" s="283">
        <f>((SUM(C62:C68,C70:C74)/SUM(C75:C81,C83:C87))-1)</f>
        <v>-4.9358715411025322E-3</v>
      </c>
    </row>
    <row r="63" spans="2:6" ht="15" hidden="1" customHeight="1" outlineLevel="1">
      <c r="B63" s="265" t="s">
        <v>258</v>
      </c>
      <c r="C63" s="319">
        <v>56.92</v>
      </c>
      <c r="D63" s="56">
        <f t="shared" si="7"/>
        <v>2.7066041140382531E-2</v>
      </c>
      <c r="E63" s="57">
        <f t="shared" si="5"/>
        <v>-9.3978419770275323E-3</v>
      </c>
      <c r="F63" s="283">
        <f>((SUM(C63:C68,C70:C75)/SUM(C76:C81,C83:C88))-1)</f>
        <v>-9.8323742807103764E-3</v>
      </c>
    </row>
    <row r="64" spans="2:6" ht="15" hidden="1" customHeight="1" outlineLevel="1">
      <c r="B64" s="265" t="s">
        <v>259</v>
      </c>
      <c r="C64" s="319">
        <v>55.42</v>
      </c>
      <c r="D64" s="56">
        <f t="shared" si="7"/>
        <v>-0.19517862329363925</v>
      </c>
      <c r="E64" s="57">
        <f t="shared" si="5"/>
        <v>0.2058311575282854</v>
      </c>
      <c r="F64" s="283">
        <f>((SUM(C64:C68,C70:C76)/SUM(C77:C81,C83:C89))-1)</f>
        <v>-1.3218054292441273E-2</v>
      </c>
    </row>
    <row r="65" spans="2:6" ht="15" hidden="1" customHeight="1" outlineLevel="1">
      <c r="B65" s="265" t="s">
        <v>260</v>
      </c>
      <c r="C65" s="319">
        <v>68.86</v>
      </c>
      <c r="D65" s="56">
        <f t="shared" si="7"/>
        <v>-4.3876700916412062E-2</v>
      </c>
      <c r="E65" s="57">
        <f t="shared" si="5"/>
        <v>0.1242448979591837</v>
      </c>
      <c r="F65" s="283">
        <f>((SUM(C65:C68,C70:C77)/SUM(C78:C81,C83:C90))-1)</f>
        <v>-3.5207968638280018E-2</v>
      </c>
    </row>
    <row r="66" spans="2:6" ht="15" hidden="1" customHeight="1" outlineLevel="1">
      <c r="B66" s="265" t="s">
        <v>261</v>
      </c>
      <c r="C66" s="319">
        <v>72.02</v>
      </c>
      <c r="D66" s="56">
        <f t="shared" si="7"/>
        <v>-2.0802175390890566E-2</v>
      </c>
      <c r="E66" s="57">
        <f t="shared" si="5"/>
        <v>-9.3535075653371491E-3</v>
      </c>
      <c r="F66" s="283">
        <f>((SUM(C66:C68,C70:C78)/SUM(C79:C81,C83:C91))-1)</f>
        <v>-4.9242470710912256E-2</v>
      </c>
    </row>
    <row r="67" spans="2:6" ht="15" hidden="1" customHeight="1" outlineLevel="1">
      <c r="B67" s="265" t="s">
        <v>262</v>
      </c>
      <c r="C67" s="319">
        <v>73.55</v>
      </c>
      <c r="D67" s="56">
        <f t="shared" si="7"/>
        <v>6.1327561327561328E-2</v>
      </c>
      <c r="E67" s="57">
        <f t="shared" si="5"/>
        <v>-4.6014345648938138E-3</v>
      </c>
      <c r="F67" s="283">
        <f>((SUM(C67:C68,C70:C79)/SUM(C80:C81,C83:C92))-1)</f>
        <v>-4.9189772253683373E-2</v>
      </c>
    </row>
    <row r="68" spans="2:6" ht="15" hidden="1" customHeight="1" outlineLevel="1">
      <c r="B68" s="265" t="s">
        <v>263</v>
      </c>
      <c r="C68" s="319">
        <v>69.3</v>
      </c>
      <c r="D68" s="56">
        <f>C68/C70-1</f>
        <v>5.4633997869426354E-2</v>
      </c>
      <c r="E68" s="57">
        <f t="shared" si="5"/>
        <v>4.93039443155463E-3</v>
      </c>
      <c r="F68" s="283">
        <f>((SUM(C68,C70:C80)/SUM(C81,C83:C93))-1)</f>
        <v>-4.9623415589982178E-2</v>
      </c>
    </row>
    <row r="69" spans="2:6" ht="15" customHeight="1" collapsed="1">
      <c r="B69" s="270">
        <v>2008</v>
      </c>
      <c r="C69" s="325">
        <v>64.684745240971253</v>
      </c>
      <c r="D69" s="326"/>
      <c r="E69" s="224">
        <f>C69/C82-1</f>
        <v>1.0161953465488427E-3</v>
      </c>
      <c r="F69" s="271">
        <f>C69/C82-1</f>
        <v>1.0161953465488427E-3</v>
      </c>
    </row>
    <row r="70" spans="2:6" ht="15" hidden="1" customHeight="1" outlineLevel="1">
      <c r="B70" s="265" t="s">
        <v>252</v>
      </c>
      <c r="C70" s="319">
        <v>65.709999999999994</v>
      </c>
      <c r="D70" s="56">
        <f t="shared" ref="D70:D80" si="8">IFERROR((C70-C71)/C71,"-")</f>
        <v>1.2189547463050175E-3</v>
      </c>
      <c r="E70" s="57">
        <f t="shared" si="5"/>
        <v>9.6803933620159821E-3</v>
      </c>
      <c r="F70" s="283">
        <f>((SUM(C70:C81)/SUM(C83:C94))-1)</f>
        <v>-4.7648864333947327E-2</v>
      </c>
    </row>
    <row r="71" spans="2:6" ht="15" hidden="1" customHeight="1" outlineLevel="1">
      <c r="B71" s="265" t="s">
        <v>253</v>
      </c>
      <c r="C71" s="319">
        <v>65.63</v>
      </c>
      <c r="D71" s="56">
        <f t="shared" si="8"/>
        <v>0.21066223943921775</v>
      </c>
      <c r="E71" s="57">
        <f t="shared" si="5"/>
        <v>-1.2042751768779336E-2</v>
      </c>
      <c r="F71" s="283"/>
    </row>
    <row r="72" spans="2:6" ht="15" hidden="1" customHeight="1" outlineLevel="1">
      <c r="B72" s="265" t="s">
        <v>254</v>
      </c>
      <c r="C72" s="319">
        <v>54.21</v>
      </c>
      <c r="D72" s="56">
        <f t="shared" si="8"/>
        <v>-0.10426305353602118</v>
      </c>
      <c r="E72" s="57">
        <f t="shared" si="5"/>
        <v>-9.7252289758534505E-2</v>
      </c>
      <c r="F72" s="283"/>
    </row>
    <row r="73" spans="2:6" ht="15" hidden="1" customHeight="1" outlineLevel="1">
      <c r="B73" s="265" t="s">
        <v>255</v>
      </c>
      <c r="C73" s="319">
        <v>60.52</v>
      </c>
      <c r="D73" s="56">
        <f t="shared" si="8"/>
        <v>-0.25126809352963003</v>
      </c>
      <c r="E73" s="57">
        <f t="shared" si="5"/>
        <v>-0.11221945137157108</v>
      </c>
      <c r="F73" s="283"/>
    </row>
    <row r="74" spans="2:6" ht="15" hidden="1" customHeight="1" outlineLevel="1">
      <c r="B74" s="265" t="s">
        <v>256</v>
      </c>
      <c r="C74" s="319">
        <v>80.83</v>
      </c>
      <c r="D74" s="56">
        <f t="shared" si="8"/>
        <v>0.17879539157065782</v>
      </c>
      <c r="E74" s="57">
        <f t="shared" si="5"/>
        <v>-3.3596365375418435E-2</v>
      </c>
      <c r="F74" s="283"/>
    </row>
    <row r="75" spans="2:6" ht="15" hidden="1" customHeight="1" outlineLevel="1">
      <c r="B75" s="265" t="s">
        <v>257</v>
      </c>
      <c r="C75" s="319">
        <v>68.569999999999993</v>
      </c>
      <c r="D75" s="56">
        <f t="shared" si="8"/>
        <v>0.19335189697180633</v>
      </c>
      <c r="E75" s="57">
        <f t="shared" si="5"/>
        <v>-9.5501912676428047E-2</v>
      </c>
      <c r="F75" s="283"/>
    </row>
    <row r="76" spans="2:6" ht="15" hidden="1" customHeight="1" outlineLevel="1">
      <c r="B76" s="265" t="s">
        <v>258</v>
      </c>
      <c r="C76" s="319">
        <v>57.46</v>
      </c>
      <c r="D76" s="56">
        <f t="shared" si="8"/>
        <v>0.25021758050478676</v>
      </c>
      <c r="E76" s="57">
        <f t="shared" si="5"/>
        <v>-5.4156378600823007E-2</v>
      </c>
      <c r="F76" s="283"/>
    </row>
    <row r="77" spans="2:6" ht="15" hidden="1" customHeight="1" outlineLevel="1">
      <c r="B77" s="265" t="s">
        <v>259</v>
      </c>
      <c r="C77" s="319">
        <v>45.96</v>
      </c>
      <c r="D77" s="56">
        <f t="shared" si="8"/>
        <v>-0.24963265306122448</v>
      </c>
      <c r="E77" s="57">
        <f t="shared" si="5"/>
        <v>-0.15592286501377417</v>
      </c>
      <c r="F77" s="283"/>
    </row>
    <row r="78" spans="2:6" ht="15" hidden="1" customHeight="1" outlineLevel="1">
      <c r="B78" s="265" t="s">
        <v>260</v>
      </c>
      <c r="C78" s="319">
        <v>61.25</v>
      </c>
      <c r="D78" s="56">
        <f t="shared" si="8"/>
        <v>-0.15749656121045397</v>
      </c>
      <c r="E78" s="57">
        <f t="shared" si="5"/>
        <v>-6.0870898497393466E-2</v>
      </c>
      <c r="F78" s="283"/>
    </row>
    <row r="79" spans="2:6" ht="15" hidden="1" customHeight="1" outlineLevel="1">
      <c r="B79" s="265" t="s">
        <v>261</v>
      </c>
      <c r="C79" s="319">
        <v>72.7</v>
      </c>
      <c r="D79" s="56">
        <f t="shared" si="8"/>
        <v>-1.6105020977128133E-2</v>
      </c>
      <c r="E79" s="57">
        <f t="shared" si="5"/>
        <v>-9.1317977374949511E-3</v>
      </c>
      <c r="F79" s="283"/>
    </row>
    <row r="80" spans="2:6" ht="15" hidden="1" customHeight="1" outlineLevel="1">
      <c r="B80" s="265" t="s">
        <v>262</v>
      </c>
      <c r="C80" s="319">
        <v>73.89</v>
      </c>
      <c r="D80" s="56">
        <f t="shared" si="8"/>
        <v>7.1490719257540705E-2</v>
      </c>
      <c r="E80" s="57">
        <f t="shared" si="5"/>
        <v>-9.7829000268024879E-3</v>
      </c>
      <c r="F80" s="283"/>
    </row>
    <row r="81" spans="2:6" ht="15" hidden="1" customHeight="1" outlineLevel="1">
      <c r="B81" s="265" t="s">
        <v>263</v>
      </c>
      <c r="C81" s="319">
        <v>68.959999999999994</v>
      </c>
      <c r="D81" s="56">
        <f>C81/C83-1</f>
        <v>5.9618930547018945E-2</v>
      </c>
      <c r="E81" s="57">
        <f t="shared" si="5"/>
        <v>3.0638170677028898E-2</v>
      </c>
      <c r="F81" s="283"/>
    </row>
    <row r="82" spans="2:6" ht="15" customHeight="1" collapsed="1">
      <c r="B82" s="270">
        <v>2007</v>
      </c>
      <c r="C82" s="325">
        <v>64.619079632949976</v>
      </c>
      <c r="D82" s="326"/>
      <c r="E82" s="224">
        <f>C82/C95-1</f>
        <v>-4.7618018101246662E-2</v>
      </c>
      <c r="F82" s="271">
        <f>C82/C95-1</f>
        <v>-4.7618018101246662E-2</v>
      </c>
    </row>
    <row r="83" spans="2:6" ht="15" hidden="1" customHeight="1" outlineLevel="1">
      <c r="B83" s="265" t="s">
        <v>252</v>
      </c>
      <c r="C83" s="319">
        <v>65.08</v>
      </c>
      <c r="D83" s="56">
        <f t="shared" ref="D83:D93" si="9">IFERROR((C83-C84)/C84,"-")</f>
        <v>-2.032214360981497E-2</v>
      </c>
      <c r="E83" s="57"/>
      <c r="F83" s="283"/>
    </row>
    <row r="84" spans="2:6" ht="15" hidden="1" customHeight="1" outlineLevel="1">
      <c r="B84" s="265" t="s">
        <v>253</v>
      </c>
      <c r="C84" s="319">
        <v>66.430000000000007</v>
      </c>
      <c r="D84" s="56">
        <f t="shared" si="9"/>
        <v>0.10624479600333073</v>
      </c>
      <c r="E84" s="57"/>
      <c r="F84" s="283"/>
    </row>
    <row r="85" spans="2:6" ht="15" hidden="1" customHeight="1" outlineLevel="1">
      <c r="B85" s="265" t="s">
        <v>254</v>
      </c>
      <c r="C85" s="319">
        <v>60.05</v>
      </c>
      <c r="D85" s="56">
        <f t="shared" si="9"/>
        <v>-0.11911397975649118</v>
      </c>
      <c r="E85" s="57"/>
      <c r="F85" s="283"/>
    </row>
    <row r="86" spans="2:6" ht="15" hidden="1" customHeight="1" outlineLevel="1">
      <c r="B86" s="265" t="s">
        <v>255</v>
      </c>
      <c r="C86" s="319">
        <v>68.17</v>
      </c>
      <c r="D86" s="56">
        <f t="shared" si="9"/>
        <v>-0.18495934959349591</v>
      </c>
      <c r="E86" s="57"/>
      <c r="F86" s="283"/>
    </row>
    <row r="87" spans="2:6" ht="15" hidden="1" customHeight="1" outlineLevel="1">
      <c r="B87" s="265" t="s">
        <v>256</v>
      </c>
      <c r="C87" s="319">
        <v>83.64</v>
      </c>
      <c r="D87" s="56">
        <f t="shared" si="9"/>
        <v>0.10328452710724176</v>
      </c>
      <c r="E87" s="57"/>
      <c r="F87" s="283"/>
    </row>
    <row r="88" spans="2:6" ht="15" hidden="1" customHeight="1" outlineLevel="1">
      <c r="B88" s="265" t="s">
        <v>257</v>
      </c>
      <c r="C88" s="319">
        <v>75.81</v>
      </c>
      <c r="D88" s="56">
        <f t="shared" si="9"/>
        <v>0.24790123456790128</v>
      </c>
      <c r="E88" s="57"/>
      <c r="F88" s="283"/>
    </row>
    <row r="89" spans="2:6" ht="15" hidden="1" customHeight="1" outlineLevel="1">
      <c r="B89" s="265" t="s">
        <v>258</v>
      </c>
      <c r="C89" s="319">
        <v>60.75</v>
      </c>
      <c r="D89" s="56">
        <f t="shared" si="9"/>
        <v>0.11570247933884292</v>
      </c>
      <c r="E89" s="57"/>
      <c r="F89" s="283"/>
    </row>
    <row r="90" spans="2:6" ht="15" hidden="1" customHeight="1" outlineLevel="1">
      <c r="B90" s="265" t="s">
        <v>259</v>
      </c>
      <c r="C90" s="319">
        <v>54.45</v>
      </c>
      <c r="D90" s="56">
        <f t="shared" si="9"/>
        <v>-0.16513339466421337</v>
      </c>
      <c r="E90" s="57"/>
      <c r="F90" s="283"/>
    </row>
    <row r="91" spans="2:6" ht="15" hidden="1" customHeight="1" outlineLevel="1">
      <c r="B91" s="265" t="s">
        <v>260</v>
      </c>
      <c r="C91" s="319">
        <v>65.22</v>
      </c>
      <c r="D91" s="56">
        <f t="shared" si="9"/>
        <v>-0.11108082322475134</v>
      </c>
      <c r="E91" s="57"/>
      <c r="F91" s="283"/>
    </row>
    <row r="92" spans="2:6" ht="15" hidden="1" customHeight="1" outlineLevel="1">
      <c r="B92" s="265" t="s">
        <v>261</v>
      </c>
      <c r="C92" s="319">
        <v>73.37</v>
      </c>
      <c r="D92" s="56">
        <f t="shared" si="9"/>
        <v>-1.6751541141785044E-2</v>
      </c>
      <c r="E92" s="57"/>
      <c r="F92" s="283"/>
    </row>
    <row r="93" spans="2:6" ht="15" hidden="1" customHeight="1" outlineLevel="1">
      <c r="B93" s="265" t="s">
        <v>262</v>
      </c>
      <c r="C93" s="319">
        <v>74.62</v>
      </c>
      <c r="D93" s="56">
        <f t="shared" si="9"/>
        <v>0.11522941264385007</v>
      </c>
      <c r="E93" s="57"/>
      <c r="F93" s="283"/>
    </row>
    <row r="94" spans="2:6" ht="15" hidden="1" customHeight="1" outlineLevel="1">
      <c r="B94" s="265" t="s">
        <v>263</v>
      </c>
      <c r="C94" s="319">
        <v>66.91</v>
      </c>
      <c r="D94" s="56"/>
      <c r="E94" s="57"/>
      <c r="F94" s="283"/>
    </row>
    <row r="95" spans="2:6" ht="15" customHeight="1" collapsed="1">
      <c r="B95" s="270">
        <v>2006</v>
      </c>
      <c r="C95" s="325">
        <v>67.849960269218485</v>
      </c>
      <c r="D95" s="326"/>
      <c r="E95" s="224" t="s">
        <v>64</v>
      </c>
      <c r="F95" s="271" t="s">
        <v>64</v>
      </c>
    </row>
    <row r="96" spans="2:6" ht="15" customHeight="1">
      <c r="B96" s="220" t="s">
        <v>245</v>
      </c>
      <c r="C96" s="220"/>
      <c r="D96" s="220"/>
      <c r="E96" s="220"/>
      <c r="F96" s="220"/>
    </row>
  </sheetData>
  <mergeCells count="2">
    <mergeCell ref="B5:F5"/>
    <mergeCell ref="B96:F9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5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1" t="s">
        <v>293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>
      <c r="B6" s="123"/>
      <c r="C6" s="124" t="s">
        <v>71</v>
      </c>
      <c r="D6" s="124"/>
      <c r="E6" s="124"/>
      <c r="F6" s="124"/>
      <c r="G6" s="124"/>
      <c r="H6" s="124"/>
      <c r="I6" s="125" t="s">
        <v>135</v>
      </c>
      <c r="J6" s="125"/>
      <c r="K6" s="125"/>
      <c r="L6" s="125"/>
      <c r="M6" s="125"/>
      <c r="N6" s="125"/>
      <c r="O6" s="124" t="s">
        <v>136</v>
      </c>
      <c r="P6" s="124"/>
      <c r="Q6" s="124"/>
      <c r="R6" s="124"/>
      <c r="S6" s="124"/>
      <c r="T6" s="124"/>
    </row>
    <row r="7" spans="2:20" ht="30" customHeight="1">
      <c r="B7" s="123"/>
      <c r="C7" s="127" t="s">
        <v>137</v>
      </c>
      <c r="D7" s="128" t="s">
        <v>138</v>
      </c>
      <c r="E7" s="127" t="s">
        <v>139</v>
      </c>
      <c r="F7" s="128" t="s">
        <v>140</v>
      </c>
      <c r="G7" s="127" t="s">
        <v>83</v>
      </c>
      <c r="H7" s="128" t="s">
        <v>141</v>
      </c>
      <c r="I7" s="127" t="s">
        <v>137</v>
      </c>
      <c r="J7" s="128" t="s">
        <v>138</v>
      </c>
      <c r="K7" s="127" t="s">
        <v>139</v>
      </c>
      <c r="L7" s="128" t="s">
        <v>140</v>
      </c>
      <c r="M7" s="127" t="s">
        <v>83</v>
      </c>
      <c r="N7" s="128" t="s">
        <v>141</v>
      </c>
      <c r="O7" s="127" t="s">
        <v>137</v>
      </c>
      <c r="P7" s="128" t="s">
        <v>138</v>
      </c>
      <c r="Q7" s="127" t="s">
        <v>139</v>
      </c>
      <c r="R7" s="128" t="s">
        <v>140</v>
      </c>
      <c r="S7" s="127" t="s">
        <v>83</v>
      </c>
      <c r="T7" s="128" t="s">
        <v>141</v>
      </c>
    </row>
    <row r="8" spans="2:20">
      <c r="B8" s="68" t="s">
        <v>88</v>
      </c>
      <c r="C8" s="327">
        <v>6.9052832099539438</v>
      </c>
      <c r="D8" s="328">
        <f t="shared" ref="D8:D16" si="0">C8-C21</f>
        <v>0.81528320995394399</v>
      </c>
      <c r="E8" s="327">
        <v>6.7663507109004737</v>
      </c>
      <c r="F8" s="328">
        <f t="shared" ref="F8:F17" si="1">E8-E21</f>
        <v>0.73635071090047344</v>
      </c>
      <c r="G8" s="327">
        <v>6.8687967852634202</v>
      </c>
      <c r="H8" s="328">
        <f t="shared" ref="H8:H17" si="2">G8-G21</f>
        <v>0.78879678526342012</v>
      </c>
      <c r="I8" s="329">
        <v>7.5954916684810554</v>
      </c>
      <c r="J8" s="328">
        <f t="shared" ref="J8:J17" si="3">I8-I21</f>
        <v>0.155491668481055</v>
      </c>
      <c r="K8" s="329">
        <v>8.4667608308055673</v>
      </c>
      <c r="L8" s="328">
        <f t="shared" ref="L8:L17" si="4">K8-K21</f>
        <v>0.35676083080556786</v>
      </c>
      <c r="M8" s="329">
        <v>7.9222819227161665</v>
      </c>
      <c r="N8" s="328">
        <f t="shared" ref="N8:N17" si="5">M8-M21</f>
        <v>0.21228192271616653</v>
      </c>
      <c r="O8" s="327">
        <v>7.1180875968408639</v>
      </c>
      <c r="P8" s="328">
        <f t="shared" ref="P8:P17" si="6">O8-O21</f>
        <v>0.19808759684086397</v>
      </c>
      <c r="Q8" s="327">
        <v>8.2848774345427927</v>
      </c>
      <c r="R8" s="328">
        <f t="shared" ref="R8:R17" si="7">Q8-Q21</f>
        <v>0.38487743454279233</v>
      </c>
      <c r="S8" s="327">
        <v>7.5192006831928442</v>
      </c>
      <c r="T8" s="328">
        <f t="shared" ref="T8:T17" si="8">S8-S21</f>
        <v>0.22920068319284415</v>
      </c>
    </row>
    <row r="9" spans="2:20">
      <c r="B9" s="68" t="s">
        <v>89</v>
      </c>
      <c r="C9" s="327">
        <v>6.6529697100355722</v>
      </c>
      <c r="D9" s="328">
        <f t="shared" si="0"/>
        <v>-0.50600195837995798</v>
      </c>
      <c r="E9" s="327">
        <v>6.3811307166006479</v>
      </c>
      <c r="F9" s="328">
        <f t="shared" si="1"/>
        <v>0.23924392414781792</v>
      </c>
      <c r="G9" s="327">
        <v>6.5903434544549526</v>
      </c>
      <c r="H9" s="328">
        <f t="shared" si="2"/>
        <v>-0.33256503769751333</v>
      </c>
      <c r="I9" s="329">
        <v>7.7366159383192938</v>
      </c>
      <c r="J9" s="328">
        <f t="shared" si="3"/>
        <v>-1.1198594851263621E-2</v>
      </c>
      <c r="K9" s="329">
        <v>8.6446443215326365</v>
      </c>
      <c r="L9" s="328">
        <f t="shared" si="4"/>
        <v>0.42423829512346956</v>
      </c>
      <c r="M9" s="329">
        <v>8.0745400296744574</v>
      </c>
      <c r="N9" s="328">
        <f t="shared" si="5"/>
        <v>0.1363985375619734</v>
      </c>
      <c r="O9" s="327">
        <v>7.2063241720889577</v>
      </c>
      <c r="P9" s="328">
        <f t="shared" si="6"/>
        <v>-0.10752560193711336</v>
      </c>
      <c r="Q9" s="327">
        <v>8.381582181259601</v>
      </c>
      <c r="R9" s="328">
        <f t="shared" si="7"/>
        <v>0.35663771835707969</v>
      </c>
      <c r="S9" s="327">
        <v>7.6010835214446955</v>
      </c>
      <c r="T9" s="328">
        <f t="shared" si="8"/>
        <v>2.8103375159165722E-2</v>
      </c>
    </row>
    <row r="10" spans="2:20">
      <c r="B10" s="68" t="s">
        <v>90</v>
      </c>
      <c r="C10" s="327">
        <v>6.5568387007163125</v>
      </c>
      <c r="D10" s="328">
        <f t="shared" si="0"/>
        <v>-2.3161299283687597E-2</v>
      </c>
      <c r="E10" s="327">
        <v>6.9466906433087763</v>
      </c>
      <c r="F10" s="328">
        <f t="shared" si="1"/>
        <v>0.3066906433087766</v>
      </c>
      <c r="G10" s="327">
        <v>6.6562037967946068</v>
      </c>
      <c r="H10" s="328">
        <f t="shared" si="2"/>
        <v>5.6203796794607186E-2</v>
      </c>
      <c r="I10" s="329">
        <v>7.79</v>
      </c>
      <c r="J10" s="328">
        <f t="shared" si="3"/>
        <v>-0.26733300227895551</v>
      </c>
      <c r="K10" s="329">
        <v>8.76</v>
      </c>
      <c r="L10" s="328">
        <f t="shared" si="4"/>
        <v>-3.4025347743906309E-2</v>
      </c>
      <c r="M10" s="329">
        <v>8.18</v>
      </c>
      <c r="N10" s="328">
        <f t="shared" si="5"/>
        <v>-0.18864769102369117</v>
      </c>
      <c r="O10" s="327">
        <v>7.33</v>
      </c>
      <c r="P10" s="328">
        <f t="shared" si="6"/>
        <v>-0.20742981595626109</v>
      </c>
      <c r="Q10" s="327">
        <v>8.57</v>
      </c>
      <c r="R10" s="328">
        <f t="shared" si="7"/>
        <v>2.6892932492254218E-2</v>
      </c>
      <c r="S10" s="327">
        <v>7.78</v>
      </c>
      <c r="T10" s="328">
        <f t="shared" si="8"/>
        <v>-0.14613125192564436</v>
      </c>
    </row>
    <row r="11" spans="2:20">
      <c r="B11" s="68" t="s">
        <v>91</v>
      </c>
      <c r="C11" s="327">
        <v>6.1185536455245995</v>
      </c>
      <c r="D11" s="328">
        <f t="shared" si="0"/>
        <v>0.16855364552459928</v>
      </c>
      <c r="E11" s="327">
        <v>6.0203196105407981</v>
      </c>
      <c r="F11" s="328">
        <f t="shared" si="1"/>
        <v>5.0319610540798365E-2</v>
      </c>
      <c r="G11" s="327">
        <v>6.1005733767240047</v>
      </c>
      <c r="H11" s="328">
        <f t="shared" si="2"/>
        <v>0.14057337672400472</v>
      </c>
      <c r="I11" s="329">
        <v>8.0955632995766766</v>
      </c>
      <c r="J11" s="328">
        <f t="shared" si="3"/>
        <v>0.54567946141422574</v>
      </c>
      <c r="K11" s="329">
        <v>8.7022256110719471</v>
      </c>
      <c r="L11" s="328">
        <f t="shared" si="4"/>
        <v>0.78671461069586623</v>
      </c>
      <c r="M11" s="329">
        <v>8.3346116671343502</v>
      </c>
      <c r="N11" s="328">
        <f t="shared" si="5"/>
        <v>0.62851384284849932</v>
      </c>
      <c r="O11" s="327">
        <v>7.4406089694115281</v>
      </c>
      <c r="P11" s="328">
        <f t="shared" si="6"/>
        <v>0.47672218012791312</v>
      </c>
      <c r="Q11" s="327">
        <v>8.3853832351974926</v>
      </c>
      <c r="R11" s="328">
        <f t="shared" si="7"/>
        <v>0.69319094946837456</v>
      </c>
      <c r="S11" s="327">
        <v>7.7829269800138716</v>
      </c>
      <c r="T11" s="328">
        <f t="shared" si="8"/>
        <v>0.53290505488563511</v>
      </c>
    </row>
    <row r="12" spans="2:20">
      <c r="B12" s="68" t="s">
        <v>92</v>
      </c>
      <c r="C12" s="327">
        <v>6.779570398982524</v>
      </c>
      <c r="D12" s="328">
        <f t="shared" si="0"/>
        <v>9.5703989825244307E-3</v>
      </c>
      <c r="E12" s="327">
        <v>6.4229156301087498</v>
      </c>
      <c r="F12" s="328">
        <f t="shared" si="1"/>
        <v>0.29291563010874988</v>
      </c>
      <c r="G12" s="327">
        <v>6.6908026252941069</v>
      </c>
      <c r="H12" s="328">
        <f t="shared" si="2"/>
        <v>8.0802625294106534E-2</v>
      </c>
      <c r="I12" s="329">
        <v>7.3622261892047218</v>
      </c>
      <c r="J12" s="328">
        <f t="shared" si="3"/>
        <v>-0.53777381079527853</v>
      </c>
      <c r="K12" s="329">
        <v>7.3882695500682951</v>
      </c>
      <c r="L12" s="328">
        <f t="shared" si="4"/>
        <v>-0.65173044993170404</v>
      </c>
      <c r="M12" s="329">
        <v>7.3722113858871197</v>
      </c>
      <c r="N12" s="328">
        <f t="shared" si="5"/>
        <v>-0.5877886141128803</v>
      </c>
      <c r="O12" s="327">
        <v>6.9411059743402781</v>
      </c>
      <c r="P12" s="328">
        <f t="shared" si="6"/>
        <v>-0.37889402565972219</v>
      </c>
      <c r="Q12" s="327">
        <v>7.2878147612156292</v>
      </c>
      <c r="R12" s="328">
        <f t="shared" si="7"/>
        <v>-0.54218523878437086</v>
      </c>
      <c r="S12" s="327">
        <v>7.0620928400448442</v>
      </c>
      <c r="T12" s="328">
        <f t="shared" si="8"/>
        <v>-0.44790715995515562</v>
      </c>
    </row>
    <row r="13" spans="2:20">
      <c r="B13" s="68" t="s">
        <v>93</v>
      </c>
      <c r="C13" s="327">
        <v>7.1902839247353576</v>
      </c>
      <c r="D13" s="328">
        <f t="shared" si="0"/>
        <v>0.47603930536769656</v>
      </c>
      <c r="E13" s="327">
        <v>6.1812831564986741</v>
      </c>
      <c r="F13" s="328">
        <f t="shared" si="1"/>
        <v>2.8103306943169315E-2</v>
      </c>
      <c r="G13" s="327">
        <v>6.9501982209423874</v>
      </c>
      <c r="H13" s="328">
        <f t="shared" si="2"/>
        <v>0.37961456335483845</v>
      </c>
      <c r="I13" s="329">
        <v>7.4447510431154384</v>
      </c>
      <c r="J13" s="328">
        <f t="shared" si="3"/>
        <v>-6.6932962829456599E-2</v>
      </c>
      <c r="K13" s="329">
        <v>7.9952346700233772</v>
      </c>
      <c r="L13" s="328">
        <f t="shared" si="4"/>
        <v>-0.17010911180615018</v>
      </c>
      <c r="M13" s="329">
        <v>7.6416518967439471</v>
      </c>
      <c r="N13" s="328">
        <f t="shared" si="5"/>
        <v>-0.12093179790135711</v>
      </c>
      <c r="O13" s="327">
        <v>6.9969165719633661</v>
      </c>
      <c r="P13" s="328">
        <f t="shared" si="6"/>
        <v>6.0400426480118341E-3</v>
      </c>
      <c r="Q13" s="327">
        <v>7.7932656033408785</v>
      </c>
      <c r="R13" s="328">
        <f t="shared" si="7"/>
        <v>-0.13912634184655559</v>
      </c>
      <c r="S13" s="327">
        <v>7.2538165886461794</v>
      </c>
      <c r="T13" s="328">
        <f t="shared" si="8"/>
        <v>-6.4313960239855916E-2</v>
      </c>
    </row>
    <row r="14" spans="2:20">
      <c r="B14" s="68" t="s">
        <v>94</v>
      </c>
      <c r="C14" s="327">
        <v>7.260633418625984</v>
      </c>
      <c r="D14" s="328">
        <f t="shared" si="0"/>
        <v>0.30855338825731771</v>
      </c>
      <c r="E14" s="327">
        <v>6.7367428070884712</v>
      </c>
      <c r="F14" s="328">
        <f t="shared" si="1"/>
        <v>-0.36975414026782438</v>
      </c>
      <c r="G14" s="327">
        <v>7.1224518812092343</v>
      </c>
      <c r="H14" s="328">
        <f t="shared" si="2"/>
        <v>0.12723102675593978</v>
      </c>
      <c r="I14" s="329">
        <v>7.1907404363924634</v>
      </c>
      <c r="J14" s="328">
        <f t="shared" si="3"/>
        <v>4.3060736462681604E-2</v>
      </c>
      <c r="K14" s="329">
        <v>8.0027923323196415</v>
      </c>
      <c r="L14" s="328">
        <f t="shared" si="4"/>
        <v>0.37257206909332385</v>
      </c>
      <c r="M14" s="329">
        <v>7.4960257009698195</v>
      </c>
      <c r="N14" s="328">
        <f t="shared" si="5"/>
        <v>0.14669780378758102</v>
      </c>
      <c r="O14" s="327">
        <v>6.8870048309178742</v>
      </c>
      <c r="P14" s="328">
        <f t="shared" si="6"/>
        <v>5.0629315099442351E-2</v>
      </c>
      <c r="Q14" s="327">
        <v>7.8692468619246858</v>
      </c>
      <c r="R14" s="328">
        <f t="shared" si="7"/>
        <v>0.25473862194514307</v>
      </c>
      <c r="S14" s="327">
        <v>7.2269793752308384</v>
      </c>
      <c r="T14" s="328">
        <f t="shared" si="8"/>
        <v>8.9254685545441248E-2</v>
      </c>
    </row>
    <row r="15" spans="2:20">
      <c r="B15" s="68" t="s">
        <v>95</v>
      </c>
      <c r="C15" s="327">
        <v>8.3522480416035805</v>
      </c>
      <c r="D15" s="328">
        <f t="shared" si="0"/>
        <v>0.28224804160358019</v>
      </c>
      <c r="E15" s="327">
        <v>8.7238503837089851</v>
      </c>
      <c r="F15" s="328">
        <f t="shared" si="1"/>
        <v>-0.17614961629101522</v>
      </c>
      <c r="G15" s="327">
        <v>8.451241106210361</v>
      </c>
      <c r="H15" s="328">
        <f t="shared" si="2"/>
        <v>0.15124110621036024</v>
      </c>
      <c r="I15" s="329">
        <v>7.4327008705892661</v>
      </c>
      <c r="J15" s="328">
        <f t="shared" si="3"/>
        <v>-0.41486293675994723</v>
      </c>
      <c r="K15" s="329">
        <v>8.4022023534679366</v>
      </c>
      <c r="L15" s="328">
        <f t="shared" si="4"/>
        <v>-0.50828557507841765</v>
      </c>
      <c r="M15" s="329">
        <v>7.8304226661806782</v>
      </c>
      <c r="N15" s="328">
        <f t="shared" si="5"/>
        <v>-0.47065346750397108</v>
      </c>
      <c r="O15" s="327">
        <v>7.2229309107598834</v>
      </c>
      <c r="P15" s="328">
        <f t="shared" si="6"/>
        <v>-0.27308299647483025</v>
      </c>
      <c r="Q15" s="327">
        <v>8.4542383103376118</v>
      </c>
      <c r="R15" s="328">
        <f t="shared" si="7"/>
        <v>-0.47037919350293933</v>
      </c>
      <c r="S15" s="327">
        <v>7.6807559327541117</v>
      </c>
      <c r="T15" s="328">
        <f t="shared" si="8"/>
        <v>-0.37005551825943073</v>
      </c>
    </row>
    <row r="16" spans="2:20">
      <c r="B16" s="68" t="s">
        <v>96</v>
      </c>
      <c r="C16" s="327">
        <v>9.3281069210607104</v>
      </c>
      <c r="D16" s="328">
        <f t="shared" si="0"/>
        <v>0.65810692106071045</v>
      </c>
      <c r="E16" s="327">
        <v>11.602809415337889</v>
      </c>
      <c r="F16" s="328">
        <f t="shared" si="1"/>
        <v>-0.19719058466211159</v>
      </c>
      <c r="G16" s="327">
        <v>9.8677029485401402</v>
      </c>
      <c r="H16" s="328">
        <f t="shared" si="2"/>
        <v>0.44770294854014026</v>
      </c>
      <c r="I16" s="329">
        <v>8.3967291090436671</v>
      </c>
      <c r="J16" s="328">
        <f t="shared" si="3"/>
        <v>0.12672910904366752</v>
      </c>
      <c r="K16" s="329">
        <v>9.887211736691544</v>
      </c>
      <c r="L16" s="328">
        <f t="shared" si="4"/>
        <v>0.49721173669154339</v>
      </c>
      <c r="M16" s="329">
        <v>8.9869289524809997</v>
      </c>
      <c r="N16" s="328">
        <f t="shared" si="5"/>
        <v>0.23692895248099965</v>
      </c>
      <c r="O16" s="327">
        <v>8.0386728005662054</v>
      </c>
      <c r="P16" s="328">
        <f t="shared" si="6"/>
        <v>8.867280056620519E-2</v>
      </c>
      <c r="Q16" s="327">
        <v>10.073272893785896</v>
      </c>
      <c r="R16" s="328">
        <f t="shared" si="7"/>
        <v>0.53327289378589704</v>
      </c>
      <c r="S16" s="327">
        <v>8.7536530175908673</v>
      </c>
      <c r="T16" s="328">
        <f t="shared" si="8"/>
        <v>0.18365301759086705</v>
      </c>
    </row>
    <row r="17" spans="2:20">
      <c r="B17" s="68" t="s">
        <v>97</v>
      </c>
      <c r="C17" s="327">
        <v>9.0338684997830399</v>
      </c>
      <c r="D17" s="328">
        <f>C17-C30</f>
        <v>0.26386849978304028</v>
      </c>
      <c r="E17" s="327">
        <v>11.848819497334349</v>
      </c>
      <c r="F17" s="328">
        <f t="shared" si="1"/>
        <v>0.92881949733434865</v>
      </c>
      <c r="G17" s="327">
        <v>9.6832405081082982</v>
      </c>
      <c r="H17" s="328">
        <f t="shared" si="2"/>
        <v>0.3532405081082981</v>
      </c>
      <c r="I17" s="329">
        <v>8.6658306570831414</v>
      </c>
      <c r="J17" s="328">
        <f t="shared" si="3"/>
        <v>0.12836807515286885</v>
      </c>
      <c r="K17" s="329">
        <v>10.119068992567792</v>
      </c>
      <c r="L17" s="328">
        <f t="shared" si="4"/>
        <v>0.18765344591998812</v>
      </c>
      <c r="M17" s="329">
        <v>9.2276898640176857</v>
      </c>
      <c r="N17" s="328">
        <f t="shared" si="5"/>
        <v>0.11244859165291743</v>
      </c>
      <c r="O17" s="327">
        <v>8.2925693344276681</v>
      </c>
      <c r="P17" s="328">
        <f t="shared" si="6"/>
        <v>0.15437472852206469</v>
      </c>
      <c r="Q17" s="327">
        <v>10.308137445187262</v>
      </c>
      <c r="R17" s="328">
        <f t="shared" si="7"/>
        <v>0.24760698300238815</v>
      </c>
      <c r="S17" s="327">
        <v>8.9916721728398148</v>
      </c>
      <c r="T17" s="328">
        <f t="shared" si="8"/>
        <v>0.13200830729359581</v>
      </c>
    </row>
    <row r="18" spans="2:20" ht="30" customHeight="1">
      <c r="B18" s="132" t="str">
        <f>actualizaciones!$A$2</f>
        <v xml:space="preserve">acum. octubre 2012 </v>
      </c>
      <c r="C18" s="330">
        <v>7.4107413184618709</v>
      </c>
      <c r="D18" s="330">
        <v>0.26548436629279415</v>
      </c>
      <c r="E18" s="330">
        <v>7.7810025437247603</v>
      </c>
      <c r="F18" s="330">
        <v>0.27223453300209766</v>
      </c>
      <c r="G18" s="330">
        <v>7.5005384926388583</v>
      </c>
      <c r="H18" s="330">
        <v>0.25934953784612791</v>
      </c>
      <c r="I18" s="330">
        <v>7.7693334695583891</v>
      </c>
      <c r="J18" s="331">
        <v>-1.2059090119755922E-2</v>
      </c>
      <c r="K18" s="330">
        <v>8.6503459914947847</v>
      </c>
      <c r="L18" s="331">
        <v>0.15883020383239099</v>
      </c>
      <c r="M18" s="330">
        <v>8.1089569929912972</v>
      </c>
      <c r="N18" s="331">
        <v>3.1716238603269886E-2</v>
      </c>
      <c r="O18" s="330">
        <v>7.3473875074146777</v>
      </c>
      <c r="P18" s="331">
        <v>1.5719206269151798E-2</v>
      </c>
      <c r="Q18" s="330">
        <v>8.5513809038972006</v>
      </c>
      <c r="R18" s="331">
        <v>0.16514863458734652</v>
      </c>
      <c r="S18" s="330">
        <v>7.7689849921654588</v>
      </c>
      <c r="T18" s="331">
        <v>3.6162947349988706E-2</v>
      </c>
    </row>
    <row r="19" spans="2:20" outlineLevel="1">
      <c r="B19" s="68" t="s">
        <v>86</v>
      </c>
      <c r="C19" s="327">
        <v>7.8467846944603084</v>
      </c>
      <c r="D19" s="328">
        <f>C19-C32</f>
        <v>0.58110650397691366</v>
      </c>
      <c r="E19" s="327">
        <v>9.6677977161500817</v>
      </c>
      <c r="F19" s="328">
        <f>E19-E32</f>
        <v>0.88655809246441564</v>
      </c>
      <c r="G19" s="327">
        <v>8.3189847715736036</v>
      </c>
      <c r="H19" s="328">
        <f t="shared" ref="H19:H44" si="9">G19-G32</f>
        <v>0.57889781053284306</v>
      </c>
      <c r="I19" s="329">
        <v>7.7712841902622927</v>
      </c>
      <c r="J19" s="328">
        <f t="shared" ref="J19:J82" si="10">I19-I32</f>
        <v>0.41974012715124154</v>
      </c>
      <c r="K19" s="329">
        <v>8.3530445003973846</v>
      </c>
      <c r="L19" s="328">
        <f t="shared" ref="L19:L82" si="11">K19-K32</f>
        <v>7.8183280256080678E-2</v>
      </c>
      <c r="M19" s="329">
        <v>8.0299643041688693</v>
      </c>
      <c r="N19" s="328">
        <f t="shared" ref="N19:N82" si="12">M19-M32</f>
        <v>0.26758609032423131</v>
      </c>
      <c r="O19" s="327">
        <v>7.4502334725976898</v>
      </c>
      <c r="P19" s="328">
        <f t="shared" ref="P19:P82" si="13">O19-O32</f>
        <v>0.5217270992638019</v>
      </c>
      <c r="Q19" s="327">
        <v>8.4915598010991893</v>
      </c>
      <c r="R19" s="328">
        <f t="shared" ref="R19:R82" si="14">Q19-Q32</f>
        <v>0.19484561892958396</v>
      </c>
      <c r="S19" s="327">
        <v>7.8707428909070387</v>
      </c>
      <c r="T19" s="328">
        <f t="shared" ref="T19:T82" si="15">S19-S32</f>
        <v>0.38432490142389142</v>
      </c>
    </row>
    <row r="20" spans="2:20" outlineLevel="1">
      <c r="B20" s="68" t="s">
        <v>87</v>
      </c>
      <c r="C20" s="327">
        <v>7.93</v>
      </c>
      <c r="D20" s="328">
        <f t="shared" ref="D20:D29" si="16">C20-C33</f>
        <v>0.58000000000000007</v>
      </c>
      <c r="E20" s="327">
        <v>9.66</v>
      </c>
      <c r="F20" s="328">
        <f t="shared" ref="F20:F31" si="17">E20-E33</f>
        <v>0.3100000000000005</v>
      </c>
      <c r="G20" s="327">
        <v>8.35</v>
      </c>
      <c r="H20" s="328">
        <f t="shared" si="9"/>
        <v>0.40999999999999925</v>
      </c>
      <c r="I20" s="329">
        <v>8.3435919604585393</v>
      </c>
      <c r="J20" s="328">
        <f t="shared" si="10"/>
        <v>0.30159457561728331</v>
      </c>
      <c r="K20" s="329">
        <v>9.2709860590397852</v>
      </c>
      <c r="L20" s="328">
        <f t="shared" si="11"/>
        <v>0.13598804366793793</v>
      </c>
      <c r="M20" s="329">
        <v>8.7303698620986996</v>
      </c>
      <c r="N20" s="328">
        <f t="shared" si="12"/>
        <v>0.20439784892015922</v>
      </c>
      <c r="O20" s="327">
        <v>7.8280576320605482</v>
      </c>
      <c r="P20" s="328">
        <f t="shared" si="13"/>
        <v>0.37400202583102882</v>
      </c>
      <c r="Q20" s="327">
        <v>9.3231294279164345</v>
      </c>
      <c r="R20" s="328">
        <f t="shared" si="14"/>
        <v>0.2156158667174175</v>
      </c>
      <c r="S20" s="327">
        <v>8.3879635243615542</v>
      </c>
      <c r="T20" s="328">
        <f t="shared" si="15"/>
        <v>0.26762487889300424</v>
      </c>
    </row>
    <row r="21" spans="2:20" outlineLevel="1">
      <c r="B21" s="68" t="s">
        <v>88</v>
      </c>
      <c r="C21" s="327">
        <v>6.09</v>
      </c>
      <c r="D21" s="328">
        <f t="shared" si="16"/>
        <v>-0.17999999999999972</v>
      </c>
      <c r="E21" s="327">
        <v>6.03</v>
      </c>
      <c r="F21" s="328">
        <f t="shared" si="17"/>
        <v>-0.16999999999999993</v>
      </c>
      <c r="G21" s="327">
        <v>6.08</v>
      </c>
      <c r="H21" s="328">
        <f t="shared" si="9"/>
        <v>-0.16999999999999993</v>
      </c>
      <c r="I21" s="329">
        <v>7.44</v>
      </c>
      <c r="J21" s="328">
        <f t="shared" si="10"/>
        <v>0.38000477440916747</v>
      </c>
      <c r="K21" s="329">
        <v>8.11</v>
      </c>
      <c r="L21" s="328">
        <f t="shared" si="11"/>
        <v>6.2440890125174064E-2</v>
      </c>
      <c r="M21" s="329">
        <v>7.71</v>
      </c>
      <c r="N21" s="328">
        <f t="shared" si="12"/>
        <v>0.24799009200283084</v>
      </c>
      <c r="O21" s="327">
        <v>6.92</v>
      </c>
      <c r="P21" s="328">
        <f t="shared" si="13"/>
        <v>0.33303023775745899</v>
      </c>
      <c r="Q21" s="327">
        <v>7.9</v>
      </c>
      <c r="R21" s="328">
        <f t="shared" si="14"/>
        <v>6.5606878380927824E-2</v>
      </c>
      <c r="S21" s="327">
        <v>7.29</v>
      </c>
      <c r="T21" s="328">
        <f t="shared" si="15"/>
        <v>0.23024542961714189</v>
      </c>
    </row>
    <row r="22" spans="2:20" outlineLevel="1">
      <c r="B22" s="68" t="s">
        <v>89</v>
      </c>
      <c r="C22" s="327">
        <v>7.1589716684155302</v>
      </c>
      <c r="D22" s="328">
        <f t="shared" si="16"/>
        <v>0.99232993691742521</v>
      </c>
      <c r="E22" s="327">
        <v>6.14188679245283</v>
      </c>
      <c r="F22" s="328">
        <f t="shared" si="17"/>
        <v>-2.7509350449477665E-2</v>
      </c>
      <c r="G22" s="327">
        <v>6.922908492152466</v>
      </c>
      <c r="H22" s="328">
        <f t="shared" si="9"/>
        <v>0.75548775859142214</v>
      </c>
      <c r="I22" s="329">
        <v>7.7478145331705575</v>
      </c>
      <c r="J22" s="328">
        <f t="shared" si="10"/>
        <v>0.10844604796665447</v>
      </c>
      <c r="K22" s="329">
        <v>8.220406026409167</v>
      </c>
      <c r="L22" s="328">
        <f t="shared" si="11"/>
        <v>-0.73364479104371227</v>
      </c>
      <c r="M22" s="329">
        <v>7.938141492112484</v>
      </c>
      <c r="N22" s="328">
        <f t="shared" si="12"/>
        <v>-0.22514131678341442</v>
      </c>
      <c r="O22" s="327">
        <v>7.3138497740260711</v>
      </c>
      <c r="P22" s="328">
        <f t="shared" si="13"/>
        <v>0.27333725157935795</v>
      </c>
      <c r="Q22" s="327">
        <v>8.0249444629025213</v>
      </c>
      <c r="R22" s="328">
        <f t="shared" si="14"/>
        <v>-0.59409600221725078</v>
      </c>
      <c r="S22" s="327">
        <v>7.5729801462855297</v>
      </c>
      <c r="T22" s="328">
        <f t="shared" si="15"/>
        <v>-4.5372054730218103E-2</v>
      </c>
    </row>
    <row r="23" spans="2:20" outlineLevel="1">
      <c r="B23" s="68" t="s">
        <v>90</v>
      </c>
      <c r="C23" s="327">
        <v>6.58</v>
      </c>
      <c r="D23" s="328">
        <f t="shared" si="16"/>
        <v>0.48834713158663678</v>
      </c>
      <c r="E23" s="327">
        <v>6.64</v>
      </c>
      <c r="F23" s="328">
        <f t="shared" si="17"/>
        <v>0.19864093555993989</v>
      </c>
      <c r="G23" s="327">
        <v>6.6</v>
      </c>
      <c r="H23" s="328">
        <f t="shared" si="9"/>
        <v>0.40758243891615997</v>
      </c>
      <c r="I23" s="329">
        <v>8.0573330022789555</v>
      </c>
      <c r="J23" s="328">
        <f t="shared" si="10"/>
        <v>0.3800216414984785</v>
      </c>
      <c r="K23" s="329">
        <v>8.7940253477439061</v>
      </c>
      <c r="L23" s="328">
        <f t="shared" si="11"/>
        <v>-0.24310018065160932</v>
      </c>
      <c r="M23" s="329">
        <v>8.3686476910236909</v>
      </c>
      <c r="N23" s="328">
        <f t="shared" si="12"/>
        <v>0.11679470857882457</v>
      </c>
      <c r="O23" s="327">
        <v>7.5374298159562612</v>
      </c>
      <c r="P23" s="328">
        <f t="shared" si="13"/>
        <v>0.40976220566915078</v>
      </c>
      <c r="Q23" s="327">
        <v>8.5431070675077461</v>
      </c>
      <c r="R23" s="328">
        <f t="shared" si="14"/>
        <v>-0.16769934508874051</v>
      </c>
      <c r="S23" s="327">
        <v>7.9261312519256446</v>
      </c>
      <c r="T23" s="328">
        <f t="shared" si="15"/>
        <v>0.17945779245247362</v>
      </c>
    </row>
    <row r="24" spans="2:20" outlineLevel="1">
      <c r="B24" s="68" t="s">
        <v>91</v>
      </c>
      <c r="C24" s="327">
        <v>5.95</v>
      </c>
      <c r="D24" s="328">
        <f t="shared" si="16"/>
        <v>-9.9482352941175911E-2</v>
      </c>
      <c r="E24" s="327">
        <v>5.97</v>
      </c>
      <c r="F24" s="328">
        <f t="shared" si="17"/>
        <v>0.10367780222028955</v>
      </c>
      <c r="G24" s="327">
        <v>5.96</v>
      </c>
      <c r="H24" s="328">
        <f t="shared" si="9"/>
        <v>-3.1780424516898442E-2</v>
      </c>
      <c r="I24" s="329">
        <v>7.5498838381624509</v>
      </c>
      <c r="J24" s="328">
        <f t="shared" si="10"/>
        <v>1.6355303342858285E-2</v>
      </c>
      <c r="K24" s="329">
        <v>7.9155110003760809</v>
      </c>
      <c r="L24" s="328">
        <f t="shared" si="11"/>
        <v>0.18023409286550596</v>
      </c>
      <c r="M24" s="329">
        <v>7.7060978242858509</v>
      </c>
      <c r="N24" s="328">
        <f t="shared" si="12"/>
        <v>8.2947169027538514E-2</v>
      </c>
      <c r="O24" s="327">
        <v>6.9638867892836149</v>
      </c>
      <c r="P24" s="328">
        <f t="shared" si="13"/>
        <v>-2.5058859527570476E-2</v>
      </c>
      <c r="Q24" s="327">
        <v>7.6921922857291181</v>
      </c>
      <c r="R24" s="328">
        <f t="shared" si="14"/>
        <v>0.16820528215778552</v>
      </c>
      <c r="S24" s="327">
        <v>7.2500219251282365</v>
      </c>
      <c r="T24" s="328">
        <f t="shared" si="15"/>
        <v>4.0299792162467263E-2</v>
      </c>
    </row>
    <row r="25" spans="2:20" outlineLevel="1">
      <c r="B25" s="68" t="s">
        <v>92</v>
      </c>
      <c r="C25" s="327">
        <v>6.77</v>
      </c>
      <c r="D25" s="328">
        <f t="shared" si="16"/>
        <v>0.15513972500058504</v>
      </c>
      <c r="E25" s="327">
        <v>6.13</v>
      </c>
      <c r="F25" s="328">
        <f t="shared" si="17"/>
        <v>0.27112243041659045</v>
      </c>
      <c r="G25" s="327">
        <v>6.61</v>
      </c>
      <c r="H25" s="328">
        <f t="shared" si="9"/>
        <v>0.2521404165184995</v>
      </c>
      <c r="I25" s="329">
        <v>7.9</v>
      </c>
      <c r="J25" s="328">
        <f t="shared" si="10"/>
        <v>0.59625324152731896</v>
      </c>
      <c r="K25" s="329">
        <v>8.0399999999999991</v>
      </c>
      <c r="L25" s="328">
        <f t="shared" si="11"/>
        <v>8.3447751593473285E-2</v>
      </c>
      <c r="M25" s="329">
        <v>7.96</v>
      </c>
      <c r="N25" s="328">
        <f t="shared" si="12"/>
        <v>0.38439781250434812</v>
      </c>
      <c r="O25" s="327">
        <v>7.32</v>
      </c>
      <c r="P25" s="328">
        <f t="shared" si="13"/>
        <v>0.54442420068181985</v>
      </c>
      <c r="Q25" s="327">
        <v>7.83</v>
      </c>
      <c r="R25" s="328">
        <f t="shared" si="14"/>
        <v>0.21593934346588917</v>
      </c>
      <c r="S25" s="327">
        <v>7.51</v>
      </c>
      <c r="T25" s="328">
        <f t="shared" si="15"/>
        <v>0.41219580042833126</v>
      </c>
    </row>
    <row r="26" spans="2:20" outlineLevel="1">
      <c r="B26" s="68" t="s">
        <v>93</v>
      </c>
      <c r="C26" s="327">
        <v>6.714244619367661</v>
      </c>
      <c r="D26" s="328">
        <f t="shared" si="16"/>
        <v>0.3145546891333586</v>
      </c>
      <c r="E26" s="327">
        <v>6.1531798495555048</v>
      </c>
      <c r="F26" s="328">
        <f t="shared" si="17"/>
        <v>-1.0599062878068022</v>
      </c>
      <c r="G26" s="327">
        <v>6.5705836575875489</v>
      </c>
      <c r="H26" s="328">
        <f t="shared" si="9"/>
        <v>-6.7834122074665437E-2</v>
      </c>
      <c r="I26" s="329">
        <v>7.511684005944895</v>
      </c>
      <c r="J26" s="328">
        <f t="shared" si="10"/>
        <v>0.75969210003873577</v>
      </c>
      <c r="K26" s="329">
        <v>8.1653437818295274</v>
      </c>
      <c r="L26" s="328">
        <f t="shared" si="11"/>
        <v>0.37448624776038031</v>
      </c>
      <c r="M26" s="329">
        <v>7.7625836946453042</v>
      </c>
      <c r="N26" s="328">
        <f t="shared" si="12"/>
        <v>0.6124611955937409</v>
      </c>
      <c r="O26" s="327">
        <v>6.9908765293153543</v>
      </c>
      <c r="P26" s="328">
        <f t="shared" si="13"/>
        <v>0.59753922447969288</v>
      </c>
      <c r="Q26" s="327">
        <v>7.9323919451874341</v>
      </c>
      <c r="R26" s="328">
        <f t="shared" si="14"/>
        <v>0.37697965461479122</v>
      </c>
      <c r="S26" s="327">
        <v>7.3181305488860353</v>
      </c>
      <c r="T26" s="328">
        <f t="shared" si="15"/>
        <v>0.51319721149325304</v>
      </c>
    </row>
    <row r="27" spans="2:20" outlineLevel="1">
      <c r="B27" s="68" t="s">
        <v>94</v>
      </c>
      <c r="C27" s="327">
        <v>6.9520800303686663</v>
      </c>
      <c r="D27" s="328">
        <f t="shared" si="16"/>
        <v>0.78211860317483772</v>
      </c>
      <c r="E27" s="327">
        <v>7.1064969473562956</v>
      </c>
      <c r="F27" s="328">
        <f t="shared" si="17"/>
        <v>0.56550349757463625</v>
      </c>
      <c r="G27" s="327">
        <v>6.9952208544532946</v>
      </c>
      <c r="H27" s="328">
        <f t="shared" si="9"/>
        <v>0.71159209191148864</v>
      </c>
      <c r="I27" s="329">
        <v>7.1476796999297818</v>
      </c>
      <c r="J27" s="328">
        <f t="shared" si="10"/>
        <v>0.77419327725557174</v>
      </c>
      <c r="K27" s="329">
        <v>7.6302202632263176</v>
      </c>
      <c r="L27" s="328">
        <f t="shared" si="11"/>
        <v>0.71858811159416636</v>
      </c>
      <c r="M27" s="329">
        <v>7.3493278971822384</v>
      </c>
      <c r="N27" s="328">
        <f t="shared" si="12"/>
        <v>0.75053526956021521</v>
      </c>
      <c r="O27" s="327">
        <v>6.8363755158184318</v>
      </c>
      <c r="P27" s="328">
        <f t="shared" si="13"/>
        <v>0.74723930524658844</v>
      </c>
      <c r="Q27" s="327">
        <v>7.6145082399795427</v>
      </c>
      <c r="R27" s="328">
        <f t="shared" si="14"/>
        <v>0.72042094009018065</v>
      </c>
      <c r="S27" s="327">
        <v>7.1377246896853972</v>
      </c>
      <c r="T27" s="328">
        <f t="shared" si="15"/>
        <v>0.73693803535655</v>
      </c>
    </row>
    <row r="28" spans="2:20" outlineLevel="1">
      <c r="B28" s="68" t="s">
        <v>95</v>
      </c>
      <c r="C28" s="327">
        <v>8.07</v>
      </c>
      <c r="D28" s="328">
        <f t="shared" si="16"/>
        <v>4.454996896337704E-2</v>
      </c>
      <c r="E28" s="327">
        <v>8.9</v>
      </c>
      <c r="F28" s="328">
        <f t="shared" si="17"/>
        <v>0.24157658845241237</v>
      </c>
      <c r="G28" s="327">
        <v>8.3000000000000007</v>
      </c>
      <c r="H28" s="328">
        <f t="shared" si="9"/>
        <v>7.1910871033086465E-2</v>
      </c>
      <c r="I28" s="329">
        <v>7.8475638073492133</v>
      </c>
      <c r="J28" s="328">
        <f t="shared" si="10"/>
        <v>0.1993931754986118</v>
      </c>
      <c r="K28" s="329">
        <v>8.9104879285463543</v>
      </c>
      <c r="L28" s="328">
        <f t="shared" si="11"/>
        <v>0.20236031745634264</v>
      </c>
      <c r="M28" s="329">
        <v>8.3010761336846492</v>
      </c>
      <c r="N28" s="328">
        <f t="shared" si="12"/>
        <v>0.18086251803620712</v>
      </c>
      <c r="O28" s="327">
        <v>7.4960139072347136</v>
      </c>
      <c r="P28" s="328">
        <f t="shared" si="13"/>
        <v>0.22240151679928921</v>
      </c>
      <c r="Q28" s="327">
        <v>8.9246175038405511</v>
      </c>
      <c r="R28" s="328">
        <f t="shared" si="14"/>
        <v>0.20943086360799512</v>
      </c>
      <c r="S28" s="327">
        <v>8.0508114510135425</v>
      </c>
      <c r="T28" s="328">
        <f t="shared" si="15"/>
        <v>0.19098075517492319</v>
      </c>
    </row>
    <row r="29" spans="2:20" outlineLevel="1">
      <c r="B29" s="68" t="s">
        <v>96</v>
      </c>
      <c r="C29" s="327">
        <v>8.67</v>
      </c>
      <c r="D29" s="328">
        <f t="shared" si="16"/>
        <v>-0.32000000000000028</v>
      </c>
      <c r="E29" s="327">
        <v>11.8</v>
      </c>
      <c r="F29" s="328">
        <f t="shared" si="17"/>
        <v>1.0400000000000009</v>
      </c>
      <c r="G29" s="327">
        <v>9.42</v>
      </c>
      <c r="H29" s="328">
        <f t="shared" si="9"/>
        <v>-9.9999999999999645E-2</v>
      </c>
      <c r="I29" s="329">
        <v>8.27</v>
      </c>
      <c r="J29" s="328">
        <f t="shared" si="10"/>
        <v>0.42728767909023979</v>
      </c>
      <c r="K29" s="329">
        <v>9.39</v>
      </c>
      <c r="L29" s="328">
        <f t="shared" si="11"/>
        <v>0.21826025370644331</v>
      </c>
      <c r="M29" s="329">
        <v>8.75</v>
      </c>
      <c r="N29" s="328">
        <f t="shared" si="12"/>
        <v>0.31979163043100201</v>
      </c>
      <c r="O29" s="327">
        <v>7.95</v>
      </c>
      <c r="P29" s="328">
        <f t="shared" si="13"/>
        <v>0.43053902946025424</v>
      </c>
      <c r="Q29" s="327">
        <v>9.5399999999999991</v>
      </c>
      <c r="R29" s="328">
        <f t="shared" si="14"/>
        <v>0.16957268111336532</v>
      </c>
      <c r="S29" s="327">
        <v>8.57</v>
      </c>
      <c r="T29" s="328">
        <f t="shared" si="15"/>
        <v>0.31760449956297876</v>
      </c>
    </row>
    <row r="30" spans="2:20" outlineLevel="1">
      <c r="B30" s="68" t="s">
        <v>97</v>
      </c>
      <c r="C30" s="327">
        <v>8.77</v>
      </c>
      <c r="D30" s="328">
        <f>C30-C43</f>
        <v>-0.46000000000000085</v>
      </c>
      <c r="E30" s="327">
        <v>10.92</v>
      </c>
      <c r="F30" s="328">
        <f t="shared" si="17"/>
        <v>1.0099999999999998</v>
      </c>
      <c r="G30" s="327">
        <v>9.33</v>
      </c>
      <c r="H30" s="328">
        <f t="shared" si="9"/>
        <v>-0.11999999999999922</v>
      </c>
      <c r="I30" s="329">
        <v>8.5374625819302725</v>
      </c>
      <c r="J30" s="328">
        <f t="shared" si="10"/>
        <v>0.42676972508711941</v>
      </c>
      <c r="K30" s="329">
        <v>9.9314155466478038</v>
      </c>
      <c r="L30" s="328">
        <f t="shared" si="11"/>
        <v>0.81376542696833631</v>
      </c>
      <c r="M30" s="329">
        <v>9.1152412723647682</v>
      </c>
      <c r="N30" s="328">
        <f t="shared" si="12"/>
        <v>0.55504190749187643</v>
      </c>
      <c r="O30" s="327">
        <v>8.1381946059056034</v>
      </c>
      <c r="P30" s="328">
        <f t="shared" si="13"/>
        <v>0.24225779438050576</v>
      </c>
      <c r="Q30" s="327">
        <v>10.060530462184873</v>
      </c>
      <c r="R30" s="328">
        <f t="shared" si="14"/>
        <v>0.81928864890633157</v>
      </c>
      <c r="S30" s="327">
        <v>8.859663865546219</v>
      </c>
      <c r="T30" s="328">
        <f t="shared" si="15"/>
        <v>0.41559120905299629</v>
      </c>
    </row>
    <row r="31" spans="2:20">
      <c r="B31" s="136">
        <v>2011</v>
      </c>
      <c r="C31" s="332">
        <v>7.2667445968509012</v>
      </c>
      <c r="D31" s="333">
        <f t="shared" ref="D31" si="18">C31-C44</f>
        <v>0.25374373351232027</v>
      </c>
      <c r="E31" s="332">
        <v>7.840803279462941</v>
      </c>
      <c r="F31" s="333">
        <f t="shared" si="17"/>
        <v>0.25446858923214677</v>
      </c>
      <c r="G31" s="332">
        <v>7.4170280535127349</v>
      </c>
      <c r="H31" s="333">
        <f t="shared" si="9"/>
        <v>0.22729099249380447</v>
      </c>
      <c r="I31" s="332">
        <v>7.8253346542579312</v>
      </c>
      <c r="J31" s="333">
        <f t="shared" si="10"/>
        <v>0.39690073052806252</v>
      </c>
      <c r="K31" s="332">
        <v>8.5411366524346128</v>
      </c>
      <c r="L31" s="333">
        <f t="shared" si="11"/>
        <v>0.14351332357925983</v>
      </c>
      <c r="M31" s="332">
        <v>8.125200858085968</v>
      </c>
      <c r="N31" s="333">
        <f t="shared" si="12"/>
        <v>0.2834466050971205</v>
      </c>
      <c r="O31" s="332">
        <v>7.3810275574593103</v>
      </c>
      <c r="P31" s="333">
        <f t="shared" si="13"/>
        <v>0.38885817808568479</v>
      </c>
      <c r="Q31" s="332">
        <v>8.4686491561984525</v>
      </c>
      <c r="R31" s="333">
        <f t="shared" si="14"/>
        <v>0.18340039172760214</v>
      </c>
      <c r="S31" s="332">
        <v>7.7962992928766566</v>
      </c>
      <c r="T31" s="333">
        <f t="shared" si="15"/>
        <v>0.297447114643977</v>
      </c>
    </row>
    <row r="32" spans="2:20" hidden="1" outlineLevel="1">
      <c r="B32" s="68" t="s">
        <v>86</v>
      </c>
      <c r="C32" s="327">
        <v>7.2656781904833947</v>
      </c>
      <c r="D32" s="328">
        <f>C32-C45</f>
        <v>-0.52288779331841528</v>
      </c>
      <c r="E32" s="327">
        <v>8.781239623685666</v>
      </c>
      <c r="F32" s="328">
        <f>E32-E45</f>
        <v>0.20244469466994985</v>
      </c>
      <c r="G32" s="327">
        <v>7.7400869610407605</v>
      </c>
      <c r="H32" s="328">
        <f t="shared" si="9"/>
        <v>-0.31248200201502829</v>
      </c>
      <c r="I32" s="329">
        <v>7.3515440631110511</v>
      </c>
      <c r="J32" s="328">
        <f t="shared" si="10"/>
        <v>-0.29610183379641786</v>
      </c>
      <c r="K32" s="329">
        <v>8.2748612201413039</v>
      </c>
      <c r="L32" s="328">
        <f t="shared" si="11"/>
        <v>-0.65185476392538177</v>
      </c>
      <c r="M32" s="329">
        <v>7.762378213844638</v>
      </c>
      <c r="N32" s="328">
        <f t="shared" si="12"/>
        <v>-0.45186394717591938</v>
      </c>
      <c r="O32" s="327">
        <v>6.9285063733338879</v>
      </c>
      <c r="P32" s="328">
        <f t="shared" si="13"/>
        <v>-0.36166628116272825</v>
      </c>
      <c r="Q32" s="327">
        <v>8.2967141821696053</v>
      </c>
      <c r="R32" s="328">
        <f t="shared" si="14"/>
        <v>-0.58937835264608474</v>
      </c>
      <c r="S32" s="327">
        <v>7.4864179894831473</v>
      </c>
      <c r="T32" s="328">
        <f t="shared" si="15"/>
        <v>-0.45035224680064534</v>
      </c>
    </row>
    <row r="33" spans="2:20" hidden="1" outlineLevel="1">
      <c r="B33" s="68" t="s">
        <v>87</v>
      </c>
      <c r="C33" s="327">
        <v>7.35</v>
      </c>
      <c r="D33" s="328">
        <f t="shared" ref="D33:H82" si="19">C33-C46</f>
        <v>-0.22837671847687435</v>
      </c>
      <c r="E33" s="327">
        <v>9.35</v>
      </c>
      <c r="F33" s="328">
        <f t="shared" si="19"/>
        <v>0.45787451984635119</v>
      </c>
      <c r="G33" s="327">
        <v>7.94</v>
      </c>
      <c r="H33" s="328">
        <f t="shared" si="9"/>
        <v>-4.1548184288942025E-2</v>
      </c>
      <c r="I33" s="329">
        <v>8.041997384841256</v>
      </c>
      <c r="J33" s="328">
        <f t="shared" si="10"/>
        <v>0.10919881636564455</v>
      </c>
      <c r="K33" s="329">
        <v>9.1349980153718473</v>
      </c>
      <c r="L33" s="328">
        <f t="shared" si="11"/>
        <v>7.7556407550011031E-2</v>
      </c>
      <c r="M33" s="329">
        <v>8.5259720131785404</v>
      </c>
      <c r="N33" s="328">
        <f t="shared" si="12"/>
        <v>0.10304170435670024</v>
      </c>
      <c r="O33" s="327">
        <v>7.4540556062295193</v>
      </c>
      <c r="P33" s="328">
        <f t="shared" si="13"/>
        <v>4.3974273653869744E-2</v>
      </c>
      <c r="Q33" s="327">
        <v>9.107513561199017</v>
      </c>
      <c r="R33" s="328">
        <f t="shared" si="14"/>
        <v>4.2145164567058302E-2</v>
      </c>
      <c r="S33" s="327">
        <v>8.12033864546855</v>
      </c>
      <c r="T33" s="328">
        <f t="shared" si="15"/>
        <v>5.7789224002284811E-2</v>
      </c>
    </row>
    <row r="34" spans="2:20" hidden="1" outlineLevel="1">
      <c r="B34" s="68" t="s">
        <v>88</v>
      </c>
      <c r="C34" s="327">
        <v>6.27</v>
      </c>
      <c r="D34" s="328">
        <f t="shared" si="19"/>
        <v>-0.1347240399405587</v>
      </c>
      <c r="E34" s="327">
        <v>6.2</v>
      </c>
      <c r="F34" s="328">
        <f t="shared" si="19"/>
        <v>-0.19043706380240533</v>
      </c>
      <c r="G34" s="327">
        <v>6.25</v>
      </c>
      <c r="H34" s="328">
        <f t="shared" si="9"/>
        <v>-0.1497950819672127</v>
      </c>
      <c r="I34" s="329">
        <v>7.0599952255908329</v>
      </c>
      <c r="J34" s="328">
        <f t="shared" si="10"/>
        <v>-0.19247654133802428</v>
      </c>
      <c r="K34" s="329">
        <v>8.0475591098748254</v>
      </c>
      <c r="L34" s="328">
        <f t="shared" si="11"/>
        <v>0.30874224897932834</v>
      </c>
      <c r="M34" s="329">
        <v>7.4620099079971691</v>
      </c>
      <c r="N34" s="328">
        <f t="shared" si="12"/>
        <v>-3.4438291245884045E-3</v>
      </c>
      <c r="O34" s="327">
        <v>6.5869697622425409</v>
      </c>
      <c r="P34" s="328">
        <f t="shared" si="13"/>
        <v>-0.18086759603740887</v>
      </c>
      <c r="Q34" s="327">
        <v>7.8343931216190725</v>
      </c>
      <c r="R34" s="328">
        <f t="shared" si="14"/>
        <v>0.23299736351002132</v>
      </c>
      <c r="S34" s="327">
        <v>7.0597545703828581</v>
      </c>
      <c r="T34" s="328">
        <f t="shared" si="15"/>
        <v>-4.7346209865665401E-2</v>
      </c>
    </row>
    <row r="35" spans="2:20" hidden="1" outlineLevel="1">
      <c r="B35" s="68" t="s">
        <v>89</v>
      </c>
      <c r="C35" s="327">
        <v>6.166641731498105</v>
      </c>
      <c r="D35" s="328">
        <f t="shared" si="19"/>
        <v>-0.78335826850189516</v>
      </c>
      <c r="E35" s="327">
        <v>6.1693961429023076</v>
      </c>
      <c r="F35" s="328">
        <f t="shared" si="19"/>
        <v>-0.52060385709769275</v>
      </c>
      <c r="G35" s="327">
        <v>6.1674207335610438</v>
      </c>
      <c r="H35" s="328">
        <f t="shared" si="9"/>
        <v>-0.69257926643895651</v>
      </c>
      <c r="I35" s="329">
        <v>7.639368485203903</v>
      </c>
      <c r="J35" s="328">
        <f t="shared" si="10"/>
        <v>-0.20498831282720786</v>
      </c>
      <c r="K35" s="329">
        <v>8.9540508174528792</v>
      </c>
      <c r="L35" s="328">
        <f t="shared" si="11"/>
        <v>0.54382281582013015</v>
      </c>
      <c r="M35" s="329">
        <v>8.1632828088958984</v>
      </c>
      <c r="N35" s="328">
        <f t="shared" si="12"/>
        <v>7.5023225688234163E-2</v>
      </c>
      <c r="O35" s="327">
        <v>7.0405125224467131</v>
      </c>
      <c r="P35" s="328">
        <f t="shared" si="13"/>
        <v>-0.27240132290138419</v>
      </c>
      <c r="Q35" s="327">
        <v>8.6190404651197721</v>
      </c>
      <c r="R35" s="328">
        <f t="shared" si="14"/>
        <v>0.40068274316431207</v>
      </c>
      <c r="S35" s="327">
        <v>7.6183522010157478</v>
      </c>
      <c r="T35" s="328">
        <f t="shared" si="15"/>
        <v>-5.3366025818877283E-2</v>
      </c>
    </row>
    <row r="36" spans="2:20" hidden="1" outlineLevel="1">
      <c r="B36" s="68" t="s">
        <v>90</v>
      </c>
      <c r="C36" s="327">
        <v>6.0916528684133633</v>
      </c>
      <c r="D36" s="328">
        <f t="shared" si="19"/>
        <v>-0.33834713158663643</v>
      </c>
      <c r="E36" s="327">
        <v>6.4413590644400598</v>
      </c>
      <c r="F36" s="328">
        <f t="shared" si="19"/>
        <v>-0.10864093555994003</v>
      </c>
      <c r="G36" s="327">
        <v>6.1924175610838397</v>
      </c>
      <c r="H36" s="328">
        <f t="shared" si="9"/>
        <v>-0.27758243891616008</v>
      </c>
      <c r="I36" s="329">
        <v>7.677311360780477</v>
      </c>
      <c r="J36" s="328">
        <f t="shared" si="10"/>
        <v>-4.0870041449303507E-2</v>
      </c>
      <c r="K36" s="329">
        <v>9.0371255283955154</v>
      </c>
      <c r="L36" s="328">
        <f t="shared" si="11"/>
        <v>0.5794662652116358</v>
      </c>
      <c r="M36" s="329">
        <v>8.2518529824448663</v>
      </c>
      <c r="N36" s="328">
        <f t="shared" si="12"/>
        <v>0.1951265757236964</v>
      </c>
      <c r="O36" s="327">
        <v>7.1276676102871104</v>
      </c>
      <c r="P36" s="328">
        <f t="shared" si="13"/>
        <v>-0.10103355096310285</v>
      </c>
      <c r="Q36" s="327">
        <v>8.7108064125964866</v>
      </c>
      <c r="R36" s="328">
        <f t="shared" si="14"/>
        <v>0.52831132259668934</v>
      </c>
      <c r="S36" s="327">
        <v>7.746673459473171</v>
      </c>
      <c r="T36" s="328">
        <f t="shared" si="15"/>
        <v>0.11516134485567786</v>
      </c>
    </row>
    <row r="37" spans="2:20" hidden="1" outlineLevel="1">
      <c r="B37" s="68" t="s">
        <v>91</v>
      </c>
      <c r="C37" s="327">
        <v>6.0494823529411761</v>
      </c>
      <c r="D37" s="328">
        <f t="shared" si="19"/>
        <v>-0.13051764705882363</v>
      </c>
      <c r="E37" s="327">
        <v>5.8663221977797102</v>
      </c>
      <c r="F37" s="328">
        <f t="shared" si="19"/>
        <v>-0.46367780222028987</v>
      </c>
      <c r="G37" s="327">
        <v>5.9917804245168984</v>
      </c>
      <c r="H37" s="328">
        <f t="shared" si="9"/>
        <v>-0.23821957548310202</v>
      </c>
      <c r="I37" s="329">
        <v>7.5335285348195926</v>
      </c>
      <c r="J37" s="328">
        <f t="shared" si="10"/>
        <v>-8.8844020215264052E-2</v>
      </c>
      <c r="K37" s="329">
        <v>7.735276907510575</v>
      </c>
      <c r="L37" s="328">
        <f t="shared" si="11"/>
        <v>-0.26292667736506825</v>
      </c>
      <c r="M37" s="329">
        <v>7.6231506552583124</v>
      </c>
      <c r="N37" s="328">
        <f t="shared" si="12"/>
        <v>-0.16601614379322349</v>
      </c>
      <c r="O37" s="327">
        <v>6.9889456488111854</v>
      </c>
      <c r="P37" s="328">
        <f t="shared" si="13"/>
        <v>-3.4519044519015551E-2</v>
      </c>
      <c r="Q37" s="327">
        <v>7.5239870035713325</v>
      </c>
      <c r="R37" s="328">
        <f t="shared" si="14"/>
        <v>-0.2242371700401673</v>
      </c>
      <c r="S37" s="327">
        <v>7.2097221329657692</v>
      </c>
      <c r="T37" s="328">
        <f t="shared" si="15"/>
        <v>-0.11217931684364846</v>
      </c>
    </row>
    <row r="38" spans="2:20" hidden="1" outlineLevel="1">
      <c r="B38" s="68" t="s">
        <v>92</v>
      </c>
      <c r="C38" s="327">
        <v>6.6148602749994145</v>
      </c>
      <c r="D38" s="328">
        <f t="shared" si="19"/>
        <v>0.16318294860964766</v>
      </c>
      <c r="E38" s="327">
        <v>5.8588775695834094</v>
      </c>
      <c r="F38" s="328">
        <f t="shared" si="19"/>
        <v>-0.75085249667709686</v>
      </c>
      <c r="G38" s="327">
        <v>6.3578595834815008</v>
      </c>
      <c r="H38" s="328">
        <f t="shared" si="9"/>
        <v>-0.15110179876335739</v>
      </c>
      <c r="I38" s="329">
        <v>7.3037467584726814</v>
      </c>
      <c r="J38" s="328">
        <f t="shared" si="10"/>
        <v>-0.22225727176695109</v>
      </c>
      <c r="K38" s="329">
        <v>7.9565522484065259</v>
      </c>
      <c r="L38" s="328">
        <f t="shared" si="11"/>
        <v>-0.25945265178804</v>
      </c>
      <c r="M38" s="329">
        <v>7.5756021874956518</v>
      </c>
      <c r="N38" s="328">
        <f t="shared" si="12"/>
        <v>-0.23747166255569052</v>
      </c>
      <c r="O38" s="327">
        <v>6.7755757993181804</v>
      </c>
      <c r="P38" s="328">
        <f t="shared" si="13"/>
        <v>-0.1855453199294157</v>
      </c>
      <c r="Q38" s="327">
        <v>7.6140606565341109</v>
      </c>
      <c r="R38" s="328">
        <f t="shared" si="14"/>
        <v>-0.32547350974693146</v>
      </c>
      <c r="S38" s="327">
        <v>7.0978041995716685</v>
      </c>
      <c r="T38" s="328">
        <f t="shared" si="15"/>
        <v>-0.24405449738538287</v>
      </c>
    </row>
    <row r="39" spans="2:20" hidden="1" outlineLevel="1">
      <c r="B39" s="68" t="s">
        <v>93</v>
      </c>
      <c r="C39" s="327">
        <v>6.3996899302343024</v>
      </c>
      <c r="D39" s="328">
        <f t="shared" si="19"/>
        <v>-0.28031006976569728</v>
      </c>
      <c r="E39" s="327">
        <v>7.213086137362307</v>
      </c>
      <c r="F39" s="328">
        <f t="shared" si="19"/>
        <v>0.37308613736230711</v>
      </c>
      <c r="G39" s="327">
        <v>6.6384177796622144</v>
      </c>
      <c r="H39" s="328">
        <f t="shared" si="9"/>
        <v>-0.10158222033778586</v>
      </c>
      <c r="I39" s="329">
        <v>6.7519919059061593</v>
      </c>
      <c r="J39" s="328">
        <f t="shared" si="10"/>
        <v>-0.16051943533214708</v>
      </c>
      <c r="K39" s="329">
        <v>7.7908575340691471</v>
      </c>
      <c r="L39" s="328">
        <f t="shared" si="11"/>
        <v>0.16920592954509228</v>
      </c>
      <c r="M39" s="329">
        <v>7.1501224990515633</v>
      </c>
      <c r="N39" s="328">
        <f t="shared" si="12"/>
        <v>-5.2852132352002812E-2</v>
      </c>
      <c r="O39" s="327">
        <v>6.3933373048356614</v>
      </c>
      <c r="P39" s="328">
        <f t="shared" si="13"/>
        <v>-0.14660521331165466</v>
      </c>
      <c r="Q39" s="327">
        <v>7.5554122905726429</v>
      </c>
      <c r="R39" s="328">
        <f t="shared" si="14"/>
        <v>2.274621958654155E-2</v>
      </c>
      <c r="S39" s="327">
        <v>6.8049333373927823</v>
      </c>
      <c r="T39" s="328">
        <f t="shared" si="15"/>
        <v>-0.11244154591918765</v>
      </c>
    </row>
    <row r="40" spans="2:20" hidden="1" outlineLevel="1">
      <c r="B40" s="68" t="s">
        <v>94</v>
      </c>
      <c r="C40" s="327">
        <v>6.1699614271938286</v>
      </c>
      <c r="D40" s="328">
        <f t="shared" si="19"/>
        <v>-0.15003857280617172</v>
      </c>
      <c r="E40" s="327">
        <v>6.5409934497816593</v>
      </c>
      <c r="F40" s="328">
        <f t="shared" si="19"/>
        <v>-4.900655021834055E-2</v>
      </c>
      <c r="G40" s="327">
        <v>6.2836287625418059</v>
      </c>
      <c r="H40" s="328">
        <f t="shared" si="9"/>
        <v>-0.11637123745819444</v>
      </c>
      <c r="I40" s="329">
        <v>6.3734864226742101</v>
      </c>
      <c r="J40" s="328">
        <f t="shared" si="10"/>
        <v>-0.52597111516537076</v>
      </c>
      <c r="K40" s="329">
        <v>6.9116321516321513</v>
      </c>
      <c r="L40" s="328">
        <f t="shared" si="11"/>
        <v>-0.93029832365466003</v>
      </c>
      <c r="M40" s="329">
        <v>6.5987926276220232</v>
      </c>
      <c r="N40" s="328">
        <f t="shared" si="12"/>
        <v>-0.70577873915330169</v>
      </c>
      <c r="O40" s="327">
        <v>6.0891362105718434</v>
      </c>
      <c r="P40" s="328">
        <f t="shared" si="13"/>
        <v>-0.42524343742512194</v>
      </c>
      <c r="Q40" s="327">
        <v>6.8940872998893621</v>
      </c>
      <c r="R40" s="328">
        <f t="shared" si="14"/>
        <v>-0.78518388368142755</v>
      </c>
      <c r="S40" s="327">
        <v>6.4007866543288472</v>
      </c>
      <c r="T40" s="328">
        <f t="shared" si="15"/>
        <v>-0.57395942028339419</v>
      </c>
    </row>
    <row r="41" spans="2:20" hidden="1" outlineLevel="1">
      <c r="B41" s="68" t="s">
        <v>95</v>
      </c>
      <c r="C41" s="327">
        <v>8.0254500310366232</v>
      </c>
      <c r="D41" s="328">
        <f t="shared" si="19"/>
        <v>-0.15454996896337647</v>
      </c>
      <c r="E41" s="327">
        <v>8.658423411547588</v>
      </c>
      <c r="F41" s="328">
        <f t="shared" si="19"/>
        <v>-0.14157658845241272</v>
      </c>
      <c r="G41" s="327">
        <v>8.2280891289669142</v>
      </c>
      <c r="H41" s="328">
        <f t="shared" si="9"/>
        <v>-0.17191087103308611</v>
      </c>
      <c r="I41" s="329">
        <v>7.6481706318506015</v>
      </c>
      <c r="J41" s="328">
        <f t="shared" si="10"/>
        <v>-0.26203149374388524</v>
      </c>
      <c r="K41" s="329">
        <v>8.7081276110900117</v>
      </c>
      <c r="L41" s="328">
        <f t="shared" si="11"/>
        <v>0.10030095317799592</v>
      </c>
      <c r="M41" s="329">
        <v>8.1202136156484421</v>
      </c>
      <c r="N41" s="328">
        <f t="shared" si="12"/>
        <v>-0.12499997548251329</v>
      </c>
      <c r="O41" s="327">
        <v>7.2736123904354244</v>
      </c>
      <c r="P41" s="328">
        <f t="shared" si="13"/>
        <v>-0.23468498542983607</v>
      </c>
      <c r="Q41" s="327">
        <v>8.715186640232556</v>
      </c>
      <c r="R41" s="328">
        <f t="shared" si="14"/>
        <v>3.1903016539176932E-2</v>
      </c>
      <c r="S41" s="327">
        <v>7.8598306958386193</v>
      </c>
      <c r="T41" s="328">
        <f t="shared" si="15"/>
        <v>-0.16314077236224556</v>
      </c>
    </row>
    <row r="42" spans="2:20" hidden="1" outlineLevel="1">
      <c r="B42" s="68" t="s">
        <v>96</v>
      </c>
      <c r="C42" s="327">
        <v>8.99</v>
      </c>
      <c r="D42" s="328">
        <f t="shared" si="19"/>
        <v>0.96000000000000085</v>
      </c>
      <c r="E42" s="327">
        <v>10.76</v>
      </c>
      <c r="F42" s="328">
        <f t="shared" si="19"/>
        <v>-0.25999999999999979</v>
      </c>
      <c r="G42" s="327">
        <v>9.52</v>
      </c>
      <c r="H42" s="328">
        <f t="shared" si="9"/>
        <v>0.52999999999999936</v>
      </c>
      <c r="I42" s="329">
        <v>7.8427123209097598</v>
      </c>
      <c r="J42" s="328">
        <f t="shared" si="10"/>
        <v>7.7545372683585079E-2</v>
      </c>
      <c r="K42" s="329">
        <v>9.1717397462935573</v>
      </c>
      <c r="L42" s="328">
        <f t="shared" si="11"/>
        <v>0.26306787521389197</v>
      </c>
      <c r="M42" s="329">
        <v>8.430208369568998</v>
      </c>
      <c r="N42" s="328">
        <f t="shared" si="12"/>
        <v>0.13421662234349441</v>
      </c>
      <c r="O42" s="327">
        <v>7.5194609705397459</v>
      </c>
      <c r="P42" s="328">
        <f t="shared" si="13"/>
        <v>0.12852796120831211</v>
      </c>
      <c r="Q42" s="327">
        <v>9.3704273188866338</v>
      </c>
      <c r="R42" s="328">
        <f t="shared" si="14"/>
        <v>0.14248309602542797</v>
      </c>
      <c r="S42" s="327">
        <v>8.2523955004370215</v>
      </c>
      <c r="T42" s="328">
        <f t="shared" si="15"/>
        <v>9.1010892234356433E-2</v>
      </c>
    </row>
    <row r="43" spans="2:20" hidden="1" outlineLevel="1">
      <c r="B43" s="68" t="s">
        <v>97</v>
      </c>
      <c r="C43" s="327">
        <v>9.23</v>
      </c>
      <c r="D43" s="328">
        <f t="shared" si="19"/>
        <v>-0.45999999999999908</v>
      </c>
      <c r="E43" s="327">
        <v>9.91</v>
      </c>
      <c r="F43" s="328">
        <f t="shared" si="19"/>
        <v>-1.5099999999999998</v>
      </c>
      <c r="G43" s="327">
        <v>9.4499999999999993</v>
      </c>
      <c r="H43" s="328">
        <f t="shared" si="9"/>
        <v>-0.85000000000000142</v>
      </c>
      <c r="I43" s="329">
        <v>8.1106928568431531</v>
      </c>
      <c r="J43" s="328">
        <f t="shared" si="10"/>
        <v>-0.90450775894349533</v>
      </c>
      <c r="K43" s="329">
        <v>9.1176501196794675</v>
      </c>
      <c r="L43" s="328">
        <f t="shared" si="11"/>
        <v>4.120547888092041E-2</v>
      </c>
      <c r="M43" s="329">
        <v>8.5601993648728918</v>
      </c>
      <c r="N43" s="328">
        <f t="shared" si="12"/>
        <v>-0.48462769164846975</v>
      </c>
      <c r="O43" s="327">
        <v>7.8959368115250976</v>
      </c>
      <c r="P43" s="328">
        <f t="shared" si="13"/>
        <v>-0.72706221916349012</v>
      </c>
      <c r="Q43" s="327">
        <v>9.2412418132785419</v>
      </c>
      <c r="R43" s="328">
        <f t="shared" si="14"/>
        <v>-0.19922475192644207</v>
      </c>
      <c r="S43" s="327">
        <v>8.4440726564932227</v>
      </c>
      <c r="T43" s="328">
        <f t="shared" si="15"/>
        <v>-0.54008672154370707</v>
      </c>
    </row>
    <row r="44" spans="2:20" collapsed="1">
      <c r="B44" s="139">
        <v>2010</v>
      </c>
      <c r="C44" s="329">
        <v>7.013000863338581</v>
      </c>
      <c r="D44" s="334">
        <f t="shared" si="19"/>
        <v>-0.15257871684980362</v>
      </c>
      <c r="E44" s="329">
        <v>7.5863346902307942</v>
      </c>
      <c r="F44" s="334">
        <f t="shared" si="19"/>
        <v>-0.21926832289338094</v>
      </c>
      <c r="G44" s="329">
        <v>7.1897370610189304</v>
      </c>
      <c r="H44" s="334">
        <f t="shared" si="9"/>
        <v>-0.18976177874372713</v>
      </c>
      <c r="I44" s="329">
        <v>7.4284339237298687</v>
      </c>
      <c r="J44" s="334">
        <f t="shared" si="10"/>
        <v>-0.22593339758439868</v>
      </c>
      <c r="K44" s="329">
        <v>8.397623328855353</v>
      </c>
      <c r="L44" s="334">
        <f t="shared" si="11"/>
        <v>-1.6745828806051577E-2</v>
      </c>
      <c r="M44" s="329">
        <v>7.8417542529888475</v>
      </c>
      <c r="N44" s="334">
        <f t="shared" si="12"/>
        <v>-0.15105268239501513</v>
      </c>
      <c r="O44" s="329">
        <v>6.9921693793736255</v>
      </c>
      <c r="P44" s="334">
        <f t="shared" si="13"/>
        <v>-0.20748362309691615</v>
      </c>
      <c r="Q44" s="329">
        <v>8.2852487644708503</v>
      </c>
      <c r="R44" s="334">
        <f t="shared" si="14"/>
        <v>-7.2281011679779184E-2</v>
      </c>
      <c r="S44" s="329">
        <v>7.4988521782326796</v>
      </c>
      <c r="T44" s="334">
        <f t="shared" si="15"/>
        <v>-0.17455028602755984</v>
      </c>
    </row>
    <row r="45" spans="2:20" ht="15" hidden="1" customHeight="1" outlineLevel="1">
      <c r="B45" s="68" t="s">
        <v>86</v>
      </c>
      <c r="C45" s="327">
        <v>7.78856598380181</v>
      </c>
      <c r="D45" s="328">
        <f t="shared" si="19"/>
        <v>-0.13143401619818995</v>
      </c>
      <c r="E45" s="327">
        <v>8.5787949290157162</v>
      </c>
      <c r="F45" s="328">
        <f t="shared" si="19"/>
        <v>-0.60120507098428355</v>
      </c>
      <c r="G45" s="327">
        <v>8.0525689630557888</v>
      </c>
      <c r="H45" s="328">
        <f t="shared" si="19"/>
        <v>-0.30743103694421059</v>
      </c>
      <c r="I45" s="329">
        <v>7.647645896907469</v>
      </c>
      <c r="J45" s="328">
        <f t="shared" si="10"/>
        <v>-0.5739139458281981</v>
      </c>
      <c r="K45" s="329">
        <v>8.9267159840666856</v>
      </c>
      <c r="L45" s="328">
        <f t="shared" si="11"/>
        <v>8.1845405397489301E-2</v>
      </c>
      <c r="M45" s="329">
        <v>8.2142421610205574</v>
      </c>
      <c r="N45" s="328">
        <f t="shared" si="12"/>
        <v>-0.30249697290214073</v>
      </c>
      <c r="O45" s="327">
        <v>7.2901726544966161</v>
      </c>
      <c r="P45" s="328">
        <f t="shared" si="13"/>
        <v>-0.34408678266794368</v>
      </c>
      <c r="Q45" s="327">
        <v>8.8860925348156901</v>
      </c>
      <c r="R45" s="328">
        <f t="shared" si="14"/>
        <v>-3.4405658325063371E-2</v>
      </c>
      <c r="S45" s="327">
        <v>7.9367702362837926</v>
      </c>
      <c r="T45" s="328">
        <f t="shared" si="15"/>
        <v>-0.24934493108455857</v>
      </c>
    </row>
    <row r="46" spans="2:20" ht="15" hidden="1" customHeight="1" outlineLevel="1">
      <c r="B46" s="68" t="s">
        <v>87</v>
      </c>
      <c r="C46" s="327">
        <v>7.578376718476874</v>
      </c>
      <c r="D46" s="328">
        <f t="shared" si="19"/>
        <v>2.8376718476874174E-2</v>
      </c>
      <c r="E46" s="327">
        <v>8.8921254801536485</v>
      </c>
      <c r="F46" s="328">
        <f t="shared" si="19"/>
        <v>-1.7874519846351689E-2</v>
      </c>
      <c r="G46" s="327">
        <v>7.9815481842889424</v>
      </c>
      <c r="H46" s="328">
        <f t="shared" si="19"/>
        <v>-2.8451815711057371E-2</v>
      </c>
      <c r="I46" s="329">
        <v>7.9327985684756115</v>
      </c>
      <c r="J46" s="328">
        <f t="shared" si="10"/>
        <v>-3.0477109765696397E-3</v>
      </c>
      <c r="K46" s="329">
        <v>9.0574416078218363</v>
      </c>
      <c r="L46" s="328">
        <f t="shared" si="11"/>
        <v>0.61896632038537724</v>
      </c>
      <c r="M46" s="329">
        <v>8.4229303088218401</v>
      </c>
      <c r="N46" s="328">
        <f t="shared" si="12"/>
        <v>0.24800718551765044</v>
      </c>
      <c r="O46" s="327">
        <v>7.4100813325756496</v>
      </c>
      <c r="P46" s="328">
        <f t="shared" si="13"/>
        <v>5.7586759970297052E-2</v>
      </c>
      <c r="Q46" s="327">
        <v>9.0653683966319587</v>
      </c>
      <c r="R46" s="328">
        <f t="shared" si="14"/>
        <v>0.48438029593311072</v>
      </c>
      <c r="S46" s="327">
        <v>8.0625494214662652</v>
      </c>
      <c r="T46" s="328">
        <f t="shared" si="15"/>
        <v>0.18277918938214022</v>
      </c>
    </row>
    <row r="47" spans="2:20" ht="15" hidden="1" customHeight="1" outlineLevel="1">
      <c r="B47" s="68" t="s">
        <v>88</v>
      </c>
      <c r="C47" s="327">
        <v>6.4047240399405583</v>
      </c>
      <c r="D47" s="328">
        <f t="shared" si="19"/>
        <v>-0.75527596005944186</v>
      </c>
      <c r="E47" s="327">
        <v>6.3904370638024055</v>
      </c>
      <c r="F47" s="328">
        <f t="shared" si="19"/>
        <v>-0.82956293619759425</v>
      </c>
      <c r="G47" s="327">
        <v>6.3997950819672127</v>
      </c>
      <c r="H47" s="328">
        <f t="shared" si="19"/>
        <v>-0.78020491803278702</v>
      </c>
      <c r="I47" s="329">
        <v>7.2524717669288572</v>
      </c>
      <c r="J47" s="328">
        <f t="shared" si="10"/>
        <v>-0.445560607133479</v>
      </c>
      <c r="K47" s="329">
        <v>7.738816860895497</v>
      </c>
      <c r="L47" s="328">
        <f t="shared" si="11"/>
        <v>-0.24011052583201664</v>
      </c>
      <c r="M47" s="329">
        <v>7.4654537371217575</v>
      </c>
      <c r="N47" s="328">
        <f t="shared" si="12"/>
        <v>-0.36037580869627295</v>
      </c>
      <c r="O47" s="327">
        <v>6.7678373582799498</v>
      </c>
      <c r="P47" s="328">
        <f t="shared" si="13"/>
        <v>-0.33369121226230103</v>
      </c>
      <c r="Q47" s="327">
        <v>7.6013957581090512</v>
      </c>
      <c r="R47" s="328">
        <f t="shared" si="14"/>
        <v>-0.33378897410126651</v>
      </c>
      <c r="S47" s="327">
        <v>7.1071007802485235</v>
      </c>
      <c r="T47" s="328">
        <f t="shared" si="15"/>
        <v>-0.34152400107212966</v>
      </c>
    </row>
    <row r="48" spans="2:20" ht="15" hidden="1" customHeight="1" outlineLevel="1">
      <c r="B48" s="68" t="s">
        <v>89</v>
      </c>
      <c r="C48" s="327">
        <v>6.95</v>
      </c>
      <c r="D48" s="328">
        <f t="shared" si="19"/>
        <v>-0.17999999999999972</v>
      </c>
      <c r="E48" s="327">
        <v>6.69</v>
      </c>
      <c r="F48" s="328">
        <f t="shared" si="19"/>
        <v>-0.71999999999999975</v>
      </c>
      <c r="G48" s="327">
        <v>6.86</v>
      </c>
      <c r="H48" s="328">
        <f t="shared" si="19"/>
        <v>-0.35999999999999943</v>
      </c>
      <c r="I48" s="329">
        <v>7.8443567980311109</v>
      </c>
      <c r="J48" s="328">
        <f t="shared" si="10"/>
        <v>-0.27299240428061822</v>
      </c>
      <c r="K48" s="329">
        <v>8.4102280016327491</v>
      </c>
      <c r="L48" s="328">
        <f t="shared" si="11"/>
        <v>-0.46652163776223965</v>
      </c>
      <c r="M48" s="329">
        <v>8.0882595832076642</v>
      </c>
      <c r="N48" s="328">
        <f t="shared" si="12"/>
        <v>-0.35056312750501384</v>
      </c>
      <c r="O48" s="327">
        <v>7.3129138453480973</v>
      </c>
      <c r="P48" s="328">
        <f t="shared" si="13"/>
        <v>-9.1512638643562738E-2</v>
      </c>
      <c r="Q48" s="327">
        <v>8.21835772195546</v>
      </c>
      <c r="R48" s="328">
        <f t="shared" si="14"/>
        <v>-0.44065285536221666</v>
      </c>
      <c r="S48" s="327">
        <v>7.6717182268346251</v>
      </c>
      <c r="T48" s="328">
        <f t="shared" si="15"/>
        <v>-0.21702075706506818</v>
      </c>
    </row>
    <row r="49" spans="2:20" ht="15" hidden="1" customHeight="1" outlineLevel="1">
      <c r="B49" s="68" t="s">
        <v>90</v>
      </c>
      <c r="C49" s="327">
        <v>6.43</v>
      </c>
      <c r="D49" s="328">
        <f t="shared" si="19"/>
        <v>-0.3100000000000005</v>
      </c>
      <c r="E49" s="327">
        <v>6.55</v>
      </c>
      <c r="F49" s="328">
        <f t="shared" si="19"/>
        <v>-0.79999999999999982</v>
      </c>
      <c r="G49" s="327">
        <v>6.47</v>
      </c>
      <c r="H49" s="328">
        <f t="shared" si="19"/>
        <v>-0.49000000000000021</v>
      </c>
      <c r="I49" s="329">
        <v>7.7181814022297806</v>
      </c>
      <c r="J49" s="328">
        <f t="shared" si="10"/>
        <v>-0.24180206705925755</v>
      </c>
      <c r="K49" s="329">
        <v>8.4576592631838796</v>
      </c>
      <c r="L49" s="328">
        <f t="shared" si="11"/>
        <v>-0.15216790668887192</v>
      </c>
      <c r="M49" s="329">
        <v>8.0567264067211699</v>
      </c>
      <c r="N49" s="328">
        <f t="shared" si="12"/>
        <v>-0.20474199130310922</v>
      </c>
      <c r="O49" s="327">
        <v>7.2287011612502132</v>
      </c>
      <c r="P49" s="328">
        <f t="shared" si="13"/>
        <v>-0.1495552246762033</v>
      </c>
      <c r="Q49" s="327">
        <v>8.1824950899997972</v>
      </c>
      <c r="R49" s="328">
        <f t="shared" si="14"/>
        <v>-0.21698179020839881</v>
      </c>
      <c r="S49" s="327">
        <v>7.6315121146174931</v>
      </c>
      <c r="T49" s="328">
        <f t="shared" si="15"/>
        <v>-0.18507603992445709</v>
      </c>
    </row>
    <row r="50" spans="2:20" ht="15" hidden="1" customHeight="1" outlineLevel="1">
      <c r="B50" s="68" t="s">
        <v>91</v>
      </c>
      <c r="C50" s="327">
        <v>6.18</v>
      </c>
      <c r="D50" s="328">
        <f t="shared" si="19"/>
        <v>-0.5</v>
      </c>
      <c r="E50" s="327">
        <v>6.33</v>
      </c>
      <c r="F50" s="328">
        <f t="shared" si="19"/>
        <v>-0.65000000000000036</v>
      </c>
      <c r="G50" s="327">
        <v>6.23</v>
      </c>
      <c r="H50" s="328">
        <f t="shared" si="19"/>
        <v>-0.55999999999999961</v>
      </c>
      <c r="I50" s="329">
        <v>7.6223725550348567</v>
      </c>
      <c r="J50" s="328">
        <f t="shared" si="10"/>
        <v>-0.81723134480867987</v>
      </c>
      <c r="K50" s="329">
        <v>7.9982035848756432</v>
      </c>
      <c r="L50" s="328">
        <f t="shared" si="11"/>
        <v>-1.2740168386172019</v>
      </c>
      <c r="M50" s="329">
        <v>7.7891667990515359</v>
      </c>
      <c r="N50" s="328">
        <f t="shared" si="12"/>
        <v>-1.0171376188321801</v>
      </c>
      <c r="O50" s="327">
        <v>7.023464693330201</v>
      </c>
      <c r="P50" s="328">
        <f t="shared" si="13"/>
        <v>-0.59771187070422815</v>
      </c>
      <c r="Q50" s="327">
        <v>7.7482241736114998</v>
      </c>
      <c r="R50" s="328">
        <f t="shared" si="14"/>
        <v>-1.1273458897317878</v>
      </c>
      <c r="S50" s="327">
        <v>7.3219014498094177</v>
      </c>
      <c r="T50" s="328">
        <f t="shared" si="15"/>
        <v>-0.81052783204716672</v>
      </c>
    </row>
    <row r="51" spans="2:20" ht="15" hidden="1" customHeight="1" outlineLevel="1">
      <c r="B51" s="68" t="s">
        <v>92</v>
      </c>
      <c r="C51" s="327">
        <v>6.4516773263897669</v>
      </c>
      <c r="D51" s="328">
        <f t="shared" si="19"/>
        <v>-0.39832267361023277</v>
      </c>
      <c r="E51" s="327">
        <v>6.6097300662605063</v>
      </c>
      <c r="F51" s="328">
        <f t="shared" si="19"/>
        <v>-0.48026993373949356</v>
      </c>
      <c r="G51" s="327">
        <v>6.5089613822448582</v>
      </c>
      <c r="H51" s="328">
        <f t="shared" si="19"/>
        <v>-0.42103861775514151</v>
      </c>
      <c r="I51" s="329">
        <v>7.5260040302396325</v>
      </c>
      <c r="J51" s="328">
        <f t="shared" si="10"/>
        <v>-0.16072167395149783</v>
      </c>
      <c r="K51" s="329">
        <v>8.2160049001945659</v>
      </c>
      <c r="L51" s="328">
        <f t="shared" si="11"/>
        <v>-0.6028524030535749</v>
      </c>
      <c r="M51" s="329">
        <v>7.8130738500513424</v>
      </c>
      <c r="N51" s="328">
        <f t="shared" si="12"/>
        <v>-0.35259944095220419</v>
      </c>
      <c r="O51" s="327">
        <v>6.9611211192475961</v>
      </c>
      <c r="P51" s="328">
        <f t="shared" si="13"/>
        <v>-0.15196295479627597</v>
      </c>
      <c r="Q51" s="327">
        <v>7.9395341662810424</v>
      </c>
      <c r="R51" s="328">
        <f t="shared" si="14"/>
        <v>-0.60405211872064335</v>
      </c>
      <c r="S51" s="327">
        <v>7.3418586969570514</v>
      </c>
      <c r="T51" s="328">
        <f t="shared" si="15"/>
        <v>-0.32991360686646143</v>
      </c>
    </row>
    <row r="52" spans="2:20" ht="15" hidden="1" customHeight="1" outlineLevel="1">
      <c r="B52" s="68" t="s">
        <v>93</v>
      </c>
      <c r="C52" s="327">
        <v>6.68</v>
      </c>
      <c r="D52" s="328">
        <f t="shared" si="19"/>
        <v>-3.0000000000000249E-2</v>
      </c>
      <c r="E52" s="327">
        <v>6.84</v>
      </c>
      <c r="F52" s="328">
        <f t="shared" si="19"/>
        <v>-0.25999999999999979</v>
      </c>
      <c r="G52" s="327">
        <v>6.74</v>
      </c>
      <c r="H52" s="328">
        <f t="shared" si="19"/>
        <v>-0.10999999999999943</v>
      </c>
      <c r="I52" s="329">
        <v>6.9125113412383064</v>
      </c>
      <c r="J52" s="328">
        <f t="shared" si="10"/>
        <v>-0.23026740847645133</v>
      </c>
      <c r="K52" s="329">
        <v>7.6216516045240548</v>
      </c>
      <c r="L52" s="328">
        <f t="shared" si="11"/>
        <v>-0.61999880106223149</v>
      </c>
      <c r="M52" s="329">
        <v>7.2029746314035661</v>
      </c>
      <c r="N52" s="328">
        <f t="shared" si="12"/>
        <v>-0.38216780283258611</v>
      </c>
      <c r="O52" s="327">
        <v>6.5399425181473161</v>
      </c>
      <c r="P52" s="328">
        <f t="shared" si="13"/>
        <v>-0.13075903324522198</v>
      </c>
      <c r="Q52" s="327">
        <v>7.5326660709861013</v>
      </c>
      <c r="R52" s="328">
        <f t="shared" si="14"/>
        <v>-0.51162488603454825</v>
      </c>
      <c r="S52" s="327">
        <v>6.9173748833119699</v>
      </c>
      <c r="T52" s="328">
        <f t="shared" si="15"/>
        <v>-0.26784965291272389</v>
      </c>
    </row>
    <row r="53" spans="2:20" ht="15" hidden="1" customHeight="1" outlineLevel="1">
      <c r="B53" s="68" t="s">
        <v>94</v>
      </c>
      <c r="C53" s="327">
        <v>6.32</v>
      </c>
      <c r="D53" s="328">
        <f t="shared" si="19"/>
        <v>-1.5599999999999996</v>
      </c>
      <c r="E53" s="327">
        <v>6.59</v>
      </c>
      <c r="F53" s="328">
        <f t="shared" si="19"/>
        <v>-1.58</v>
      </c>
      <c r="G53" s="327">
        <v>6.4</v>
      </c>
      <c r="H53" s="328">
        <f t="shared" si="19"/>
        <v>-1.58</v>
      </c>
      <c r="I53" s="329">
        <v>6.8994575378395808</v>
      </c>
      <c r="J53" s="328">
        <f t="shared" si="10"/>
        <v>-0.87913307240210781</v>
      </c>
      <c r="K53" s="329">
        <v>7.8419304752868113</v>
      </c>
      <c r="L53" s="328">
        <f t="shared" si="11"/>
        <v>-1.1779683821771334</v>
      </c>
      <c r="M53" s="329">
        <v>7.3045713667753249</v>
      </c>
      <c r="N53" s="328">
        <f t="shared" si="12"/>
        <v>-0.99658488854704519</v>
      </c>
      <c r="O53" s="327">
        <v>6.5143796479969653</v>
      </c>
      <c r="P53" s="328">
        <f t="shared" si="13"/>
        <v>-0.84750200803790321</v>
      </c>
      <c r="Q53" s="327">
        <v>7.6792711835707896</v>
      </c>
      <c r="R53" s="328">
        <f t="shared" si="14"/>
        <v>-1.2266182343505418</v>
      </c>
      <c r="S53" s="327">
        <v>6.9747460746122414</v>
      </c>
      <c r="T53" s="328">
        <f t="shared" si="15"/>
        <v>-0.98068060153978198</v>
      </c>
    </row>
    <row r="54" spans="2:20" ht="15" hidden="1" customHeight="1" outlineLevel="1">
      <c r="B54" s="68" t="s">
        <v>95</v>
      </c>
      <c r="C54" s="327">
        <v>8.18</v>
      </c>
      <c r="D54" s="328">
        <f t="shared" si="19"/>
        <v>1.21</v>
      </c>
      <c r="E54" s="327">
        <v>8.8000000000000007</v>
      </c>
      <c r="F54" s="328">
        <f t="shared" si="19"/>
        <v>0.29000000000000092</v>
      </c>
      <c r="G54" s="327">
        <v>8.4</v>
      </c>
      <c r="H54" s="328">
        <f t="shared" si="19"/>
        <v>0.91999999999999993</v>
      </c>
      <c r="I54" s="329">
        <v>7.9102021255944868</v>
      </c>
      <c r="J54" s="328">
        <f t="shared" si="10"/>
        <v>0.28337695438373611</v>
      </c>
      <c r="K54" s="329">
        <v>8.6078266579120157</v>
      </c>
      <c r="L54" s="328">
        <f t="shared" si="11"/>
        <v>-0.18465093527676224</v>
      </c>
      <c r="M54" s="329">
        <v>8.2452135911309554</v>
      </c>
      <c r="N54" s="328">
        <f t="shared" si="12"/>
        <v>8.1705545878184793E-2</v>
      </c>
      <c r="O54" s="327">
        <v>7.5082973758652605</v>
      </c>
      <c r="P54" s="328">
        <f t="shared" si="13"/>
        <v>0.36523768399174017</v>
      </c>
      <c r="Q54" s="327">
        <v>8.683283623693379</v>
      </c>
      <c r="R54" s="328">
        <f t="shared" si="14"/>
        <v>-0.11958974280620538</v>
      </c>
      <c r="S54" s="327">
        <v>8.0229714682008648</v>
      </c>
      <c r="T54" s="328">
        <f t="shared" si="15"/>
        <v>0.18320119444637939</v>
      </c>
    </row>
    <row r="55" spans="2:20" ht="15" hidden="1" customHeight="1" outlineLevel="1">
      <c r="B55" s="68" t="s">
        <v>96</v>
      </c>
      <c r="C55" s="327">
        <v>8.0299999999999994</v>
      </c>
      <c r="D55" s="328">
        <f t="shared" si="19"/>
        <v>-0.23000000000000043</v>
      </c>
      <c r="E55" s="327">
        <v>11.02</v>
      </c>
      <c r="F55" s="328">
        <f t="shared" si="19"/>
        <v>-0.40000000000000036</v>
      </c>
      <c r="G55" s="327">
        <v>8.99</v>
      </c>
      <c r="H55" s="328">
        <f t="shared" si="19"/>
        <v>-0.23000000000000043</v>
      </c>
      <c r="I55" s="329">
        <v>7.7651669482261747</v>
      </c>
      <c r="J55" s="328">
        <f t="shared" si="10"/>
        <v>-0.14724556442667414</v>
      </c>
      <c r="K55" s="329">
        <v>8.9086718710796653</v>
      </c>
      <c r="L55" s="328">
        <f t="shared" si="11"/>
        <v>0.24539392850557817</v>
      </c>
      <c r="M55" s="329">
        <v>8.2959917472255036</v>
      </c>
      <c r="N55" s="328">
        <f t="shared" si="12"/>
        <v>1.980270616019375E-2</v>
      </c>
      <c r="O55" s="327">
        <v>7.3909330093314338</v>
      </c>
      <c r="P55" s="328">
        <f t="shared" si="13"/>
        <v>-7.5831032424845013E-2</v>
      </c>
      <c r="Q55" s="327">
        <v>9.2279442228612059</v>
      </c>
      <c r="R55" s="328">
        <f t="shared" si="14"/>
        <v>0.18231226240488674</v>
      </c>
      <c r="S55" s="327">
        <v>8.1613846082026651</v>
      </c>
      <c r="T55" s="328">
        <f t="shared" si="15"/>
        <v>1.1223057665395331E-2</v>
      </c>
    </row>
    <row r="56" spans="2:20" ht="15" hidden="1" customHeight="1" outlineLevel="1">
      <c r="B56" s="68" t="s">
        <v>97</v>
      </c>
      <c r="C56" s="327">
        <v>9.69</v>
      </c>
      <c r="D56" s="328">
        <f t="shared" si="19"/>
        <v>0.91000000000000014</v>
      </c>
      <c r="E56" s="327">
        <v>11.42</v>
      </c>
      <c r="F56" s="328">
        <f t="shared" si="19"/>
        <v>2.9999999999999361E-2</v>
      </c>
      <c r="G56" s="327">
        <v>10.3</v>
      </c>
      <c r="H56" s="328">
        <f t="shared" si="19"/>
        <v>0.62000000000000099</v>
      </c>
      <c r="I56" s="329">
        <v>9.0152006157866484</v>
      </c>
      <c r="J56" s="328">
        <f t="shared" si="10"/>
        <v>-1.3759821032293118E-2</v>
      </c>
      <c r="K56" s="329">
        <v>9.0764446407985471</v>
      </c>
      <c r="L56" s="328">
        <f t="shared" si="11"/>
        <v>-1.1679674466206276</v>
      </c>
      <c r="M56" s="329">
        <v>9.0448270565213615</v>
      </c>
      <c r="N56" s="328">
        <f t="shared" si="12"/>
        <v>-0.54351976928127854</v>
      </c>
      <c r="O56" s="327">
        <v>8.6229990306885878</v>
      </c>
      <c r="P56" s="328">
        <f t="shared" si="13"/>
        <v>0.20892156471648171</v>
      </c>
      <c r="Q56" s="327">
        <v>9.440466565204984</v>
      </c>
      <c r="R56" s="328">
        <f t="shared" si="14"/>
        <v>-1.0245406855186321</v>
      </c>
      <c r="S56" s="327">
        <v>8.9841593780369298</v>
      </c>
      <c r="T56" s="328">
        <f t="shared" si="15"/>
        <v>-0.28937282598164771</v>
      </c>
    </row>
    <row r="57" spans="2:20" collapsed="1">
      <c r="B57" s="139">
        <v>2009</v>
      </c>
      <c r="C57" s="329">
        <v>7.1655795801883846</v>
      </c>
      <c r="D57" s="334">
        <f t="shared" si="19"/>
        <v>-0.17155918019720229</v>
      </c>
      <c r="E57" s="329">
        <v>7.8056030131241751</v>
      </c>
      <c r="F57" s="334">
        <f t="shared" si="19"/>
        <v>-0.45222606590315095</v>
      </c>
      <c r="G57" s="329">
        <v>7.3794988397626575</v>
      </c>
      <c r="H57" s="334">
        <f t="shared" si="19"/>
        <v>-0.27277701344407568</v>
      </c>
      <c r="I57" s="329">
        <v>7.6543673213142673</v>
      </c>
      <c r="J57" s="334">
        <f t="shared" si="10"/>
        <v>-0.2975138273765765</v>
      </c>
      <c r="K57" s="329">
        <v>8.4143691576614046</v>
      </c>
      <c r="L57" s="334">
        <f t="shared" si="11"/>
        <v>-0.39408548699252322</v>
      </c>
      <c r="M57" s="329">
        <v>7.9928069353838627</v>
      </c>
      <c r="N57" s="334">
        <f t="shared" si="12"/>
        <v>-0.34443394192406984</v>
      </c>
      <c r="O57" s="329">
        <v>7.1996530024705416</v>
      </c>
      <c r="P57" s="334">
        <f t="shared" si="13"/>
        <v>-0.17987774204766449</v>
      </c>
      <c r="Q57" s="329">
        <v>8.3575297761506295</v>
      </c>
      <c r="R57" s="334">
        <f t="shared" si="14"/>
        <v>-0.40504562659523557</v>
      </c>
      <c r="S57" s="329">
        <v>7.6734024642602394</v>
      </c>
      <c r="T57" s="334">
        <f t="shared" si="15"/>
        <v>-0.27434471765047785</v>
      </c>
    </row>
    <row r="58" spans="2:20" ht="15" hidden="1" customHeight="1" outlineLevel="1">
      <c r="B58" s="68" t="s">
        <v>86</v>
      </c>
      <c r="C58" s="327">
        <v>7.92</v>
      </c>
      <c r="D58" s="328">
        <f t="shared" si="19"/>
        <v>0.61000000000000032</v>
      </c>
      <c r="E58" s="327">
        <v>9.18</v>
      </c>
      <c r="F58" s="328">
        <f t="shared" si="19"/>
        <v>9.9999999999997868E-3</v>
      </c>
      <c r="G58" s="327">
        <v>8.36</v>
      </c>
      <c r="H58" s="328">
        <f t="shared" si="19"/>
        <v>0.37999999999999901</v>
      </c>
      <c r="I58" s="329">
        <v>8.2215598427356671</v>
      </c>
      <c r="J58" s="328">
        <f t="shared" si="10"/>
        <v>4.3601237274977223E-3</v>
      </c>
      <c r="K58" s="329">
        <v>8.8448705786691963</v>
      </c>
      <c r="L58" s="328">
        <f t="shared" si="11"/>
        <v>-0.41351169797955833</v>
      </c>
      <c r="M58" s="329">
        <v>8.5167391339226981</v>
      </c>
      <c r="N58" s="328">
        <f t="shared" si="12"/>
        <v>-0.19550582618449397</v>
      </c>
      <c r="O58" s="327">
        <v>7.6342594371645598</v>
      </c>
      <c r="P58" s="328">
        <f t="shared" si="13"/>
        <v>0.13958468638461952</v>
      </c>
      <c r="Q58" s="327">
        <v>8.9204981931407534</v>
      </c>
      <c r="R58" s="328">
        <f t="shared" si="14"/>
        <v>-0.36060660263396827</v>
      </c>
      <c r="S58" s="327">
        <v>8.1861151673683512</v>
      </c>
      <c r="T58" s="328">
        <f t="shared" si="15"/>
        <v>-7.8654324528276476E-2</v>
      </c>
    </row>
    <row r="59" spans="2:20" ht="15" hidden="1" customHeight="1" outlineLevel="1">
      <c r="B59" s="68" t="s">
        <v>87</v>
      </c>
      <c r="C59" s="327">
        <v>7.55</v>
      </c>
      <c r="D59" s="328">
        <f t="shared" si="19"/>
        <v>0.16999999999999993</v>
      </c>
      <c r="E59" s="327">
        <v>8.91</v>
      </c>
      <c r="F59" s="328">
        <f t="shared" si="19"/>
        <v>-0.34999999999999964</v>
      </c>
      <c r="G59" s="327">
        <v>8.01</v>
      </c>
      <c r="H59" s="328">
        <f t="shared" si="19"/>
        <v>2.9999999999999361E-2</v>
      </c>
      <c r="I59" s="329">
        <v>7.9358462794521811</v>
      </c>
      <c r="J59" s="328">
        <f t="shared" si="10"/>
        <v>-6.438831560778624E-3</v>
      </c>
      <c r="K59" s="329">
        <v>8.438475287436459</v>
      </c>
      <c r="L59" s="328">
        <f t="shared" si="11"/>
        <v>-0.24649223123271646</v>
      </c>
      <c r="M59" s="329">
        <v>8.1749231233041897</v>
      </c>
      <c r="N59" s="328">
        <f t="shared" si="12"/>
        <v>-0.11650521979042061</v>
      </c>
      <c r="O59" s="327">
        <v>7.3524945726053526</v>
      </c>
      <c r="P59" s="328">
        <f t="shared" si="13"/>
        <v>1.0109268589761911E-3</v>
      </c>
      <c r="Q59" s="327">
        <v>8.580988100698848</v>
      </c>
      <c r="R59" s="328">
        <f t="shared" si="14"/>
        <v>-0.24363687997025885</v>
      </c>
      <c r="S59" s="327">
        <v>7.879770232084125</v>
      </c>
      <c r="T59" s="328">
        <f t="shared" si="15"/>
        <v>-9.6316581895286468E-2</v>
      </c>
    </row>
    <row r="60" spans="2:20" ht="15" hidden="1" customHeight="1" outlineLevel="1">
      <c r="B60" s="68" t="s">
        <v>88</v>
      </c>
      <c r="C60" s="327">
        <v>7.16</v>
      </c>
      <c r="D60" s="328">
        <f t="shared" si="19"/>
        <v>0.71999999999999975</v>
      </c>
      <c r="E60" s="327">
        <v>7.22</v>
      </c>
      <c r="F60" s="328">
        <f t="shared" si="19"/>
        <v>0.45999999999999996</v>
      </c>
      <c r="G60" s="327">
        <v>7.18</v>
      </c>
      <c r="H60" s="328">
        <f t="shared" si="19"/>
        <v>0.62000000000000011</v>
      </c>
      <c r="I60" s="329">
        <v>7.6980323740623362</v>
      </c>
      <c r="J60" s="328">
        <f t="shared" si="10"/>
        <v>0.29899210071610582</v>
      </c>
      <c r="K60" s="329">
        <v>7.9789273867275137</v>
      </c>
      <c r="L60" s="328">
        <f t="shared" si="11"/>
        <v>-0.39497832340446148</v>
      </c>
      <c r="M60" s="329">
        <v>7.8258295458180305</v>
      </c>
      <c r="N60" s="328">
        <f t="shared" si="12"/>
        <v>-6.0015392652870148E-3</v>
      </c>
      <c r="O60" s="327">
        <v>7.1015285705422508</v>
      </c>
      <c r="P60" s="328">
        <f t="shared" si="13"/>
        <v>0.28189813086283699</v>
      </c>
      <c r="Q60" s="327">
        <v>7.9351847322103177</v>
      </c>
      <c r="R60" s="328">
        <f t="shared" si="14"/>
        <v>-0.23946534230843763</v>
      </c>
      <c r="S60" s="327">
        <v>7.4486247813206532</v>
      </c>
      <c r="T60" s="328">
        <f t="shared" si="15"/>
        <v>7.2366068803741967E-2</v>
      </c>
    </row>
    <row r="61" spans="2:20" ht="15" hidden="1" customHeight="1" outlineLevel="1">
      <c r="B61" s="68" t="s">
        <v>89</v>
      </c>
      <c r="C61" s="327">
        <v>7.13</v>
      </c>
      <c r="D61" s="328">
        <f t="shared" si="19"/>
        <v>0.49000000000000021</v>
      </c>
      <c r="E61" s="327">
        <v>7.41</v>
      </c>
      <c r="F61" s="328">
        <f t="shared" si="19"/>
        <v>3.0000000000000249E-2</v>
      </c>
      <c r="G61" s="327">
        <v>7.22</v>
      </c>
      <c r="H61" s="328">
        <f t="shared" si="19"/>
        <v>0.34999999999999964</v>
      </c>
      <c r="I61" s="329">
        <v>8.1173492023117291</v>
      </c>
      <c r="J61" s="328">
        <f t="shared" si="10"/>
        <v>0.17261946873954859</v>
      </c>
      <c r="K61" s="329">
        <v>8.8767496393949887</v>
      </c>
      <c r="L61" s="328">
        <f t="shared" si="11"/>
        <v>-0.27195811408413739</v>
      </c>
      <c r="M61" s="329">
        <v>8.4388227107126781</v>
      </c>
      <c r="N61" s="328">
        <f t="shared" si="12"/>
        <v>-7.9055175404434408E-3</v>
      </c>
      <c r="O61" s="327">
        <v>7.40442648399166</v>
      </c>
      <c r="P61" s="328">
        <f t="shared" si="13"/>
        <v>0.15208402542605359</v>
      </c>
      <c r="Q61" s="327">
        <v>8.6590105773176766</v>
      </c>
      <c r="R61" s="328">
        <f t="shared" si="14"/>
        <v>-0.18323349499245722</v>
      </c>
      <c r="S61" s="327">
        <v>7.8887389838996933</v>
      </c>
      <c r="T61" s="328">
        <f t="shared" si="15"/>
        <v>3.0160891737101458E-2</v>
      </c>
    </row>
    <row r="62" spans="2:20" ht="15" hidden="1" customHeight="1" outlineLevel="1">
      <c r="B62" s="68" t="s">
        <v>90</v>
      </c>
      <c r="C62" s="327">
        <v>6.74</v>
      </c>
      <c r="D62" s="328">
        <f t="shared" si="19"/>
        <v>0.15000000000000036</v>
      </c>
      <c r="E62" s="327">
        <v>7.35</v>
      </c>
      <c r="F62" s="328">
        <f t="shared" si="19"/>
        <v>0.25999999999999979</v>
      </c>
      <c r="G62" s="327">
        <v>6.96</v>
      </c>
      <c r="H62" s="328">
        <f t="shared" si="19"/>
        <v>0.20000000000000018</v>
      </c>
      <c r="I62" s="329">
        <v>7.9599834692890381</v>
      </c>
      <c r="J62" s="328">
        <f t="shared" si="10"/>
        <v>-0.40090805625026515</v>
      </c>
      <c r="K62" s="329">
        <v>8.6098271698727515</v>
      </c>
      <c r="L62" s="328">
        <f t="shared" si="11"/>
        <v>-0.22285231120383386</v>
      </c>
      <c r="M62" s="329">
        <v>8.2614683980242791</v>
      </c>
      <c r="N62" s="328">
        <f t="shared" si="12"/>
        <v>-0.32161111773817908</v>
      </c>
      <c r="O62" s="327">
        <v>7.3782563859264165</v>
      </c>
      <c r="P62" s="328">
        <f t="shared" si="13"/>
        <v>-0.25143780572240537</v>
      </c>
      <c r="Q62" s="327">
        <v>8.3994768802081961</v>
      </c>
      <c r="R62" s="328">
        <f t="shared" si="14"/>
        <v>-8.9417909789714756E-2</v>
      </c>
      <c r="S62" s="327">
        <v>7.8165881545419502</v>
      </c>
      <c r="T62" s="328">
        <f t="shared" si="15"/>
        <v>-0.18649172559244498</v>
      </c>
    </row>
    <row r="63" spans="2:20" ht="15" hidden="1" customHeight="1" outlineLevel="1">
      <c r="B63" s="68" t="s">
        <v>91</v>
      </c>
      <c r="C63" s="327">
        <v>6.68</v>
      </c>
      <c r="D63" s="328">
        <f t="shared" si="19"/>
        <v>0.25999999999999979</v>
      </c>
      <c r="E63" s="327">
        <v>6.98</v>
      </c>
      <c r="F63" s="328">
        <f t="shared" si="19"/>
        <v>0.15000000000000036</v>
      </c>
      <c r="G63" s="327">
        <v>6.79</v>
      </c>
      <c r="H63" s="328">
        <f t="shared" si="19"/>
        <v>0.21999999999999975</v>
      </c>
      <c r="I63" s="329">
        <v>8.4396038998435365</v>
      </c>
      <c r="J63" s="328">
        <f t="shared" si="10"/>
        <v>0.36143971545947906</v>
      </c>
      <c r="K63" s="329">
        <v>9.2722204234928451</v>
      </c>
      <c r="L63" s="328">
        <f t="shared" si="11"/>
        <v>2.4941404722600424E-2</v>
      </c>
      <c r="M63" s="329">
        <v>8.806304417883716</v>
      </c>
      <c r="N63" s="328">
        <f t="shared" si="12"/>
        <v>0.2131540728605561</v>
      </c>
      <c r="O63" s="327">
        <v>7.6211765640344291</v>
      </c>
      <c r="P63" s="328">
        <f t="shared" si="13"/>
        <v>0.30634772456332904</v>
      </c>
      <c r="Q63" s="327">
        <v>8.8755700633432877</v>
      </c>
      <c r="R63" s="328">
        <f t="shared" si="14"/>
        <v>0.12695537431537041</v>
      </c>
      <c r="S63" s="327">
        <v>8.1324292818565844</v>
      </c>
      <c r="T63" s="328">
        <f t="shared" si="15"/>
        <v>0.23258823367552051</v>
      </c>
    </row>
    <row r="64" spans="2:20" ht="15" hidden="1" customHeight="1" outlineLevel="1">
      <c r="B64" s="68" t="s">
        <v>92</v>
      </c>
      <c r="C64" s="327">
        <v>6.85</v>
      </c>
      <c r="D64" s="328">
        <f t="shared" si="19"/>
        <v>0.55999999999999961</v>
      </c>
      <c r="E64" s="327">
        <v>7.09</v>
      </c>
      <c r="F64" s="328">
        <f t="shared" si="19"/>
        <v>0.79</v>
      </c>
      <c r="G64" s="327">
        <v>6.93</v>
      </c>
      <c r="H64" s="328">
        <f t="shared" si="19"/>
        <v>0.62999999999999989</v>
      </c>
      <c r="I64" s="329">
        <v>7.6867257041911303</v>
      </c>
      <c r="J64" s="328">
        <f t="shared" si="10"/>
        <v>0.4595652389268885</v>
      </c>
      <c r="K64" s="329">
        <v>8.8188573032481408</v>
      </c>
      <c r="L64" s="328">
        <f t="shared" si="11"/>
        <v>0.77574020556347634</v>
      </c>
      <c r="M64" s="329">
        <v>8.1656732910035466</v>
      </c>
      <c r="N64" s="328">
        <f t="shared" si="12"/>
        <v>0.58717591921965351</v>
      </c>
      <c r="O64" s="327">
        <v>7.1130840740438721</v>
      </c>
      <c r="P64" s="328">
        <f t="shared" si="13"/>
        <v>0.39320717837884533</v>
      </c>
      <c r="Q64" s="327">
        <v>8.5435862850016857</v>
      </c>
      <c r="R64" s="328">
        <f t="shared" si="14"/>
        <v>0.81289185575129963</v>
      </c>
      <c r="S64" s="327">
        <v>7.6717723038235128</v>
      </c>
      <c r="T64" s="328">
        <f t="shared" si="15"/>
        <v>0.54770399480467091</v>
      </c>
    </row>
    <row r="65" spans="2:20" ht="15" hidden="1" customHeight="1" outlineLevel="1">
      <c r="B65" s="68" t="s">
        <v>93</v>
      </c>
      <c r="C65" s="327">
        <v>6.71</v>
      </c>
      <c r="D65" s="328">
        <f t="shared" si="19"/>
        <v>-2.0000000000000462E-2</v>
      </c>
      <c r="E65" s="327">
        <v>7.1</v>
      </c>
      <c r="F65" s="328">
        <f t="shared" si="19"/>
        <v>-0.22000000000000064</v>
      </c>
      <c r="G65" s="327">
        <v>6.85</v>
      </c>
      <c r="H65" s="328">
        <f t="shared" si="19"/>
        <v>-8.0000000000000071E-2</v>
      </c>
      <c r="I65" s="329">
        <v>7.1427787497147577</v>
      </c>
      <c r="J65" s="328">
        <f t="shared" si="10"/>
        <v>-0.78576881364737261</v>
      </c>
      <c r="K65" s="329">
        <v>8.2416504055862863</v>
      </c>
      <c r="L65" s="328">
        <f t="shared" si="11"/>
        <v>-1.2305954572978752</v>
      </c>
      <c r="M65" s="329">
        <v>7.5851424342361522</v>
      </c>
      <c r="N65" s="328">
        <f t="shared" si="12"/>
        <v>-0.99016252957230044</v>
      </c>
      <c r="O65" s="327">
        <v>6.6707015513925381</v>
      </c>
      <c r="P65" s="328">
        <f t="shared" si="13"/>
        <v>-0.54827585735895834</v>
      </c>
      <c r="Q65" s="327">
        <v>8.0442909570206496</v>
      </c>
      <c r="R65" s="328">
        <f t="shared" si="14"/>
        <v>-1.0359279258220795</v>
      </c>
      <c r="S65" s="327">
        <v>7.1852245362246938</v>
      </c>
      <c r="T65" s="328">
        <f t="shared" si="15"/>
        <v>-0.74777561309327467</v>
      </c>
    </row>
    <row r="66" spans="2:20" ht="15" hidden="1" customHeight="1" outlineLevel="1">
      <c r="B66" s="68" t="s">
        <v>94</v>
      </c>
      <c r="C66" s="327">
        <v>7.88</v>
      </c>
      <c r="D66" s="328">
        <f t="shared" si="19"/>
        <v>1.1799999999999997</v>
      </c>
      <c r="E66" s="327">
        <v>8.17</v>
      </c>
      <c r="F66" s="328">
        <f t="shared" si="19"/>
        <v>0.9399999999999995</v>
      </c>
      <c r="G66" s="327">
        <v>7.98</v>
      </c>
      <c r="H66" s="328">
        <f t="shared" si="19"/>
        <v>1.1100000000000003</v>
      </c>
      <c r="I66" s="329">
        <v>7.7785906102416886</v>
      </c>
      <c r="J66" s="328">
        <f t="shared" si="10"/>
        <v>0.43705158566767022</v>
      </c>
      <c r="K66" s="329">
        <v>9.0198988574639447</v>
      </c>
      <c r="L66" s="328">
        <f t="shared" si="11"/>
        <v>0.20966192825921404</v>
      </c>
      <c r="M66" s="329">
        <v>8.3011562553223701</v>
      </c>
      <c r="N66" s="328">
        <f t="shared" si="12"/>
        <v>0.32570176270529405</v>
      </c>
      <c r="O66" s="327">
        <v>7.3618816560348685</v>
      </c>
      <c r="P66" s="328">
        <f t="shared" si="13"/>
        <v>0.50035181806241358</v>
      </c>
      <c r="Q66" s="327">
        <v>8.9058894179213315</v>
      </c>
      <c r="R66" s="328">
        <f t="shared" si="14"/>
        <v>0.33745688767506898</v>
      </c>
      <c r="S66" s="327">
        <v>7.9554266761520234</v>
      </c>
      <c r="T66" s="328">
        <f t="shared" si="15"/>
        <v>0.42234069756053039</v>
      </c>
    </row>
    <row r="67" spans="2:20" ht="15" hidden="1" customHeight="1" outlineLevel="1">
      <c r="B67" s="68" t="s">
        <v>95</v>
      </c>
      <c r="C67" s="327">
        <v>6.97</v>
      </c>
      <c r="D67" s="328">
        <f t="shared" si="19"/>
        <v>-1.0300000000000002</v>
      </c>
      <c r="E67" s="327">
        <v>8.51</v>
      </c>
      <c r="F67" s="328">
        <f t="shared" si="19"/>
        <v>-0.9399999999999995</v>
      </c>
      <c r="G67" s="327">
        <v>7.48</v>
      </c>
      <c r="H67" s="328">
        <f t="shared" si="19"/>
        <v>-1.0199999999999996</v>
      </c>
      <c r="I67" s="329">
        <v>7.6268251712107507</v>
      </c>
      <c r="J67" s="328">
        <f t="shared" si="10"/>
        <v>-8.7423267032714413E-2</v>
      </c>
      <c r="K67" s="329">
        <v>8.792477593188778</v>
      </c>
      <c r="L67" s="328">
        <f t="shared" si="11"/>
        <v>0.25614850630705277</v>
      </c>
      <c r="M67" s="329">
        <v>8.1635080452527706</v>
      </c>
      <c r="N67" s="328">
        <f t="shared" si="12"/>
        <v>5.7574105302004241E-2</v>
      </c>
      <c r="O67" s="327">
        <v>7.1430596918735203</v>
      </c>
      <c r="P67" s="328">
        <f t="shared" si="13"/>
        <v>-0.14952998337852019</v>
      </c>
      <c r="Q67" s="327">
        <v>8.8028733664995844</v>
      </c>
      <c r="R67" s="328">
        <f t="shared" si="14"/>
        <v>9.9558643137276803E-2</v>
      </c>
      <c r="S67" s="327">
        <v>7.8397702737544854</v>
      </c>
      <c r="T67" s="328">
        <f t="shared" si="15"/>
        <v>-6.1495295363092062E-2</v>
      </c>
    </row>
    <row r="68" spans="2:20" ht="15" hidden="1" customHeight="1" outlineLevel="1">
      <c r="B68" s="68" t="s">
        <v>96</v>
      </c>
      <c r="C68" s="327">
        <v>8.26</v>
      </c>
      <c r="D68" s="328">
        <f t="shared" si="19"/>
        <v>0.10999999999999943</v>
      </c>
      <c r="E68" s="327">
        <v>11.42</v>
      </c>
      <c r="F68" s="328">
        <f t="shared" si="19"/>
        <v>8.0000000000000071E-2</v>
      </c>
      <c r="G68" s="327">
        <v>9.2200000000000006</v>
      </c>
      <c r="H68" s="328">
        <f t="shared" si="19"/>
        <v>8.9999999999999858E-2</v>
      </c>
      <c r="I68" s="329">
        <v>7.9124125126528488</v>
      </c>
      <c r="J68" s="328">
        <f t="shared" si="10"/>
        <v>-3.4367197915781134E-2</v>
      </c>
      <c r="K68" s="329">
        <v>8.6632779425740871</v>
      </c>
      <c r="L68" s="328">
        <f t="shared" si="11"/>
        <v>-0.47419863818447183</v>
      </c>
      <c r="M68" s="329">
        <v>8.2761890410653098</v>
      </c>
      <c r="N68" s="328">
        <f t="shared" si="12"/>
        <v>-0.2372905174400799</v>
      </c>
      <c r="O68" s="327">
        <v>7.4667640417562788</v>
      </c>
      <c r="P68" s="328">
        <f t="shared" si="13"/>
        <v>-6.4814124715308452E-2</v>
      </c>
      <c r="Q68" s="327">
        <v>9.0456319604563191</v>
      </c>
      <c r="R68" s="328">
        <f t="shared" si="14"/>
        <v>-0.39631010850919779</v>
      </c>
      <c r="S68" s="327">
        <v>8.1501615505372698</v>
      </c>
      <c r="T68" s="328">
        <f t="shared" si="15"/>
        <v>-0.19827175464384084</v>
      </c>
    </row>
    <row r="69" spans="2:20" ht="15" hidden="1" customHeight="1" outlineLevel="1">
      <c r="B69" s="68" t="s">
        <v>97</v>
      </c>
      <c r="C69" s="327">
        <v>8.7799999999999994</v>
      </c>
      <c r="D69" s="328">
        <f t="shared" si="19"/>
        <v>-2.000000000000135E-2</v>
      </c>
      <c r="E69" s="327">
        <v>11.39</v>
      </c>
      <c r="F69" s="328">
        <f t="shared" si="19"/>
        <v>-5.9999999999998721E-2</v>
      </c>
      <c r="G69" s="327">
        <v>9.68</v>
      </c>
      <c r="H69" s="328">
        <f t="shared" si="19"/>
        <v>-1.9999999999999574E-2</v>
      </c>
      <c r="I69" s="329">
        <v>9.0289604368189416</v>
      </c>
      <c r="J69" s="328">
        <f t="shared" si="10"/>
        <v>0.11127783571021865</v>
      </c>
      <c r="K69" s="329">
        <v>10.244412087419175</v>
      </c>
      <c r="L69" s="328">
        <f t="shared" si="11"/>
        <v>0.11453798932263304</v>
      </c>
      <c r="M69" s="329">
        <v>9.5883468258026401</v>
      </c>
      <c r="N69" s="328">
        <f t="shared" si="12"/>
        <v>0.11205211537039261</v>
      </c>
      <c r="O69" s="327">
        <v>8.414077465972106</v>
      </c>
      <c r="P69" s="328">
        <f t="shared" si="13"/>
        <v>5.4311655628447753E-2</v>
      </c>
      <c r="Q69" s="327">
        <v>10.465007250723616</v>
      </c>
      <c r="R69" s="328">
        <f t="shared" si="14"/>
        <v>0.11699640187104521</v>
      </c>
      <c r="S69" s="327">
        <v>9.2735322040185775</v>
      </c>
      <c r="T69" s="328">
        <f t="shared" si="15"/>
        <v>7.8287979871753066E-2</v>
      </c>
    </row>
    <row r="70" spans="2:20" collapsed="1">
      <c r="B70" s="139">
        <v>2008</v>
      </c>
      <c r="C70" s="329">
        <v>7.3371387603855869</v>
      </c>
      <c r="D70" s="334">
        <f t="shared" si="19"/>
        <v>0.27439881006941746</v>
      </c>
      <c r="E70" s="329">
        <v>8.2578290790273261</v>
      </c>
      <c r="F70" s="334">
        <f t="shared" si="19"/>
        <v>0.15137086313848158</v>
      </c>
      <c r="G70" s="329">
        <v>7.6522758532067332</v>
      </c>
      <c r="H70" s="334">
        <f t="shared" si="19"/>
        <v>0.23236929736358469</v>
      </c>
      <c r="I70" s="329">
        <v>7.9518811486908438</v>
      </c>
      <c r="J70" s="334">
        <f t="shared" si="10"/>
        <v>3.9760307006090123E-2</v>
      </c>
      <c r="K70" s="329">
        <v>8.8084546446539278</v>
      </c>
      <c r="L70" s="334">
        <f t="shared" si="11"/>
        <v>-0.14334118917229688</v>
      </c>
      <c r="M70" s="329">
        <v>8.3372408773079325</v>
      </c>
      <c r="N70" s="334">
        <f t="shared" si="12"/>
        <v>-4.5404781985647347E-2</v>
      </c>
      <c r="O70" s="329">
        <v>7.3795307445182061</v>
      </c>
      <c r="P70" s="334">
        <f t="shared" si="13"/>
        <v>6.4073786653993103E-2</v>
      </c>
      <c r="Q70" s="329">
        <v>8.7625754027458651</v>
      </c>
      <c r="R70" s="334">
        <f t="shared" si="14"/>
        <v>-7.5308568028022549E-2</v>
      </c>
      <c r="S70" s="329">
        <v>7.9477471819107173</v>
      </c>
      <c r="T70" s="334">
        <f t="shared" si="15"/>
        <v>2.905718422156589E-3</v>
      </c>
    </row>
    <row r="71" spans="2:20" ht="15" hidden="1" customHeight="1" outlineLevel="1">
      <c r="B71" s="68" t="s">
        <v>86</v>
      </c>
      <c r="C71" s="327">
        <v>7.31</v>
      </c>
      <c r="D71" s="328" t="e">
        <f t="shared" si="19"/>
        <v>#REF!</v>
      </c>
      <c r="E71" s="327">
        <v>9.17</v>
      </c>
      <c r="F71" s="328" t="e">
        <f t="shared" si="19"/>
        <v>#REF!</v>
      </c>
      <c r="G71" s="327">
        <v>7.98</v>
      </c>
      <c r="H71" s="328" t="e">
        <f t="shared" si="19"/>
        <v>#REF!</v>
      </c>
      <c r="I71" s="329">
        <v>8.2171997190081694</v>
      </c>
      <c r="J71" s="328">
        <f t="shared" si="10"/>
        <v>0.40858128452118603</v>
      </c>
      <c r="K71" s="329">
        <v>9.2583822766487547</v>
      </c>
      <c r="L71" s="328">
        <f t="shared" si="11"/>
        <v>0.73097502049736107</v>
      </c>
      <c r="M71" s="329">
        <v>8.7122449601071921</v>
      </c>
      <c r="N71" s="328">
        <f t="shared" si="12"/>
        <v>0.55941205818024287</v>
      </c>
      <c r="O71" s="327">
        <v>7.4946747507799403</v>
      </c>
      <c r="P71" s="328">
        <f t="shared" si="13"/>
        <v>0.24178371202796711</v>
      </c>
      <c r="Q71" s="327">
        <v>9.2811047957747217</v>
      </c>
      <c r="R71" s="328">
        <f t="shared" si="14"/>
        <v>0.65222981396712498</v>
      </c>
      <c r="S71" s="327">
        <v>8.2647694918966277</v>
      </c>
      <c r="T71" s="328">
        <f t="shared" si="15"/>
        <v>0.41118309476933845</v>
      </c>
    </row>
    <row r="72" spans="2:20" ht="15" hidden="1" customHeight="1" outlineLevel="1">
      <c r="B72" s="68" t="s">
        <v>87</v>
      </c>
      <c r="C72" s="327">
        <v>7.38</v>
      </c>
      <c r="D72" s="328" t="e">
        <f t="shared" si="19"/>
        <v>#REF!</v>
      </c>
      <c r="E72" s="327">
        <v>9.26</v>
      </c>
      <c r="F72" s="328" t="e">
        <f t="shared" si="19"/>
        <v>#REF!</v>
      </c>
      <c r="G72" s="327">
        <v>7.98</v>
      </c>
      <c r="H72" s="328" t="e">
        <f t="shared" si="19"/>
        <v>#REF!</v>
      </c>
      <c r="I72" s="329">
        <v>7.9422851110129598</v>
      </c>
      <c r="J72" s="328">
        <f t="shared" si="10"/>
        <v>6.1951630632573362E-2</v>
      </c>
      <c r="K72" s="329">
        <v>8.6849675186691755</v>
      </c>
      <c r="L72" s="328">
        <f t="shared" si="11"/>
        <v>-1.085392108506321</v>
      </c>
      <c r="M72" s="329">
        <v>8.2914283430946103</v>
      </c>
      <c r="N72" s="328">
        <f t="shared" si="12"/>
        <v>-0.43609618974164732</v>
      </c>
      <c r="O72" s="327">
        <v>7.3514836457463764</v>
      </c>
      <c r="P72" s="328">
        <f t="shared" si="13"/>
        <v>4.1150746432386143E-2</v>
      </c>
      <c r="Q72" s="327">
        <v>8.8246249806691068</v>
      </c>
      <c r="R72" s="328">
        <f t="shared" si="14"/>
        <v>-0.90480464067615607</v>
      </c>
      <c r="S72" s="327">
        <v>7.9760868139794114</v>
      </c>
      <c r="T72" s="328">
        <f t="shared" si="15"/>
        <v>-0.31439700590189279</v>
      </c>
    </row>
    <row r="73" spans="2:20" ht="15" hidden="1" customHeight="1" outlineLevel="1">
      <c r="B73" s="68" t="s">
        <v>88</v>
      </c>
      <c r="C73" s="327">
        <v>6.44</v>
      </c>
      <c r="D73" s="328" t="e">
        <f t="shared" si="19"/>
        <v>#REF!</v>
      </c>
      <c r="E73" s="327">
        <v>6.76</v>
      </c>
      <c r="F73" s="328" t="e">
        <f t="shared" si="19"/>
        <v>#REF!</v>
      </c>
      <c r="G73" s="327">
        <v>6.56</v>
      </c>
      <c r="H73" s="328" t="e">
        <f t="shared" si="19"/>
        <v>#REF!</v>
      </c>
      <c r="I73" s="329">
        <v>7.3990402733462304</v>
      </c>
      <c r="J73" s="328">
        <f t="shared" si="10"/>
        <v>3.0905438418739273E-2</v>
      </c>
      <c r="K73" s="329">
        <v>8.3739057101319752</v>
      </c>
      <c r="L73" s="328">
        <f t="shared" si="11"/>
        <v>-0.16945155419034386</v>
      </c>
      <c r="M73" s="329">
        <v>7.8318310850833175</v>
      </c>
      <c r="N73" s="328">
        <f t="shared" si="12"/>
        <v>-6.9563345096417706E-2</v>
      </c>
      <c r="O73" s="327">
        <v>6.8196304396794138</v>
      </c>
      <c r="P73" s="328">
        <f t="shared" si="13"/>
        <v>-0.15238496558980863</v>
      </c>
      <c r="Q73" s="327">
        <v>8.1746500745187554</v>
      </c>
      <c r="R73" s="328">
        <f t="shared" si="14"/>
        <v>-0.20690823463346852</v>
      </c>
      <c r="S73" s="327">
        <v>7.3762587125169112</v>
      </c>
      <c r="T73" s="328">
        <f t="shared" si="15"/>
        <v>-0.18526153593793371</v>
      </c>
    </row>
    <row r="74" spans="2:20" ht="15" hidden="1" customHeight="1" outlineLevel="1">
      <c r="B74" s="68" t="s">
        <v>89</v>
      </c>
      <c r="C74" s="327">
        <v>6.64</v>
      </c>
      <c r="D74" s="328" t="e">
        <f t="shared" si="19"/>
        <v>#REF!</v>
      </c>
      <c r="E74" s="327">
        <v>7.38</v>
      </c>
      <c r="F74" s="328" t="e">
        <f t="shared" si="19"/>
        <v>#REF!</v>
      </c>
      <c r="G74" s="327">
        <v>6.87</v>
      </c>
      <c r="H74" s="328" t="e">
        <f t="shared" si="19"/>
        <v>#REF!</v>
      </c>
      <c r="I74" s="329">
        <v>7.9447297335721805</v>
      </c>
      <c r="J74" s="328">
        <f t="shared" si="10"/>
        <v>0.24828353416448046</v>
      </c>
      <c r="K74" s="329">
        <v>9.1487077534791261</v>
      </c>
      <c r="L74" s="328">
        <f t="shared" si="11"/>
        <v>0.83613188323551491</v>
      </c>
      <c r="M74" s="329">
        <v>8.4467282282531215</v>
      </c>
      <c r="N74" s="328">
        <f t="shared" si="12"/>
        <v>0.46825365641975125</v>
      </c>
      <c r="O74" s="327">
        <v>7.2523424585656064</v>
      </c>
      <c r="P74" s="328">
        <f t="shared" si="13"/>
        <v>0.13859950026128764</v>
      </c>
      <c r="Q74" s="327">
        <v>8.8422440723101339</v>
      </c>
      <c r="R74" s="328">
        <f t="shared" si="14"/>
        <v>0.75727053888018148</v>
      </c>
      <c r="S74" s="327">
        <v>7.8585780921625918</v>
      </c>
      <c r="T74" s="328">
        <f t="shared" si="15"/>
        <v>0.3418211093679222</v>
      </c>
    </row>
    <row r="75" spans="2:20" ht="15" hidden="1" customHeight="1" outlineLevel="1">
      <c r="B75" s="68" t="s">
        <v>90</v>
      </c>
      <c r="C75" s="327">
        <v>6.59</v>
      </c>
      <c r="D75" s="328" t="e">
        <f t="shared" si="19"/>
        <v>#REF!</v>
      </c>
      <c r="E75" s="327">
        <v>7.09</v>
      </c>
      <c r="F75" s="328" t="e">
        <f t="shared" si="19"/>
        <v>#REF!</v>
      </c>
      <c r="G75" s="327">
        <v>6.76</v>
      </c>
      <c r="H75" s="328" t="e">
        <f t="shared" si="19"/>
        <v>#REF!</v>
      </c>
      <c r="I75" s="329">
        <v>8.3608915255393033</v>
      </c>
      <c r="J75" s="328">
        <f t="shared" si="10"/>
        <v>-0.22143056388762972</v>
      </c>
      <c r="K75" s="329">
        <v>8.8326794810765854</v>
      </c>
      <c r="L75" s="328">
        <f t="shared" si="11"/>
        <v>-1.1446070021382173</v>
      </c>
      <c r="M75" s="329">
        <v>8.5830795157624582</v>
      </c>
      <c r="N75" s="328">
        <f t="shared" si="12"/>
        <v>-0.65723840662797528</v>
      </c>
      <c r="O75" s="327">
        <v>7.6296941916488219</v>
      </c>
      <c r="P75" s="328">
        <f t="shared" si="13"/>
        <v>-0.20520637003343989</v>
      </c>
      <c r="Q75" s="327">
        <v>8.4888947899979108</v>
      </c>
      <c r="R75" s="328">
        <f t="shared" si="14"/>
        <v>-0.95241373833985143</v>
      </c>
      <c r="S75" s="327">
        <v>8.0030798801343952</v>
      </c>
      <c r="T75" s="328">
        <f t="shared" si="15"/>
        <v>-0.52925320116594499</v>
      </c>
    </row>
    <row r="76" spans="2:20" ht="15" hidden="1" customHeight="1" outlineLevel="1">
      <c r="B76" s="68" t="s">
        <v>91</v>
      </c>
      <c r="C76" s="327">
        <v>6.42</v>
      </c>
      <c r="D76" s="328" t="e">
        <f t="shared" si="19"/>
        <v>#REF!</v>
      </c>
      <c r="E76" s="327">
        <v>6.83</v>
      </c>
      <c r="F76" s="328" t="e">
        <f t="shared" si="19"/>
        <v>#REF!</v>
      </c>
      <c r="G76" s="327">
        <v>6.57</v>
      </c>
      <c r="H76" s="328" t="e">
        <f t="shared" si="19"/>
        <v>#REF!</v>
      </c>
      <c r="I76" s="329">
        <v>8.0781641843840575</v>
      </c>
      <c r="J76" s="328">
        <f t="shared" si="10"/>
        <v>-0.50058533776689984</v>
      </c>
      <c r="K76" s="329">
        <v>9.2472790187702447</v>
      </c>
      <c r="L76" s="328">
        <f t="shared" si="11"/>
        <v>-0.32132223586784825</v>
      </c>
      <c r="M76" s="329">
        <v>8.5931503450231599</v>
      </c>
      <c r="N76" s="328">
        <f t="shared" si="12"/>
        <v>-0.44733258336757942</v>
      </c>
      <c r="O76" s="327">
        <v>7.3148288394711001</v>
      </c>
      <c r="P76" s="328">
        <f t="shared" si="13"/>
        <v>-0.40780966934733076</v>
      </c>
      <c r="Q76" s="327">
        <v>8.7486146890279173</v>
      </c>
      <c r="R76" s="328">
        <f t="shared" si="14"/>
        <v>-0.29670368474840458</v>
      </c>
      <c r="S76" s="327">
        <v>7.8998410481810639</v>
      </c>
      <c r="T76" s="328">
        <f t="shared" si="15"/>
        <v>-0.38587764538012959</v>
      </c>
    </row>
    <row r="77" spans="2:20" ht="15" hidden="1" customHeight="1" outlineLevel="1">
      <c r="B77" s="68" t="s">
        <v>92</v>
      </c>
      <c r="C77" s="327">
        <v>6.29</v>
      </c>
      <c r="D77" s="328" t="e">
        <f t="shared" si="19"/>
        <v>#REF!</v>
      </c>
      <c r="E77" s="327">
        <v>6.3</v>
      </c>
      <c r="F77" s="328" t="e">
        <f t="shared" si="19"/>
        <v>#REF!</v>
      </c>
      <c r="G77" s="327">
        <v>6.3</v>
      </c>
      <c r="H77" s="328" t="e">
        <f t="shared" si="19"/>
        <v>#REF!</v>
      </c>
      <c r="I77" s="329">
        <v>7.2271604652642418</v>
      </c>
      <c r="J77" s="328">
        <f t="shared" si="10"/>
        <v>-0.64597403725031466</v>
      </c>
      <c r="K77" s="329">
        <v>8.0431170976846644</v>
      </c>
      <c r="L77" s="328">
        <f t="shared" si="11"/>
        <v>-9.3784501271906962E-2</v>
      </c>
      <c r="M77" s="329">
        <v>7.578497371783893</v>
      </c>
      <c r="N77" s="328">
        <f t="shared" si="12"/>
        <v>-0.41547371345237938</v>
      </c>
      <c r="O77" s="327">
        <v>6.7198768956650268</v>
      </c>
      <c r="P77" s="328">
        <f t="shared" si="13"/>
        <v>-0.51195901187350579</v>
      </c>
      <c r="Q77" s="327">
        <v>7.7306944292503861</v>
      </c>
      <c r="R77" s="328">
        <f t="shared" si="14"/>
        <v>-0.13041997000555394</v>
      </c>
      <c r="S77" s="327">
        <v>7.1240683090188419</v>
      </c>
      <c r="T77" s="328">
        <f t="shared" si="15"/>
        <v>-0.37036971892157045</v>
      </c>
    </row>
    <row r="78" spans="2:20" ht="15" hidden="1" customHeight="1" outlineLevel="1">
      <c r="B78" s="68" t="s">
        <v>93</v>
      </c>
      <c r="C78" s="327">
        <v>6.73</v>
      </c>
      <c r="D78" s="328" t="e">
        <f t="shared" si="19"/>
        <v>#REF!</v>
      </c>
      <c r="E78" s="327">
        <v>7.32</v>
      </c>
      <c r="F78" s="328" t="e">
        <f t="shared" si="19"/>
        <v>#REF!</v>
      </c>
      <c r="G78" s="327">
        <v>6.93</v>
      </c>
      <c r="H78" s="328" t="e">
        <f t="shared" si="19"/>
        <v>#REF!</v>
      </c>
      <c r="I78" s="329">
        <v>7.9285475633621303</v>
      </c>
      <c r="J78" s="328">
        <f t="shared" si="10"/>
        <v>3.3950109012434559E-2</v>
      </c>
      <c r="K78" s="329">
        <v>9.4722458628841615</v>
      </c>
      <c r="L78" s="328">
        <f t="shared" si="11"/>
        <v>0.20681788264684009</v>
      </c>
      <c r="M78" s="329">
        <v>8.5753049638084526</v>
      </c>
      <c r="N78" s="328">
        <f t="shared" si="12"/>
        <v>0.10104653387280571</v>
      </c>
      <c r="O78" s="327">
        <v>7.2189774087514964</v>
      </c>
      <c r="P78" s="328">
        <f t="shared" si="13"/>
        <v>-0.13842499384506635</v>
      </c>
      <c r="Q78" s="327">
        <v>9.080218882842729</v>
      </c>
      <c r="R78" s="328">
        <f t="shared" si="14"/>
        <v>0.19775432283885053</v>
      </c>
      <c r="S78" s="327">
        <v>7.9330001493179685</v>
      </c>
      <c r="T78" s="328">
        <f t="shared" si="15"/>
        <v>-9.4676640072881568E-3</v>
      </c>
    </row>
    <row r="79" spans="2:20" ht="15" hidden="1" customHeight="1" outlineLevel="1">
      <c r="B79" s="68" t="s">
        <v>94</v>
      </c>
      <c r="C79" s="327">
        <v>6.7</v>
      </c>
      <c r="D79" s="328" t="e">
        <f t="shared" si="19"/>
        <v>#REF!</v>
      </c>
      <c r="E79" s="327">
        <v>7.23</v>
      </c>
      <c r="F79" s="328" t="e">
        <f t="shared" si="19"/>
        <v>#REF!</v>
      </c>
      <c r="G79" s="327">
        <v>6.87</v>
      </c>
      <c r="H79" s="328" t="e">
        <f t="shared" si="19"/>
        <v>#REF!</v>
      </c>
      <c r="I79" s="329">
        <v>7.3415390245740184</v>
      </c>
      <c r="J79" s="328">
        <f t="shared" si="10"/>
        <v>4.2767835659001108E-3</v>
      </c>
      <c r="K79" s="329">
        <v>8.8102369292047307</v>
      </c>
      <c r="L79" s="328">
        <f t="shared" si="11"/>
        <v>0.14950562559837088</v>
      </c>
      <c r="M79" s="329">
        <v>7.9754544926170761</v>
      </c>
      <c r="N79" s="328">
        <f t="shared" si="12"/>
        <v>5.5095498992555392E-2</v>
      </c>
      <c r="O79" s="327">
        <v>6.861529837972455</v>
      </c>
      <c r="P79" s="328">
        <f t="shared" si="13"/>
        <v>-4.0837731557768819E-2</v>
      </c>
      <c r="Q79" s="327">
        <v>8.5684325302462625</v>
      </c>
      <c r="R79" s="328">
        <f t="shared" si="14"/>
        <v>0.16228219088899642</v>
      </c>
      <c r="S79" s="327">
        <v>7.533085978591493</v>
      </c>
      <c r="T79" s="328">
        <f t="shared" si="15"/>
        <v>1.3333993111463549E-2</v>
      </c>
    </row>
    <row r="80" spans="2:20" ht="15" hidden="1" customHeight="1" outlineLevel="1">
      <c r="B80" s="68" t="s">
        <v>95</v>
      </c>
      <c r="C80" s="327">
        <v>8</v>
      </c>
      <c r="D80" s="328" t="e">
        <f t="shared" si="19"/>
        <v>#REF!</v>
      </c>
      <c r="E80" s="327">
        <v>9.4499999999999993</v>
      </c>
      <c r="F80" s="328" t="e">
        <f t="shared" si="19"/>
        <v>#REF!</v>
      </c>
      <c r="G80" s="327">
        <v>8.5</v>
      </c>
      <c r="H80" s="328" t="e">
        <f t="shared" si="19"/>
        <v>#REF!</v>
      </c>
      <c r="I80" s="329">
        <v>7.7142484382434651</v>
      </c>
      <c r="J80" s="328">
        <f t="shared" si="10"/>
        <v>-0.37878118919750836</v>
      </c>
      <c r="K80" s="329">
        <v>8.5363290868817252</v>
      </c>
      <c r="L80" s="328">
        <f t="shared" si="11"/>
        <v>-0.32826699191349817</v>
      </c>
      <c r="M80" s="329">
        <v>8.1059339399507664</v>
      </c>
      <c r="N80" s="328">
        <f t="shared" si="12"/>
        <v>-0.3581422246039363</v>
      </c>
      <c r="O80" s="327">
        <v>7.2925896752520405</v>
      </c>
      <c r="P80" s="328">
        <f t="shared" si="13"/>
        <v>-0.37177314953093266</v>
      </c>
      <c r="Q80" s="327">
        <v>8.7033147233623076</v>
      </c>
      <c r="R80" s="328">
        <f t="shared" si="14"/>
        <v>-0.27134385244576542</v>
      </c>
      <c r="S80" s="327">
        <v>7.9012655691175775</v>
      </c>
      <c r="T80" s="328">
        <f t="shared" si="15"/>
        <v>-0.33724286966505712</v>
      </c>
    </row>
    <row r="81" spans="2:20" ht="15" hidden="1" customHeight="1" outlineLevel="1">
      <c r="B81" s="68" t="s">
        <v>96</v>
      </c>
      <c r="C81" s="327">
        <v>8.15</v>
      </c>
      <c r="D81" s="328" t="e">
        <f t="shared" si="19"/>
        <v>#REF!</v>
      </c>
      <c r="E81" s="327">
        <v>11.34</v>
      </c>
      <c r="F81" s="328" t="e">
        <f t="shared" si="19"/>
        <v>#REF!</v>
      </c>
      <c r="G81" s="327">
        <v>9.1300000000000008</v>
      </c>
      <c r="H81" s="328" t="e">
        <f t="shared" si="19"/>
        <v>#REF!</v>
      </c>
      <c r="I81" s="329">
        <v>7.94677971056863</v>
      </c>
      <c r="J81" s="328">
        <f t="shared" si="10"/>
        <v>-0.25080708054366863</v>
      </c>
      <c r="K81" s="329">
        <v>9.137476580758559</v>
      </c>
      <c r="L81" s="328">
        <f t="shared" si="11"/>
        <v>-0.13915367770364462</v>
      </c>
      <c r="M81" s="329">
        <v>8.5134795585053897</v>
      </c>
      <c r="N81" s="328">
        <f t="shared" si="12"/>
        <v>-0.21109450107034711</v>
      </c>
      <c r="O81" s="327">
        <v>7.5315781664715873</v>
      </c>
      <c r="P81" s="328">
        <f t="shared" si="13"/>
        <v>-0.14687174381043189</v>
      </c>
      <c r="Q81" s="327">
        <v>9.4419420689655169</v>
      </c>
      <c r="R81" s="328">
        <f t="shared" si="14"/>
        <v>-5.6808720222738529E-2</v>
      </c>
      <c r="S81" s="327">
        <v>8.3484333051811106</v>
      </c>
      <c r="T81" s="328">
        <f t="shared" si="15"/>
        <v>-0.13011692927560681</v>
      </c>
    </row>
    <row r="82" spans="2:20" ht="15" hidden="1" customHeight="1" outlineLevel="1">
      <c r="B82" s="68" t="s">
        <v>97</v>
      </c>
      <c r="C82" s="327">
        <v>8.8000000000000007</v>
      </c>
      <c r="D82" s="328" t="e">
        <f t="shared" si="19"/>
        <v>#REF!</v>
      </c>
      <c r="E82" s="327">
        <v>11.45</v>
      </c>
      <c r="F82" s="328" t="e">
        <f t="shared" si="19"/>
        <v>#REF!</v>
      </c>
      <c r="G82" s="327">
        <v>9.6999999999999993</v>
      </c>
      <c r="H82" s="328" t="e">
        <f t="shared" si="19"/>
        <v>#REF!</v>
      </c>
      <c r="I82" s="329">
        <v>8.9176826011087229</v>
      </c>
      <c r="J82" s="328">
        <f t="shared" si="10"/>
        <v>4.9036012468731016E-2</v>
      </c>
      <c r="K82" s="329">
        <v>10.129874098096542</v>
      </c>
      <c r="L82" s="328">
        <f t="shared" si="11"/>
        <v>0.68168417072543086</v>
      </c>
      <c r="M82" s="329">
        <v>9.4762947104322475</v>
      </c>
      <c r="N82" s="328">
        <f t="shared" si="12"/>
        <v>0.32709422665048393</v>
      </c>
      <c r="O82" s="327">
        <v>8.3597658103436583</v>
      </c>
      <c r="P82" s="328">
        <f t="shared" si="13"/>
        <v>2.9315946309228735E-2</v>
      </c>
      <c r="Q82" s="327">
        <v>10.348010848852571</v>
      </c>
      <c r="R82" s="328">
        <f t="shared" si="14"/>
        <v>0.69229936424384952</v>
      </c>
      <c r="S82" s="327">
        <v>9.1952442241468244</v>
      </c>
      <c r="T82" s="328">
        <f t="shared" si="15"/>
        <v>0.2733815994746589</v>
      </c>
    </row>
    <row r="83" spans="2:20" collapsed="1">
      <c r="B83" s="139">
        <v>2007</v>
      </c>
      <c r="C83" s="329">
        <v>7.0627399503161694</v>
      </c>
      <c r="D83" s="334">
        <f>C83-C96</f>
        <v>-0.31382836084544685</v>
      </c>
      <c r="E83" s="329">
        <v>8.1064582158888445</v>
      </c>
      <c r="F83" s="334">
        <f>E83-E96</f>
        <v>9.7281969275385904E-2</v>
      </c>
      <c r="G83" s="329">
        <v>7.4199065558431485</v>
      </c>
      <c r="H83" s="334">
        <f>G83-G96</f>
        <v>-0.17561320864949526</v>
      </c>
      <c r="I83" s="329">
        <v>7.9121208416847537</v>
      </c>
      <c r="J83" s="334">
        <f t="shared" ref="J83:J134" si="20">I83-I96</f>
        <v>-9.2209999590117775E-2</v>
      </c>
      <c r="K83" s="329">
        <v>8.9517958338262247</v>
      </c>
      <c r="L83" s="334">
        <f t="shared" ref="L83:L134" si="21">K83-K96</f>
        <v>-8.2252769954022753E-2</v>
      </c>
      <c r="M83" s="329">
        <v>8.3826456592935799</v>
      </c>
      <c r="N83" s="334">
        <f t="shared" ref="N83:N134" si="22">M83-M96</f>
        <v>-9.8614334232683731E-2</v>
      </c>
      <c r="O83" s="329">
        <v>7.315456957864213</v>
      </c>
      <c r="P83" s="334">
        <f t="shared" ref="P83:P134" si="23">O83-O96</f>
        <v>-0.12355448034304306</v>
      </c>
      <c r="Q83" s="329">
        <v>8.8378839707738877</v>
      </c>
      <c r="R83" s="334">
        <f t="shared" ref="R83:R134" si="24">Q83-Q96</f>
        <v>-4.8709658058278649E-2</v>
      </c>
      <c r="S83" s="329">
        <v>7.9448414634885607</v>
      </c>
      <c r="T83" s="334">
        <f t="shared" ref="T83:T134" si="25">S83-S96</f>
        <v>-0.10660970714706242</v>
      </c>
    </row>
    <row r="84" spans="2:20" ht="15" hidden="1" customHeight="1" outlineLevel="1">
      <c r="B84" s="68" t="s">
        <v>86</v>
      </c>
      <c r="C84" s="327" t="e">
        <v>#REF!</v>
      </c>
      <c r="D84" s="335"/>
      <c r="E84" s="327" t="e">
        <v>#REF!</v>
      </c>
      <c r="F84" s="335"/>
      <c r="G84" s="327" t="e">
        <v>#REF!</v>
      </c>
      <c r="H84" s="335"/>
      <c r="I84" s="329">
        <v>7.8086184344869833</v>
      </c>
      <c r="J84" s="335"/>
      <c r="K84" s="329">
        <v>8.5274072561513936</v>
      </c>
      <c r="L84" s="335"/>
      <c r="M84" s="329">
        <v>8.1528329019269492</v>
      </c>
      <c r="N84" s="335"/>
      <c r="O84" s="327">
        <v>7.2528910387519732</v>
      </c>
      <c r="P84" s="335"/>
      <c r="Q84" s="327">
        <v>8.6288749818075967</v>
      </c>
      <c r="R84" s="335"/>
      <c r="S84" s="327">
        <v>7.8535863971272892</v>
      </c>
      <c r="T84" s="335"/>
    </row>
    <row r="85" spans="2:20" ht="15" hidden="1" customHeight="1" outlineLevel="1">
      <c r="B85" s="68" t="s">
        <v>87</v>
      </c>
      <c r="C85" s="327" t="e">
        <v>#REF!</v>
      </c>
      <c r="D85" s="335"/>
      <c r="E85" s="327" t="e">
        <v>#REF!</v>
      </c>
      <c r="F85" s="335"/>
      <c r="G85" s="327" t="e">
        <v>#REF!</v>
      </c>
      <c r="H85" s="335"/>
      <c r="I85" s="329">
        <v>7.8803334803803864</v>
      </c>
      <c r="J85" s="335"/>
      <c r="K85" s="329">
        <v>9.7703596271754964</v>
      </c>
      <c r="L85" s="335"/>
      <c r="M85" s="329">
        <v>8.7275245328362576</v>
      </c>
      <c r="N85" s="335"/>
      <c r="O85" s="327">
        <v>7.3103328993139902</v>
      </c>
      <c r="P85" s="335"/>
      <c r="Q85" s="327">
        <v>9.7294296213452629</v>
      </c>
      <c r="R85" s="335"/>
      <c r="S85" s="327">
        <v>8.2904838198813042</v>
      </c>
      <c r="T85" s="335"/>
    </row>
    <row r="86" spans="2:20" ht="15" hidden="1" customHeight="1" outlineLevel="1">
      <c r="B86" s="68" t="s">
        <v>88</v>
      </c>
      <c r="C86" s="327" t="e">
        <v>#REF!</v>
      </c>
      <c r="D86" s="335"/>
      <c r="E86" s="327" t="e">
        <v>#REF!</v>
      </c>
      <c r="F86" s="335"/>
      <c r="G86" s="327" t="e">
        <v>#REF!</v>
      </c>
      <c r="H86" s="335"/>
      <c r="I86" s="329">
        <v>7.3681348349274911</v>
      </c>
      <c r="J86" s="335"/>
      <c r="K86" s="329">
        <v>8.543357264322319</v>
      </c>
      <c r="L86" s="335"/>
      <c r="M86" s="329">
        <v>7.9013944301797352</v>
      </c>
      <c r="N86" s="335"/>
      <c r="O86" s="327">
        <v>6.9720154052692225</v>
      </c>
      <c r="P86" s="335"/>
      <c r="Q86" s="327">
        <v>8.3815583091522239</v>
      </c>
      <c r="R86" s="335"/>
      <c r="S86" s="327">
        <v>7.5615202484548449</v>
      </c>
      <c r="T86" s="335"/>
    </row>
    <row r="87" spans="2:20" ht="15" hidden="1" customHeight="1" outlineLevel="1">
      <c r="B87" s="68" t="s">
        <v>89</v>
      </c>
      <c r="C87" s="327" t="e">
        <v>#REF!</v>
      </c>
      <c r="D87" s="335"/>
      <c r="E87" s="327" t="e">
        <v>#REF!</v>
      </c>
      <c r="F87" s="335"/>
      <c r="G87" s="327" t="e">
        <v>#REF!</v>
      </c>
      <c r="H87" s="335"/>
      <c r="I87" s="329">
        <v>7.6964461994077</v>
      </c>
      <c r="J87" s="335"/>
      <c r="K87" s="329">
        <v>8.3125758702436112</v>
      </c>
      <c r="L87" s="335"/>
      <c r="M87" s="329">
        <v>7.9784745718333703</v>
      </c>
      <c r="N87" s="335"/>
      <c r="O87" s="327">
        <v>7.1137429583043188</v>
      </c>
      <c r="P87" s="335"/>
      <c r="Q87" s="327">
        <v>8.0849735334299524</v>
      </c>
      <c r="R87" s="335"/>
      <c r="S87" s="327">
        <v>7.5167569827946696</v>
      </c>
      <c r="T87" s="335"/>
    </row>
    <row r="88" spans="2:20" ht="15" hidden="1" customHeight="1" outlineLevel="1">
      <c r="B88" s="68" t="s">
        <v>90</v>
      </c>
      <c r="C88" s="327" t="e">
        <v>#REF!</v>
      </c>
      <c r="D88" s="335"/>
      <c r="E88" s="327" t="e">
        <v>#REF!</v>
      </c>
      <c r="F88" s="335"/>
      <c r="G88" s="327" t="e">
        <v>#REF!</v>
      </c>
      <c r="H88" s="335"/>
      <c r="I88" s="329">
        <v>8.582322089426933</v>
      </c>
      <c r="J88" s="335"/>
      <c r="K88" s="329">
        <v>9.9772864832148027</v>
      </c>
      <c r="L88" s="335"/>
      <c r="M88" s="329">
        <v>9.2403179223904335</v>
      </c>
      <c r="N88" s="335"/>
      <c r="O88" s="327">
        <v>7.8349005616822618</v>
      </c>
      <c r="P88" s="335"/>
      <c r="Q88" s="327">
        <v>9.4413085283377622</v>
      </c>
      <c r="R88" s="335"/>
      <c r="S88" s="327">
        <v>8.5323330813003402</v>
      </c>
      <c r="T88" s="335"/>
    </row>
    <row r="89" spans="2:20" ht="15" hidden="1" customHeight="1" outlineLevel="1">
      <c r="B89" s="68" t="s">
        <v>91</v>
      </c>
      <c r="C89" s="327" t="e">
        <v>#REF!</v>
      </c>
      <c r="D89" s="335"/>
      <c r="E89" s="327" t="e">
        <v>#REF!</v>
      </c>
      <c r="F89" s="335"/>
      <c r="G89" s="327" t="e">
        <v>#REF!</v>
      </c>
      <c r="H89" s="335"/>
      <c r="I89" s="329">
        <v>8.5787495221509573</v>
      </c>
      <c r="J89" s="335"/>
      <c r="K89" s="329">
        <v>9.568601254638093</v>
      </c>
      <c r="L89" s="335"/>
      <c r="M89" s="329">
        <v>9.0404829283907393</v>
      </c>
      <c r="N89" s="335"/>
      <c r="O89" s="327">
        <v>7.7226385088184308</v>
      </c>
      <c r="P89" s="335"/>
      <c r="Q89" s="327">
        <v>9.0453183737763219</v>
      </c>
      <c r="R89" s="335"/>
      <c r="S89" s="327">
        <v>8.2857186935611935</v>
      </c>
      <c r="T89" s="335"/>
    </row>
    <row r="90" spans="2:20" ht="15" hidden="1" customHeight="1" outlineLevel="1">
      <c r="B90" s="68" t="s">
        <v>92</v>
      </c>
      <c r="C90" s="327" t="e">
        <v>#REF!</v>
      </c>
      <c r="D90" s="335"/>
      <c r="E90" s="327" t="e">
        <v>#REF!</v>
      </c>
      <c r="F90" s="335"/>
      <c r="G90" s="327" t="e">
        <v>#REF!</v>
      </c>
      <c r="H90" s="335"/>
      <c r="I90" s="329">
        <v>7.8731345025145565</v>
      </c>
      <c r="J90" s="335"/>
      <c r="K90" s="329">
        <v>8.1369015989565714</v>
      </c>
      <c r="L90" s="335"/>
      <c r="M90" s="329">
        <v>7.9939710852362724</v>
      </c>
      <c r="N90" s="335"/>
      <c r="O90" s="327">
        <v>7.2318359075385326</v>
      </c>
      <c r="P90" s="335"/>
      <c r="Q90" s="327">
        <v>7.86111439925594</v>
      </c>
      <c r="R90" s="335"/>
      <c r="S90" s="327">
        <v>7.4944380279404124</v>
      </c>
      <c r="T90" s="335"/>
    </row>
    <row r="91" spans="2:20" ht="15" hidden="1" customHeight="1" outlineLevel="1">
      <c r="B91" s="68" t="s">
        <v>93</v>
      </c>
      <c r="C91" s="327" t="e">
        <v>#REF!</v>
      </c>
      <c r="D91" s="335"/>
      <c r="E91" s="327" t="e">
        <v>#REF!</v>
      </c>
      <c r="F91" s="335"/>
      <c r="G91" s="327" t="e">
        <v>#REF!</v>
      </c>
      <c r="H91" s="335"/>
      <c r="I91" s="329">
        <v>7.8945974543496957</v>
      </c>
      <c r="J91" s="335"/>
      <c r="K91" s="329">
        <v>9.2654279802373214</v>
      </c>
      <c r="L91" s="335"/>
      <c r="M91" s="329">
        <v>8.4742584299356469</v>
      </c>
      <c r="N91" s="335"/>
      <c r="O91" s="327">
        <v>7.3574024025965628</v>
      </c>
      <c r="P91" s="335"/>
      <c r="Q91" s="327">
        <v>8.8824645600038785</v>
      </c>
      <c r="R91" s="335"/>
      <c r="S91" s="327">
        <v>7.9424678133252566</v>
      </c>
      <c r="T91" s="335"/>
    </row>
    <row r="92" spans="2:20" ht="15" hidden="1" customHeight="1" outlineLevel="1">
      <c r="B92" s="68" t="s">
        <v>94</v>
      </c>
      <c r="C92" s="327" t="e">
        <v>#REF!</v>
      </c>
      <c r="D92" s="335"/>
      <c r="E92" s="327" t="e">
        <v>#REF!</v>
      </c>
      <c r="F92" s="335"/>
      <c r="G92" s="327" t="e">
        <v>#REF!</v>
      </c>
      <c r="H92" s="335"/>
      <c r="I92" s="329">
        <v>7.3372622410081183</v>
      </c>
      <c r="J92" s="335"/>
      <c r="K92" s="329">
        <v>8.6607313036063598</v>
      </c>
      <c r="L92" s="335"/>
      <c r="M92" s="329">
        <v>7.9203589936245207</v>
      </c>
      <c r="N92" s="335"/>
      <c r="O92" s="327">
        <v>6.9023675695302238</v>
      </c>
      <c r="P92" s="335"/>
      <c r="Q92" s="327">
        <v>8.4061503393572661</v>
      </c>
      <c r="R92" s="335"/>
      <c r="S92" s="327">
        <v>7.5197519854800294</v>
      </c>
      <c r="T92" s="335"/>
    </row>
    <row r="93" spans="2:20" ht="15" hidden="1" customHeight="1" outlineLevel="1">
      <c r="B93" s="68" t="s">
        <v>95</v>
      </c>
      <c r="C93" s="327" t="e">
        <v>#REF!</v>
      </c>
      <c r="D93" s="335"/>
      <c r="E93" s="327" t="e">
        <v>#REF!</v>
      </c>
      <c r="F93" s="335"/>
      <c r="G93" s="327" t="e">
        <v>#REF!</v>
      </c>
      <c r="H93" s="335"/>
      <c r="I93" s="329">
        <v>8.0930296274409734</v>
      </c>
      <c r="J93" s="335"/>
      <c r="K93" s="329">
        <v>8.8645960787952234</v>
      </c>
      <c r="L93" s="335"/>
      <c r="M93" s="329">
        <v>8.4640761645547027</v>
      </c>
      <c r="N93" s="335"/>
      <c r="O93" s="327">
        <v>7.6643628247829731</v>
      </c>
      <c r="P93" s="335"/>
      <c r="Q93" s="327">
        <v>8.974658575808073</v>
      </c>
      <c r="R93" s="335"/>
      <c r="S93" s="327">
        <v>8.2385084387826346</v>
      </c>
      <c r="T93" s="335"/>
    </row>
    <row r="94" spans="2:20" ht="15" hidden="1" customHeight="1" outlineLevel="1">
      <c r="B94" s="68" t="s">
        <v>96</v>
      </c>
      <c r="C94" s="327" t="e">
        <v>#REF!</v>
      </c>
      <c r="D94" s="335"/>
      <c r="E94" s="327" t="e">
        <v>#REF!</v>
      </c>
      <c r="F94" s="335"/>
      <c r="G94" s="327" t="e">
        <v>#REF!</v>
      </c>
      <c r="H94" s="335"/>
      <c r="I94" s="329">
        <v>8.1975867911122986</v>
      </c>
      <c r="J94" s="335"/>
      <c r="K94" s="329">
        <v>9.2766302584622036</v>
      </c>
      <c r="L94" s="335"/>
      <c r="M94" s="329">
        <v>8.7245740595757368</v>
      </c>
      <c r="N94" s="335"/>
      <c r="O94" s="327">
        <v>7.6784499102820192</v>
      </c>
      <c r="P94" s="335"/>
      <c r="Q94" s="327">
        <v>9.4987507891882554</v>
      </c>
      <c r="R94" s="335"/>
      <c r="S94" s="327">
        <v>8.4785502344567174</v>
      </c>
      <c r="T94" s="335"/>
    </row>
    <row r="95" spans="2:20" ht="15" hidden="1" customHeight="1" outlineLevel="1">
      <c r="B95" s="68" t="s">
        <v>97</v>
      </c>
      <c r="C95" s="327" t="e">
        <v>#REF!</v>
      </c>
      <c r="D95" s="335"/>
      <c r="E95" s="327" t="e">
        <v>#REF!</v>
      </c>
      <c r="F95" s="335"/>
      <c r="G95" s="327" t="e">
        <v>#REF!</v>
      </c>
      <c r="H95" s="335"/>
      <c r="I95" s="329">
        <v>8.8686465886399919</v>
      </c>
      <c r="J95" s="335"/>
      <c r="K95" s="329">
        <v>9.4481899273711107</v>
      </c>
      <c r="L95" s="335"/>
      <c r="M95" s="329">
        <v>9.1492004837817635</v>
      </c>
      <c r="N95" s="335"/>
      <c r="O95" s="327">
        <v>8.3304498640344296</v>
      </c>
      <c r="P95" s="335"/>
      <c r="Q95" s="327">
        <v>9.6557114846087213</v>
      </c>
      <c r="R95" s="335"/>
      <c r="S95" s="327">
        <v>8.9218626246721655</v>
      </c>
      <c r="T95" s="335"/>
    </row>
    <row r="96" spans="2:20" collapsed="1">
      <c r="B96" s="139">
        <v>2006</v>
      </c>
      <c r="C96" s="329">
        <v>7.3765683111616163</v>
      </c>
      <c r="D96" s="334"/>
      <c r="E96" s="329">
        <v>8.0091762466134586</v>
      </c>
      <c r="F96" s="334"/>
      <c r="G96" s="329">
        <v>7.5955197644926438</v>
      </c>
      <c r="H96" s="334"/>
      <c r="I96" s="329">
        <v>8.0043308412748715</v>
      </c>
      <c r="J96" s="334"/>
      <c r="K96" s="329">
        <v>9.0340486037802474</v>
      </c>
      <c r="L96" s="334"/>
      <c r="M96" s="329">
        <v>8.4812599935262636</v>
      </c>
      <c r="N96" s="334"/>
      <c r="O96" s="329">
        <v>7.4390114382072561</v>
      </c>
      <c r="P96" s="334"/>
      <c r="Q96" s="329">
        <v>8.8865936288321663</v>
      </c>
      <c r="R96" s="334"/>
      <c r="S96" s="329">
        <v>8.0514511706356231</v>
      </c>
      <c r="T96" s="334"/>
    </row>
    <row r="97" spans="2:20" ht="15" customHeight="1">
      <c r="B97" s="142" t="s">
        <v>128</v>
      </c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</row>
  </sheetData>
  <mergeCells count="6">
    <mergeCell ref="B5:T5"/>
    <mergeCell ref="B6:B7"/>
    <mergeCell ref="C6:H6"/>
    <mergeCell ref="I6:N6"/>
    <mergeCell ref="O6:T6"/>
    <mergeCell ref="B97:T97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1" t="s">
        <v>294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>
      <c r="B6" s="123"/>
      <c r="C6" s="123" t="s">
        <v>71</v>
      </c>
      <c r="D6" s="123"/>
      <c r="E6" s="123"/>
      <c r="F6" s="144" t="s">
        <v>135</v>
      </c>
      <c r="G6" s="144"/>
      <c r="H6" s="144"/>
      <c r="I6" s="123" t="s">
        <v>136</v>
      </c>
      <c r="J6" s="123"/>
      <c r="K6" s="123"/>
    </row>
    <row r="7" spans="2:11" ht="15" customHeight="1">
      <c r="B7" s="123"/>
      <c r="C7" s="146" t="s">
        <v>143</v>
      </c>
      <c r="D7" s="146" t="s">
        <v>144</v>
      </c>
      <c r="E7" s="146" t="s">
        <v>117</v>
      </c>
      <c r="F7" s="147" t="s">
        <v>143</v>
      </c>
      <c r="G7" s="147" t="s">
        <v>144</v>
      </c>
      <c r="H7" s="147" t="s">
        <v>117</v>
      </c>
      <c r="I7" s="146" t="s">
        <v>137</v>
      </c>
      <c r="J7" s="146" t="s">
        <v>144</v>
      </c>
      <c r="K7" s="146" t="s">
        <v>83</v>
      </c>
    </row>
    <row r="8" spans="2:11">
      <c r="B8" s="68" t="s">
        <v>88</v>
      </c>
      <c r="C8" s="336">
        <f>IFERROR('Tablas evol EM zona'!C8-'Tablas evol EM zona'!C21,"-")</f>
        <v>0.81528320995394399</v>
      </c>
      <c r="D8" s="336">
        <f>IFERROR('Tablas evol EM zona'!E8-'Tablas evol EM zona'!E21,"-")</f>
        <v>0.73635071090047344</v>
      </c>
      <c r="E8" s="336">
        <f>IFERROR('Tablas evol EM zona'!G8-'Tablas evol EM zona'!G21,"-")</f>
        <v>0.78879678526342012</v>
      </c>
      <c r="F8" s="337">
        <f>IFERROR('Tablas evol EM zona'!I8-'Tablas evol EM zona'!I21,"-")</f>
        <v>0.155491668481055</v>
      </c>
      <c r="G8" s="337">
        <f>IFERROR('Tablas evol EM zona'!K8-'Tablas evol EM zona'!K21,"-")</f>
        <v>0.35676083080556786</v>
      </c>
      <c r="H8" s="337">
        <f>IFERROR('Tablas evol EM zona'!M8-'Tablas evol EM zona'!M21,"-")</f>
        <v>0.21228192271616653</v>
      </c>
      <c r="I8" s="336">
        <f>IFERROR('Tablas evol EM zona'!O8-'Tablas evol EM zona'!O21,"-")</f>
        <v>0.19808759684086397</v>
      </c>
      <c r="J8" s="336">
        <f>IFERROR('Tablas evol EM zona'!Q8-'Tablas evol EM zona'!Q21,"-")</f>
        <v>0.38487743454279233</v>
      </c>
      <c r="K8" s="336">
        <f>IFERROR('Tablas evol EM zona'!S8-'Tablas evol EM zona'!S21,"-")</f>
        <v>0.22920068319284415</v>
      </c>
    </row>
    <row r="9" spans="2:11">
      <c r="B9" s="68" t="s">
        <v>89</v>
      </c>
      <c r="C9" s="336">
        <f>IFERROR('Tablas evol EM zona'!C9-'Tablas evol EM zona'!C22,"-")</f>
        <v>-0.50600195837995798</v>
      </c>
      <c r="D9" s="336">
        <f>IFERROR('Tablas evol EM zona'!E9-'Tablas evol EM zona'!E22,"-")</f>
        <v>0.23924392414781792</v>
      </c>
      <c r="E9" s="336">
        <f>IFERROR('Tablas evol EM zona'!G9-'Tablas evol EM zona'!G22,"-")</f>
        <v>-0.33256503769751333</v>
      </c>
      <c r="F9" s="337">
        <f>IFERROR('Tablas evol EM zona'!I9-'Tablas evol EM zona'!I22,"-")</f>
        <v>-1.1198594851263621E-2</v>
      </c>
      <c r="G9" s="337">
        <f>IFERROR('Tablas evol EM zona'!K9-'Tablas evol EM zona'!K22,"-")</f>
        <v>0.42423829512346956</v>
      </c>
      <c r="H9" s="337">
        <f>IFERROR('Tablas evol EM zona'!M9-'Tablas evol EM zona'!M22,"-")</f>
        <v>0.1363985375619734</v>
      </c>
      <c r="I9" s="336">
        <f>IFERROR('Tablas evol EM zona'!O9-'Tablas evol EM zona'!O22,"-")</f>
        <v>-0.10752560193711336</v>
      </c>
      <c r="J9" s="336">
        <f>IFERROR('Tablas evol EM zona'!Q9-'Tablas evol EM zona'!Q22,"-")</f>
        <v>0.35663771835707969</v>
      </c>
      <c r="K9" s="336">
        <f>IFERROR('Tablas evol EM zona'!S9-'Tablas evol EM zona'!S22,"-")</f>
        <v>2.8103375159165722E-2</v>
      </c>
    </row>
    <row r="10" spans="2:11">
      <c r="B10" s="68" t="s">
        <v>90</v>
      </c>
      <c r="C10" s="336">
        <f>IFERROR('Tablas evol EM zona'!C10-'Tablas evol EM zona'!C23,"-")</f>
        <v>-2.3161299283687597E-2</v>
      </c>
      <c r="D10" s="336">
        <f>IFERROR('Tablas evol EM zona'!E10-'Tablas evol EM zona'!E23,"-")</f>
        <v>0.3066906433087766</v>
      </c>
      <c r="E10" s="336">
        <f>IFERROR('Tablas evol EM zona'!G10-'Tablas evol EM zona'!G23,"-")</f>
        <v>5.6203796794607186E-2</v>
      </c>
      <c r="F10" s="337">
        <f>IFERROR('Tablas evol EM zona'!I10-'Tablas evol EM zona'!I23,"-")</f>
        <v>-0.26733300227895551</v>
      </c>
      <c r="G10" s="337">
        <f>IFERROR('Tablas evol EM zona'!K10-'Tablas evol EM zona'!K23,"-")</f>
        <v>-3.4025347743906309E-2</v>
      </c>
      <c r="H10" s="337">
        <f>IFERROR('Tablas evol EM zona'!M10-'Tablas evol EM zona'!M23,"-")</f>
        <v>-0.18864769102369117</v>
      </c>
      <c r="I10" s="336">
        <f>IFERROR('Tablas evol EM zona'!O10-'Tablas evol EM zona'!O23,"-")</f>
        <v>-0.20742981595626109</v>
      </c>
      <c r="J10" s="336">
        <f>IFERROR('Tablas evol EM zona'!Q10-'Tablas evol EM zona'!Q23,"-")</f>
        <v>2.6892932492254218E-2</v>
      </c>
      <c r="K10" s="336">
        <f>IFERROR('Tablas evol EM zona'!S10-'Tablas evol EM zona'!S23,"-")</f>
        <v>-0.14613125192564436</v>
      </c>
    </row>
    <row r="11" spans="2:11">
      <c r="B11" s="68" t="s">
        <v>91</v>
      </c>
      <c r="C11" s="336">
        <f>IFERROR('Tablas evol EM zona'!C11-'Tablas evol EM zona'!C24,"-")</f>
        <v>0.16855364552459928</v>
      </c>
      <c r="D11" s="336">
        <f>IFERROR('Tablas evol EM zona'!E11-'Tablas evol EM zona'!E24,"-")</f>
        <v>5.0319610540798365E-2</v>
      </c>
      <c r="E11" s="336">
        <f>IFERROR('Tablas evol EM zona'!G11-'Tablas evol EM zona'!G24,"-")</f>
        <v>0.14057337672400472</v>
      </c>
      <c r="F11" s="337">
        <f>IFERROR('Tablas evol EM zona'!I11-'Tablas evol EM zona'!I24,"-")</f>
        <v>0.54567946141422574</v>
      </c>
      <c r="G11" s="337">
        <f>IFERROR('Tablas evol EM zona'!K11-'Tablas evol EM zona'!K24,"-")</f>
        <v>0.78671461069586623</v>
      </c>
      <c r="H11" s="337">
        <f>IFERROR('Tablas evol EM zona'!M11-'Tablas evol EM zona'!M24,"-")</f>
        <v>0.62851384284849932</v>
      </c>
      <c r="I11" s="336">
        <f>IFERROR('Tablas evol EM zona'!O11-'Tablas evol EM zona'!O24,"-")</f>
        <v>0.47672218012791312</v>
      </c>
      <c r="J11" s="336">
        <f>IFERROR('Tablas evol EM zona'!Q11-'Tablas evol EM zona'!Q24,"-")</f>
        <v>0.69319094946837456</v>
      </c>
      <c r="K11" s="336">
        <f>IFERROR('Tablas evol EM zona'!S11-'Tablas evol EM zona'!S24,"-")</f>
        <v>0.53290505488563511</v>
      </c>
    </row>
    <row r="12" spans="2:11">
      <c r="B12" s="68" t="s">
        <v>92</v>
      </c>
      <c r="C12" s="336">
        <f>IFERROR('Tablas evol EM zona'!C12-'Tablas evol EM zona'!C25,"-")</f>
        <v>9.5703989825244307E-3</v>
      </c>
      <c r="D12" s="336">
        <f>IFERROR('Tablas evol EM zona'!E12-'Tablas evol EM zona'!E25,"-")</f>
        <v>0.29291563010874988</v>
      </c>
      <c r="E12" s="336">
        <f>IFERROR('Tablas evol EM zona'!G12-'Tablas evol EM zona'!G25,"-")</f>
        <v>8.0802625294106534E-2</v>
      </c>
      <c r="F12" s="337">
        <f>IFERROR('Tablas evol EM zona'!I12-'Tablas evol EM zona'!I25,"-")</f>
        <v>-0.53777381079527853</v>
      </c>
      <c r="G12" s="337">
        <f>IFERROR('Tablas evol EM zona'!K12-'Tablas evol EM zona'!K25,"-")</f>
        <v>-0.65173044993170404</v>
      </c>
      <c r="H12" s="337">
        <f>IFERROR('Tablas evol EM zona'!M12-'Tablas evol EM zona'!M25,"-")</f>
        <v>-0.5877886141128803</v>
      </c>
      <c r="I12" s="336">
        <f>IFERROR('Tablas evol EM zona'!O12-'Tablas evol EM zona'!O25,"-")</f>
        <v>-0.37889402565972219</v>
      </c>
      <c r="J12" s="336">
        <f>IFERROR('Tablas evol EM zona'!Q12-'Tablas evol EM zona'!Q25,"-")</f>
        <v>-0.54218523878437086</v>
      </c>
      <c r="K12" s="336">
        <f>IFERROR('Tablas evol EM zona'!S12-'Tablas evol EM zona'!S25,"-")</f>
        <v>-0.44790715995515562</v>
      </c>
    </row>
    <row r="13" spans="2:11">
      <c r="B13" s="68" t="s">
        <v>93</v>
      </c>
      <c r="C13" s="336">
        <f>IFERROR('Tablas evol EM zona'!C13-'Tablas evol EM zona'!C26,"-")</f>
        <v>0.47603930536769656</v>
      </c>
      <c r="D13" s="336">
        <f>IFERROR('Tablas evol EM zona'!E13-'Tablas evol EM zona'!E26,"-")</f>
        <v>2.8103306943169315E-2</v>
      </c>
      <c r="E13" s="336">
        <f>IFERROR('Tablas evol EM zona'!G13-'Tablas evol EM zona'!G26,"-")</f>
        <v>0.37961456335483845</v>
      </c>
      <c r="F13" s="337">
        <f>IFERROR('Tablas evol EM zona'!I13-'Tablas evol EM zona'!I26,"-")</f>
        <v>-6.6932962829456599E-2</v>
      </c>
      <c r="G13" s="337">
        <f>IFERROR('Tablas evol EM zona'!K13-'Tablas evol EM zona'!K26,"-")</f>
        <v>-0.17010911180615018</v>
      </c>
      <c r="H13" s="337">
        <f>IFERROR('Tablas evol EM zona'!M13-'Tablas evol EM zona'!M26,"-")</f>
        <v>-0.12093179790135711</v>
      </c>
      <c r="I13" s="336">
        <f>IFERROR('Tablas evol EM zona'!O13-'Tablas evol EM zona'!O26,"-")</f>
        <v>6.0400426480118341E-3</v>
      </c>
      <c r="J13" s="336">
        <f>IFERROR('Tablas evol EM zona'!Q13-'Tablas evol EM zona'!Q26,"-")</f>
        <v>-0.13912634184655559</v>
      </c>
      <c r="K13" s="336">
        <f>IFERROR('Tablas evol EM zona'!S13-'Tablas evol EM zona'!S26,"-")</f>
        <v>-6.4313960239855916E-2</v>
      </c>
    </row>
    <row r="14" spans="2:11">
      <c r="B14" s="68" t="s">
        <v>94</v>
      </c>
      <c r="C14" s="336">
        <f>IFERROR('Tablas evol EM zona'!C14-'Tablas evol EM zona'!C27,"-")</f>
        <v>0.30855338825731771</v>
      </c>
      <c r="D14" s="336">
        <f>IFERROR('Tablas evol EM zona'!E14-'Tablas evol EM zona'!E27,"-")</f>
        <v>-0.36975414026782438</v>
      </c>
      <c r="E14" s="336">
        <f>IFERROR('Tablas evol EM zona'!G14-'Tablas evol EM zona'!G27,"-")</f>
        <v>0.12723102675593978</v>
      </c>
      <c r="F14" s="337">
        <f>IFERROR('Tablas evol EM zona'!I14-'Tablas evol EM zona'!I27,"-")</f>
        <v>4.3060736462681604E-2</v>
      </c>
      <c r="G14" s="337">
        <f>IFERROR('Tablas evol EM zona'!K14-'Tablas evol EM zona'!K27,"-")</f>
        <v>0.37257206909332385</v>
      </c>
      <c r="H14" s="337">
        <f>IFERROR('Tablas evol EM zona'!M14-'Tablas evol EM zona'!M27,"-")</f>
        <v>0.14669780378758102</v>
      </c>
      <c r="I14" s="336">
        <f>IFERROR('Tablas evol EM zona'!O14-'Tablas evol EM zona'!O27,"-")</f>
        <v>5.0629315099442351E-2</v>
      </c>
      <c r="J14" s="336">
        <f>IFERROR('Tablas evol EM zona'!Q14-'Tablas evol EM zona'!Q27,"-")</f>
        <v>0.25473862194514307</v>
      </c>
      <c r="K14" s="336">
        <f>IFERROR('Tablas evol EM zona'!S14-'Tablas evol EM zona'!S27,"-")</f>
        <v>8.9254685545441248E-2</v>
      </c>
    </row>
    <row r="15" spans="2:11">
      <c r="B15" s="68" t="s">
        <v>95</v>
      </c>
      <c r="C15" s="336">
        <f>IFERROR('Tablas evol EM zona'!C15-'Tablas evol EM zona'!C28,"-")</f>
        <v>0.28224804160358019</v>
      </c>
      <c r="D15" s="336">
        <f>IFERROR('Tablas evol EM zona'!E15-'Tablas evol EM zona'!E28,"-")</f>
        <v>-0.17614961629101522</v>
      </c>
      <c r="E15" s="336">
        <f>IFERROR('Tablas evol EM zona'!G15-'Tablas evol EM zona'!G28,"-")</f>
        <v>0.15124110621036024</v>
      </c>
      <c r="F15" s="337">
        <f>IFERROR('Tablas evol EM zona'!I15-'Tablas evol EM zona'!I28,"-")</f>
        <v>-0.41486293675994723</v>
      </c>
      <c r="G15" s="337">
        <f>IFERROR('Tablas evol EM zona'!K15-'Tablas evol EM zona'!K28,"-")</f>
        <v>-0.50828557507841765</v>
      </c>
      <c r="H15" s="337">
        <f>IFERROR('Tablas evol EM zona'!M15-'Tablas evol EM zona'!M28,"-")</f>
        <v>-0.47065346750397108</v>
      </c>
      <c r="I15" s="336">
        <f>IFERROR('Tablas evol EM zona'!O15-'Tablas evol EM zona'!O28,"-")</f>
        <v>-0.27308299647483025</v>
      </c>
      <c r="J15" s="336">
        <f>IFERROR('Tablas evol EM zona'!Q15-'Tablas evol EM zona'!Q28,"-")</f>
        <v>-0.47037919350293933</v>
      </c>
      <c r="K15" s="336">
        <f>IFERROR('Tablas evol EM zona'!S15-'Tablas evol EM zona'!S28,"-")</f>
        <v>-0.37005551825943073</v>
      </c>
    </row>
    <row r="16" spans="2:11">
      <c r="B16" s="68" t="s">
        <v>96</v>
      </c>
      <c r="C16" s="336">
        <f>IFERROR('Tablas evol EM zona'!C16-'Tablas evol EM zona'!C29,"-")</f>
        <v>0.65810692106071045</v>
      </c>
      <c r="D16" s="336">
        <f>IFERROR('Tablas evol EM zona'!E16-'Tablas evol EM zona'!E29,"-")</f>
        <v>-0.19719058466211159</v>
      </c>
      <c r="E16" s="336">
        <f>IFERROR('Tablas evol EM zona'!G16-'Tablas evol EM zona'!G29,"-")</f>
        <v>0.44770294854014026</v>
      </c>
      <c r="F16" s="337">
        <f>IFERROR('Tablas evol EM zona'!I16-'Tablas evol EM zona'!I29,"-")</f>
        <v>0.12672910904366752</v>
      </c>
      <c r="G16" s="337">
        <f>IFERROR('Tablas evol EM zona'!K16-'Tablas evol EM zona'!K29,"-")</f>
        <v>0.49721173669154339</v>
      </c>
      <c r="H16" s="337">
        <f>IFERROR('Tablas evol EM zona'!M16-'Tablas evol EM zona'!M29,"-")</f>
        <v>0.23692895248099965</v>
      </c>
      <c r="I16" s="336">
        <f>IFERROR('Tablas evol EM zona'!O16-'Tablas evol EM zona'!O29,"-")</f>
        <v>8.867280056620519E-2</v>
      </c>
      <c r="J16" s="336">
        <f>IFERROR('Tablas evol EM zona'!Q16-'Tablas evol EM zona'!Q29,"-")</f>
        <v>0.53327289378589704</v>
      </c>
      <c r="K16" s="336">
        <f>IFERROR('Tablas evol EM zona'!S16-'Tablas evol EM zona'!S29,"-")</f>
        <v>0.18365301759086705</v>
      </c>
    </row>
    <row r="17" spans="2:11">
      <c r="B17" s="68" t="s">
        <v>97</v>
      </c>
      <c r="C17" s="336">
        <f>IFERROR('Tablas evol EM zona'!C17-'Tablas evol EM zona'!C30,"-")</f>
        <v>0.26386849978304028</v>
      </c>
      <c r="D17" s="336">
        <f>IFERROR('Tablas evol EM zona'!E17-'Tablas evol EM zona'!E30,"-")</f>
        <v>0.92881949733434865</v>
      </c>
      <c r="E17" s="336">
        <f>IFERROR('Tablas evol EM zona'!G17-'Tablas evol EM zona'!G30,"-")</f>
        <v>0.3532405081082981</v>
      </c>
      <c r="F17" s="337">
        <f>IFERROR('Tablas evol EM zona'!I17-'Tablas evol EM zona'!I30,"-")</f>
        <v>0.12836807515286885</v>
      </c>
      <c r="G17" s="337">
        <f>IFERROR('Tablas evol EM zona'!K17-'Tablas evol EM zona'!K30,"-")</f>
        <v>0.18765344591998812</v>
      </c>
      <c r="H17" s="337">
        <f>IFERROR('Tablas evol EM zona'!M17-'Tablas evol EM zona'!M30,"-")</f>
        <v>0.11244859165291743</v>
      </c>
      <c r="I17" s="336">
        <f>IFERROR('Tablas evol EM zona'!O17-'Tablas evol EM zona'!O30,"-")</f>
        <v>0.15437472852206469</v>
      </c>
      <c r="J17" s="336">
        <f>IFERROR('Tablas evol EM zona'!Q17-'Tablas evol EM zona'!Q30,"-")</f>
        <v>0.24760698300238815</v>
      </c>
      <c r="K17" s="336">
        <f>IFERROR('Tablas evol EM zona'!S17-'Tablas evol EM zona'!S30,"-")</f>
        <v>0.13200830729359581</v>
      </c>
    </row>
    <row r="18" spans="2:11" ht="29.25" customHeight="1">
      <c r="B18" s="74" t="str">
        <f>actualizaciones!$A$2</f>
        <v xml:space="preserve">acum. octubre 2012 </v>
      </c>
      <c r="C18" s="331">
        <v>0.26548436629279415</v>
      </c>
      <c r="D18" s="331">
        <v>0.27223453300209766</v>
      </c>
      <c r="E18" s="331">
        <v>0.25934953784612791</v>
      </c>
      <c r="F18" s="331">
        <v>-1.2059090119755922E-2</v>
      </c>
      <c r="G18" s="331">
        <v>0.15883020383239099</v>
      </c>
      <c r="H18" s="331">
        <v>3.1716238603269886E-2</v>
      </c>
      <c r="I18" s="331">
        <v>1.5719206269151798E-2</v>
      </c>
      <c r="J18" s="331">
        <v>0.16514863458734652</v>
      </c>
      <c r="K18" s="331">
        <v>3.6162947349988706E-2</v>
      </c>
    </row>
    <row r="19" spans="2:11" outlineLevel="1">
      <c r="B19" s="68" t="s">
        <v>86</v>
      </c>
      <c r="C19" s="336">
        <f>IFERROR('Tablas evol EM zona'!C19-'Tablas evol EM zona'!C32,"-")</f>
        <v>0.58110650397691366</v>
      </c>
      <c r="D19" s="336">
        <f>IFERROR('Tablas evol EM zona'!E19-'Tablas evol EM zona'!E32,"-")</f>
        <v>0.88655809246441564</v>
      </c>
      <c r="E19" s="336">
        <f>IFERROR('Tablas evol EM zona'!G19-'Tablas evol EM zona'!G32,"-")</f>
        <v>0.57889781053284306</v>
      </c>
      <c r="F19" s="337">
        <f>IFERROR('Tablas evol EM zona'!I19-'Tablas evol EM zona'!I32,"-")</f>
        <v>0.41974012715124154</v>
      </c>
      <c r="G19" s="337">
        <f>IFERROR('Tablas evol EM zona'!K19-'Tablas evol EM zona'!K32,"-")</f>
        <v>7.8183280256080678E-2</v>
      </c>
      <c r="H19" s="337">
        <f>IFERROR('Tablas evol EM zona'!M19-'Tablas evol EM zona'!M32,"-")</f>
        <v>0.26758609032423131</v>
      </c>
      <c r="I19" s="336">
        <f>IFERROR('Tablas evol EM zona'!O19-'Tablas evol EM zona'!O32,"-")</f>
        <v>0.5217270992638019</v>
      </c>
      <c r="J19" s="336">
        <f>IFERROR('Tablas evol EM zona'!Q19-'Tablas evol EM zona'!Q32,"-")</f>
        <v>0.19484561892958396</v>
      </c>
      <c r="K19" s="336">
        <f>IFERROR('Tablas evol EM zona'!S19-'Tablas evol EM zona'!S32,"-")</f>
        <v>0.38432490142389142</v>
      </c>
    </row>
    <row r="20" spans="2:11" outlineLevel="1">
      <c r="B20" s="68" t="s">
        <v>87</v>
      </c>
      <c r="C20" s="336">
        <f>IFERROR('Tablas evol EM zona'!C20-'Tablas evol EM zona'!C33,"-")</f>
        <v>0.58000000000000007</v>
      </c>
      <c r="D20" s="336">
        <f>IFERROR('Tablas evol EM zona'!E20-'Tablas evol EM zona'!E33,"-")</f>
        <v>0.3100000000000005</v>
      </c>
      <c r="E20" s="336">
        <f>IFERROR('Tablas evol EM zona'!G20-'Tablas evol EM zona'!G33,"-")</f>
        <v>0.40999999999999925</v>
      </c>
      <c r="F20" s="337">
        <f>IFERROR('Tablas evol EM zona'!I20-'Tablas evol EM zona'!I33,"-")</f>
        <v>0.30159457561728331</v>
      </c>
      <c r="G20" s="337">
        <f>IFERROR('Tablas evol EM zona'!K20-'Tablas evol EM zona'!K33,"-")</f>
        <v>0.13598804366793793</v>
      </c>
      <c r="H20" s="337">
        <f>IFERROR('Tablas evol EM zona'!M20-'Tablas evol EM zona'!M33,"-")</f>
        <v>0.20439784892015922</v>
      </c>
      <c r="I20" s="336">
        <f>IFERROR('Tablas evol EM zona'!O20-'Tablas evol EM zona'!O33,"-")</f>
        <v>0.37400202583102882</v>
      </c>
      <c r="J20" s="336">
        <f>IFERROR('Tablas evol EM zona'!Q20-'Tablas evol EM zona'!Q33,"-")</f>
        <v>0.2156158667174175</v>
      </c>
      <c r="K20" s="336">
        <f>IFERROR('Tablas evol EM zona'!S20-'Tablas evol EM zona'!S33,"-")</f>
        <v>0.26762487889300424</v>
      </c>
    </row>
    <row r="21" spans="2:11" outlineLevel="1">
      <c r="B21" s="68" t="s">
        <v>88</v>
      </c>
      <c r="C21" s="336">
        <f>IFERROR('Tablas evol EM zona'!C21-'Tablas evol EM zona'!C34,"-")</f>
        <v>-0.17999999999999972</v>
      </c>
      <c r="D21" s="336">
        <f>IFERROR('Tablas evol EM zona'!E21-'Tablas evol EM zona'!E34,"-")</f>
        <v>-0.16999999999999993</v>
      </c>
      <c r="E21" s="336">
        <f>IFERROR('Tablas evol EM zona'!G21-'Tablas evol EM zona'!G34,"-")</f>
        <v>-0.16999999999999993</v>
      </c>
      <c r="F21" s="337">
        <f>IFERROR('Tablas evol EM zona'!I21-'Tablas evol EM zona'!I34,"-")</f>
        <v>0.38000477440916747</v>
      </c>
      <c r="G21" s="337">
        <f>IFERROR('Tablas evol EM zona'!K21-'Tablas evol EM zona'!K34,"-")</f>
        <v>6.2440890125174064E-2</v>
      </c>
      <c r="H21" s="337">
        <f>IFERROR('Tablas evol EM zona'!M21-'Tablas evol EM zona'!M34,"-")</f>
        <v>0.24799009200283084</v>
      </c>
      <c r="I21" s="336">
        <f>IFERROR('Tablas evol EM zona'!O21-'Tablas evol EM zona'!O34,"-")</f>
        <v>0.33303023775745899</v>
      </c>
      <c r="J21" s="336">
        <f>IFERROR('Tablas evol EM zona'!Q21-'Tablas evol EM zona'!Q34,"-")</f>
        <v>6.5606878380927824E-2</v>
      </c>
      <c r="K21" s="336">
        <f>IFERROR('Tablas evol EM zona'!S21-'Tablas evol EM zona'!S34,"-")</f>
        <v>0.23024542961714189</v>
      </c>
    </row>
    <row r="22" spans="2:11" outlineLevel="1">
      <c r="B22" s="68" t="s">
        <v>89</v>
      </c>
      <c r="C22" s="336">
        <f>IFERROR('Tablas evol EM zona'!C22-'Tablas evol EM zona'!C35,"-")</f>
        <v>0.99232993691742521</v>
      </c>
      <c r="D22" s="336">
        <f>IFERROR('Tablas evol EM zona'!E22-'Tablas evol EM zona'!E35,"-")</f>
        <v>-2.7509350449477665E-2</v>
      </c>
      <c r="E22" s="336">
        <f>IFERROR('Tablas evol EM zona'!G22-'Tablas evol EM zona'!G35,"-")</f>
        <v>0.75548775859142214</v>
      </c>
      <c r="F22" s="337">
        <f>IFERROR('Tablas evol EM zona'!I22-'Tablas evol EM zona'!I35,"-")</f>
        <v>0.10844604796665447</v>
      </c>
      <c r="G22" s="337">
        <f>IFERROR('Tablas evol EM zona'!K22-'Tablas evol EM zona'!K35,"-")</f>
        <v>-0.73364479104371227</v>
      </c>
      <c r="H22" s="337">
        <f>IFERROR('Tablas evol EM zona'!M22-'Tablas evol EM zona'!M35,"-")</f>
        <v>-0.22514131678341442</v>
      </c>
      <c r="I22" s="336">
        <f>IFERROR('Tablas evol EM zona'!O22-'Tablas evol EM zona'!O35,"-")</f>
        <v>0.27333725157935795</v>
      </c>
      <c r="J22" s="336">
        <f>IFERROR('Tablas evol EM zona'!Q22-'Tablas evol EM zona'!Q35,"-")</f>
        <v>-0.59409600221725078</v>
      </c>
      <c r="K22" s="336">
        <f>IFERROR('Tablas evol EM zona'!S22-'Tablas evol EM zona'!S35,"-")</f>
        <v>-4.5372054730218103E-2</v>
      </c>
    </row>
    <row r="23" spans="2:11" outlineLevel="1">
      <c r="B23" s="68" t="s">
        <v>90</v>
      </c>
      <c r="C23" s="336">
        <f>IFERROR('Tablas evol EM zona'!C23-'Tablas evol EM zona'!C36,"-")</f>
        <v>0.48834713158663678</v>
      </c>
      <c r="D23" s="336">
        <f>IFERROR('Tablas evol EM zona'!E23-'Tablas evol EM zona'!E36,"-")</f>
        <v>0.19864093555993989</v>
      </c>
      <c r="E23" s="336">
        <f>IFERROR('Tablas evol EM zona'!G23-'Tablas evol EM zona'!G36,"-")</f>
        <v>0.40758243891615997</v>
      </c>
      <c r="F23" s="337">
        <f>IFERROR('Tablas evol EM zona'!I23-'Tablas evol EM zona'!I36,"-")</f>
        <v>0.3800216414984785</v>
      </c>
      <c r="G23" s="337">
        <f>IFERROR('Tablas evol EM zona'!K23-'Tablas evol EM zona'!K36,"-")</f>
        <v>-0.24310018065160932</v>
      </c>
      <c r="H23" s="337">
        <f>IFERROR('Tablas evol EM zona'!M23-'Tablas evol EM zona'!M36,"-")</f>
        <v>0.11679470857882457</v>
      </c>
      <c r="I23" s="336">
        <f>IFERROR('Tablas evol EM zona'!O23-'Tablas evol EM zona'!O36,"-")</f>
        <v>0.40976220566915078</v>
      </c>
      <c r="J23" s="336">
        <f>IFERROR('Tablas evol EM zona'!Q23-'Tablas evol EM zona'!Q36,"-")</f>
        <v>-0.16769934508874051</v>
      </c>
      <c r="K23" s="336">
        <f>IFERROR('Tablas evol EM zona'!S23-'Tablas evol EM zona'!S36,"-")</f>
        <v>0.17945779245247362</v>
      </c>
    </row>
    <row r="24" spans="2:11" outlineLevel="1">
      <c r="B24" s="68" t="s">
        <v>91</v>
      </c>
      <c r="C24" s="336">
        <f>IFERROR('Tablas evol EM zona'!C24-'Tablas evol EM zona'!C37,"-")</f>
        <v>-9.9482352941175911E-2</v>
      </c>
      <c r="D24" s="336">
        <f>IFERROR('Tablas evol EM zona'!E24-'Tablas evol EM zona'!E37,"-")</f>
        <v>0.10367780222028955</v>
      </c>
      <c r="E24" s="336">
        <f>IFERROR('Tablas evol EM zona'!G24-'Tablas evol EM zona'!G37,"-")</f>
        <v>-3.1780424516898442E-2</v>
      </c>
      <c r="F24" s="337">
        <f>IFERROR('Tablas evol EM zona'!I24-'Tablas evol EM zona'!I37,"-")</f>
        <v>1.6355303342858285E-2</v>
      </c>
      <c r="G24" s="337">
        <f>IFERROR('Tablas evol EM zona'!K24-'Tablas evol EM zona'!K37,"-")</f>
        <v>0.18023409286550596</v>
      </c>
      <c r="H24" s="337">
        <f>IFERROR('Tablas evol EM zona'!M24-'Tablas evol EM zona'!M37,"-")</f>
        <v>8.2947169027538514E-2</v>
      </c>
      <c r="I24" s="336">
        <f>IFERROR('Tablas evol EM zona'!O24-'Tablas evol EM zona'!O37,"-")</f>
        <v>-2.5058859527570476E-2</v>
      </c>
      <c r="J24" s="336">
        <f>IFERROR('Tablas evol EM zona'!Q24-'Tablas evol EM zona'!Q37,"-")</f>
        <v>0.16820528215778552</v>
      </c>
      <c r="K24" s="336">
        <f>IFERROR('Tablas evol EM zona'!S24-'Tablas evol EM zona'!S37,"-")</f>
        <v>4.0299792162467263E-2</v>
      </c>
    </row>
    <row r="25" spans="2:11" outlineLevel="1">
      <c r="B25" s="68" t="s">
        <v>92</v>
      </c>
      <c r="C25" s="336">
        <f>IFERROR('Tablas evol EM zona'!C25-'Tablas evol EM zona'!C38,"-")</f>
        <v>0.15513972500058504</v>
      </c>
      <c r="D25" s="336">
        <f>IFERROR('Tablas evol EM zona'!E25-'Tablas evol EM zona'!E38,"-")</f>
        <v>0.27112243041659045</v>
      </c>
      <c r="E25" s="336">
        <f>IFERROR('Tablas evol EM zona'!G25-'Tablas evol EM zona'!G38,"-")</f>
        <v>0.2521404165184995</v>
      </c>
      <c r="F25" s="337">
        <f>IFERROR('Tablas evol EM zona'!I25-'Tablas evol EM zona'!I38,"-")</f>
        <v>0.59625324152731896</v>
      </c>
      <c r="G25" s="337">
        <f>IFERROR('Tablas evol EM zona'!K25-'Tablas evol EM zona'!K38,"-")</f>
        <v>8.3447751593473285E-2</v>
      </c>
      <c r="H25" s="337">
        <f>IFERROR('Tablas evol EM zona'!M25-'Tablas evol EM zona'!M38,"-")</f>
        <v>0.38439781250434812</v>
      </c>
      <c r="I25" s="336">
        <f>IFERROR('Tablas evol EM zona'!O25-'Tablas evol EM zona'!O38,"-")</f>
        <v>0.54442420068181985</v>
      </c>
      <c r="J25" s="336">
        <f>IFERROR('Tablas evol EM zona'!Q25-'Tablas evol EM zona'!Q38,"-")</f>
        <v>0.21593934346588917</v>
      </c>
      <c r="K25" s="336">
        <f>IFERROR('Tablas evol EM zona'!S25-'Tablas evol EM zona'!S38,"-")</f>
        <v>0.41219580042833126</v>
      </c>
    </row>
    <row r="26" spans="2:11" outlineLevel="1">
      <c r="B26" s="68" t="s">
        <v>93</v>
      </c>
      <c r="C26" s="336">
        <f>IFERROR('Tablas evol EM zona'!C26-'Tablas evol EM zona'!C39,"-")</f>
        <v>0.3145546891333586</v>
      </c>
      <c r="D26" s="336">
        <f>IFERROR('Tablas evol EM zona'!E26-'Tablas evol EM zona'!E39,"-")</f>
        <v>-1.0599062878068022</v>
      </c>
      <c r="E26" s="336">
        <f>IFERROR('Tablas evol EM zona'!G26-'Tablas evol EM zona'!G39,"-")</f>
        <v>-6.7834122074665437E-2</v>
      </c>
      <c r="F26" s="337">
        <f>IFERROR('Tablas evol EM zona'!I26-'Tablas evol EM zona'!I39,"-")</f>
        <v>0.75969210003873577</v>
      </c>
      <c r="G26" s="337">
        <f>IFERROR('Tablas evol EM zona'!K26-'Tablas evol EM zona'!K39,"-")</f>
        <v>0.37448624776038031</v>
      </c>
      <c r="H26" s="337">
        <f>IFERROR('Tablas evol EM zona'!M26-'Tablas evol EM zona'!M39,"-")</f>
        <v>0.6124611955937409</v>
      </c>
      <c r="I26" s="336">
        <f>IFERROR('Tablas evol EM zona'!O26-'Tablas evol EM zona'!O39,"-")</f>
        <v>0.59753922447969288</v>
      </c>
      <c r="J26" s="336">
        <f>IFERROR('Tablas evol EM zona'!Q26-'Tablas evol EM zona'!Q39,"-")</f>
        <v>0.37697965461479122</v>
      </c>
      <c r="K26" s="336">
        <f>IFERROR('Tablas evol EM zona'!S26-'Tablas evol EM zona'!S39,"-")</f>
        <v>0.51319721149325304</v>
      </c>
    </row>
    <row r="27" spans="2:11" outlineLevel="1">
      <c r="B27" s="68" t="s">
        <v>94</v>
      </c>
      <c r="C27" s="336">
        <f>IFERROR('Tablas evol EM zona'!C27-'Tablas evol EM zona'!C40,"-")</f>
        <v>0.78211860317483772</v>
      </c>
      <c r="D27" s="336">
        <f>IFERROR('Tablas evol EM zona'!E27-'Tablas evol EM zona'!E40,"-")</f>
        <v>0.56550349757463625</v>
      </c>
      <c r="E27" s="336">
        <f>IFERROR('Tablas evol EM zona'!G27-'Tablas evol EM zona'!G40,"-")</f>
        <v>0.71159209191148864</v>
      </c>
      <c r="F27" s="337">
        <f>IFERROR('Tablas evol EM zona'!I27-'Tablas evol EM zona'!I40,"-")</f>
        <v>0.77419327725557174</v>
      </c>
      <c r="G27" s="337">
        <f>IFERROR('Tablas evol EM zona'!K27-'Tablas evol EM zona'!K40,"-")</f>
        <v>0.71858811159416636</v>
      </c>
      <c r="H27" s="337">
        <f>IFERROR('Tablas evol EM zona'!M27-'Tablas evol EM zona'!M40,"-")</f>
        <v>0.75053526956021521</v>
      </c>
      <c r="I27" s="336">
        <f>IFERROR('Tablas evol EM zona'!O27-'Tablas evol EM zona'!O40,"-")</f>
        <v>0.74723930524658844</v>
      </c>
      <c r="J27" s="336">
        <f>IFERROR('Tablas evol EM zona'!Q27-'Tablas evol EM zona'!Q40,"-")</f>
        <v>0.72042094009018065</v>
      </c>
      <c r="K27" s="336">
        <f>IFERROR('Tablas evol EM zona'!S27-'Tablas evol EM zona'!S40,"-")</f>
        <v>0.73693803535655</v>
      </c>
    </row>
    <row r="28" spans="2:11" outlineLevel="1">
      <c r="B28" s="68" t="s">
        <v>95</v>
      </c>
      <c r="C28" s="336">
        <f>IFERROR('Tablas evol EM zona'!C28-'Tablas evol EM zona'!C41,"-")</f>
        <v>4.454996896337704E-2</v>
      </c>
      <c r="D28" s="336">
        <f>IFERROR('Tablas evol EM zona'!E28-'Tablas evol EM zona'!E41,"-")</f>
        <v>0.24157658845241237</v>
      </c>
      <c r="E28" s="336">
        <f>IFERROR('Tablas evol EM zona'!G28-'Tablas evol EM zona'!G41,"-")</f>
        <v>7.1910871033086465E-2</v>
      </c>
      <c r="F28" s="337">
        <f>IFERROR('Tablas evol EM zona'!I28-'Tablas evol EM zona'!I41,"-")</f>
        <v>0.1993931754986118</v>
      </c>
      <c r="G28" s="337">
        <f>IFERROR('Tablas evol EM zona'!K28-'Tablas evol EM zona'!K41,"-")</f>
        <v>0.20236031745634264</v>
      </c>
      <c r="H28" s="337">
        <f>IFERROR('Tablas evol EM zona'!M28-'Tablas evol EM zona'!M41,"-")</f>
        <v>0.18086251803620712</v>
      </c>
      <c r="I28" s="336">
        <f>IFERROR('Tablas evol EM zona'!O28-'Tablas evol EM zona'!O41,"-")</f>
        <v>0.22240151679928921</v>
      </c>
      <c r="J28" s="336">
        <f>IFERROR('Tablas evol EM zona'!Q28-'Tablas evol EM zona'!Q41,"-")</f>
        <v>0.20943086360799512</v>
      </c>
      <c r="K28" s="336">
        <f>IFERROR('Tablas evol EM zona'!S28-'Tablas evol EM zona'!S41,"-")</f>
        <v>0.19098075517492319</v>
      </c>
    </row>
    <row r="29" spans="2:11" outlineLevel="1">
      <c r="B29" s="68" t="s">
        <v>96</v>
      </c>
      <c r="C29" s="336">
        <f>IFERROR('Tablas evol EM zona'!C29-'Tablas evol EM zona'!C42,"-")</f>
        <v>-0.32000000000000028</v>
      </c>
      <c r="D29" s="336">
        <f>IFERROR('Tablas evol EM zona'!E29-'Tablas evol EM zona'!E42,"-")</f>
        <v>1.0400000000000009</v>
      </c>
      <c r="E29" s="336">
        <f>IFERROR('Tablas evol EM zona'!G29-'Tablas evol EM zona'!G42,"-")</f>
        <v>-9.9999999999999645E-2</v>
      </c>
      <c r="F29" s="337">
        <f>IFERROR('Tablas evol EM zona'!I29-'Tablas evol EM zona'!I42,"-")</f>
        <v>0.42728767909023979</v>
      </c>
      <c r="G29" s="337">
        <f>IFERROR('Tablas evol EM zona'!K29-'Tablas evol EM zona'!K42,"-")</f>
        <v>0.21826025370644331</v>
      </c>
      <c r="H29" s="337">
        <f>IFERROR('Tablas evol EM zona'!M29-'Tablas evol EM zona'!M42,"-")</f>
        <v>0.31979163043100201</v>
      </c>
      <c r="I29" s="336">
        <f>IFERROR('Tablas evol EM zona'!O29-'Tablas evol EM zona'!O42,"-")</f>
        <v>0.43053902946025424</v>
      </c>
      <c r="J29" s="336">
        <f>IFERROR('Tablas evol EM zona'!Q29-'Tablas evol EM zona'!Q42,"-")</f>
        <v>0.16957268111336532</v>
      </c>
      <c r="K29" s="336">
        <f>IFERROR('Tablas evol EM zona'!S29-'Tablas evol EM zona'!S42,"-")</f>
        <v>0.31760449956297876</v>
      </c>
    </row>
    <row r="30" spans="2:11" outlineLevel="1">
      <c r="B30" s="68" t="s">
        <v>97</v>
      </c>
      <c r="C30" s="336">
        <f>IFERROR('Tablas evol EM zona'!C30-'Tablas evol EM zona'!C43,"-")</f>
        <v>-0.46000000000000085</v>
      </c>
      <c r="D30" s="336">
        <f>IFERROR('Tablas evol EM zona'!E30-'Tablas evol EM zona'!E43,"-")</f>
        <v>1.0099999999999998</v>
      </c>
      <c r="E30" s="336">
        <f>IFERROR('Tablas evol EM zona'!G30-'Tablas evol EM zona'!G43,"-")</f>
        <v>-0.11999999999999922</v>
      </c>
      <c r="F30" s="337">
        <f>IFERROR('Tablas evol EM zona'!I30-'Tablas evol EM zona'!I43,"-")</f>
        <v>0.42676972508711941</v>
      </c>
      <c r="G30" s="337">
        <f>IFERROR('Tablas evol EM zona'!K30-'Tablas evol EM zona'!K43,"-")</f>
        <v>0.81376542696833631</v>
      </c>
      <c r="H30" s="337">
        <f>IFERROR('Tablas evol EM zona'!M30-'Tablas evol EM zona'!M43,"-")</f>
        <v>0.55504190749187643</v>
      </c>
      <c r="I30" s="336">
        <f>IFERROR('Tablas evol EM zona'!O30-'Tablas evol EM zona'!O43,"-")</f>
        <v>0.24225779438050576</v>
      </c>
      <c r="J30" s="336">
        <f>IFERROR('Tablas evol EM zona'!Q30-'Tablas evol EM zona'!Q43,"-")</f>
        <v>0.81928864890633157</v>
      </c>
      <c r="K30" s="336">
        <f>IFERROR('Tablas evol EM zona'!S30-'Tablas evol EM zona'!S43,"-")</f>
        <v>0.41559120905299629</v>
      </c>
    </row>
    <row r="31" spans="2:11">
      <c r="B31" s="79">
        <v>2011</v>
      </c>
      <c r="C31" s="338">
        <f>IFERROR('Tablas evol EM zona'!C31-'Tablas evol EM zona'!C44,"-")</f>
        <v>0.25374373351232027</v>
      </c>
      <c r="D31" s="338">
        <f>IFERROR('Tablas evol EM zona'!E31-'Tablas evol EM zona'!E44,"-")</f>
        <v>0.25446858923214677</v>
      </c>
      <c r="E31" s="338">
        <f>IFERROR('Tablas evol EM zona'!G31-'Tablas evol EM zona'!G44,"-")</f>
        <v>0.22729099249380447</v>
      </c>
      <c r="F31" s="338">
        <f>IFERROR('Tablas evol EM zona'!I31-'Tablas evol EM zona'!I44,"-")</f>
        <v>0.39690073052806252</v>
      </c>
      <c r="G31" s="338">
        <f>IFERROR('Tablas evol EM zona'!K31-'Tablas evol EM zona'!K44,"-")</f>
        <v>0.14351332357925983</v>
      </c>
      <c r="H31" s="338">
        <f>IFERROR('Tablas evol EM zona'!M31-'Tablas evol EM zona'!M44,"-")</f>
        <v>0.2834466050971205</v>
      </c>
      <c r="I31" s="338">
        <f>IFERROR('Tablas evol EM zona'!O31-'Tablas evol EM zona'!O44,"-")</f>
        <v>0.38885817808568479</v>
      </c>
      <c r="J31" s="338">
        <f>IFERROR('Tablas evol EM zona'!Q31-'Tablas evol EM zona'!Q44,"-")</f>
        <v>0.18340039172760214</v>
      </c>
      <c r="K31" s="338">
        <f>IFERROR('Tablas evol EM zona'!S31-'Tablas evol EM zona'!S44,"-")</f>
        <v>0.297447114643977</v>
      </c>
    </row>
    <row r="32" spans="2:11" hidden="1" outlineLevel="1">
      <c r="B32" s="68" t="s">
        <v>86</v>
      </c>
      <c r="C32" s="336">
        <f>IFERROR('Tablas evol EM zona'!C32-'Tablas evol EM zona'!C45,"-")</f>
        <v>-0.52288779331841528</v>
      </c>
      <c r="D32" s="336">
        <f>IFERROR('Tablas evol EM zona'!E32-'Tablas evol EM zona'!E45,"-")</f>
        <v>0.20244469466994985</v>
      </c>
      <c r="E32" s="336">
        <f>IFERROR('Tablas evol EM zona'!G32-'Tablas evol EM zona'!G45,"-")</f>
        <v>-0.31248200201502829</v>
      </c>
      <c r="F32" s="337">
        <f>IFERROR('Tablas evol EM zona'!I32-'Tablas evol EM zona'!I45,"-")</f>
        <v>-0.29610183379641786</v>
      </c>
      <c r="G32" s="337">
        <f>IFERROR('Tablas evol EM zona'!K32-'Tablas evol EM zona'!K45,"-")</f>
        <v>-0.65185476392538177</v>
      </c>
      <c r="H32" s="337">
        <f>IFERROR('Tablas evol EM zona'!M32-'Tablas evol EM zona'!M45,"-")</f>
        <v>-0.45186394717591938</v>
      </c>
      <c r="I32" s="336">
        <f>IFERROR('Tablas evol EM zona'!O32-'Tablas evol EM zona'!O45,"-")</f>
        <v>-0.36166628116272825</v>
      </c>
      <c r="J32" s="336">
        <f>IFERROR('Tablas evol EM zona'!Q32-'Tablas evol EM zona'!Q45,"-")</f>
        <v>-0.58937835264608474</v>
      </c>
      <c r="K32" s="336">
        <f>IFERROR('Tablas evol EM zona'!S32-'Tablas evol EM zona'!S45,"-")</f>
        <v>-0.45035224680064534</v>
      </c>
    </row>
    <row r="33" spans="2:11" hidden="1" outlineLevel="1">
      <c r="B33" s="68" t="s">
        <v>87</v>
      </c>
      <c r="C33" s="336">
        <f>IFERROR('Tablas evol EM zona'!C33-'Tablas evol EM zona'!C46,"-")</f>
        <v>-0.22837671847687435</v>
      </c>
      <c r="D33" s="336">
        <f>IFERROR('Tablas evol EM zona'!E33-'Tablas evol EM zona'!E46,"-")</f>
        <v>0.45787451984635119</v>
      </c>
      <c r="E33" s="336">
        <f>IFERROR('Tablas evol EM zona'!G33-'Tablas evol EM zona'!G46,"-")</f>
        <v>-4.1548184288942025E-2</v>
      </c>
      <c r="F33" s="337">
        <f>IFERROR('Tablas evol EM zona'!I33-'Tablas evol EM zona'!I46,"-")</f>
        <v>0.10919881636564455</v>
      </c>
      <c r="G33" s="337">
        <f>IFERROR('Tablas evol EM zona'!K33-'Tablas evol EM zona'!K46,"-")</f>
        <v>7.7556407550011031E-2</v>
      </c>
      <c r="H33" s="337">
        <f>IFERROR('Tablas evol EM zona'!M33-'Tablas evol EM zona'!M46,"-")</f>
        <v>0.10304170435670024</v>
      </c>
      <c r="I33" s="336">
        <f>IFERROR('Tablas evol EM zona'!O33-'Tablas evol EM zona'!O46,"-")</f>
        <v>4.3974273653869744E-2</v>
      </c>
      <c r="J33" s="336">
        <f>IFERROR('Tablas evol EM zona'!Q33-'Tablas evol EM zona'!Q46,"-")</f>
        <v>4.2145164567058302E-2</v>
      </c>
      <c r="K33" s="336">
        <f>IFERROR('Tablas evol EM zona'!S33-'Tablas evol EM zona'!S46,"-")</f>
        <v>5.7789224002284811E-2</v>
      </c>
    </row>
    <row r="34" spans="2:11" hidden="1" outlineLevel="1">
      <c r="B34" s="68" t="s">
        <v>88</v>
      </c>
      <c r="C34" s="336">
        <f>IFERROR('Tablas evol EM zona'!C34-'Tablas evol EM zona'!C47,"-")</f>
        <v>-0.1347240399405587</v>
      </c>
      <c r="D34" s="336">
        <f>IFERROR('Tablas evol EM zona'!E34-'Tablas evol EM zona'!E47,"-")</f>
        <v>-0.19043706380240533</v>
      </c>
      <c r="E34" s="336">
        <f>IFERROR('Tablas evol EM zona'!G34-'Tablas evol EM zona'!G47,"-")</f>
        <v>-0.1497950819672127</v>
      </c>
      <c r="F34" s="337">
        <f>IFERROR('Tablas evol EM zona'!I34-'Tablas evol EM zona'!I47,"-")</f>
        <v>-0.19247654133802428</v>
      </c>
      <c r="G34" s="337">
        <f>IFERROR('Tablas evol EM zona'!K34-'Tablas evol EM zona'!K47,"-")</f>
        <v>0.30874224897932834</v>
      </c>
      <c r="H34" s="337">
        <f>IFERROR('Tablas evol EM zona'!M34-'Tablas evol EM zona'!M47,"-")</f>
        <v>-3.4438291245884045E-3</v>
      </c>
      <c r="I34" s="336">
        <f>IFERROR('Tablas evol EM zona'!O34-'Tablas evol EM zona'!O47,"-")</f>
        <v>-0.18086759603740887</v>
      </c>
      <c r="J34" s="336">
        <f>IFERROR('Tablas evol EM zona'!Q34-'Tablas evol EM zona'!Q47,"-")</f>
        <v>0.23299736351002132</v>
      </c>
      <c r="K34" s="336">
        <f>IFERROR('Tablas evol EM zona'!S34-'Tablas evol EM zona'!S47,"-")</f>
        <v>-4.7346209865665401E-2</v>
      </c>
    </row>
    <row r="35" spans="2:11" hidden="1" outlineLevel="1">
      <c r="B35" s="68" t="s">
        <v>89</v>
      </c>
      <c r="C35" s="336">
        <f>IFERROR('Tablas evol EM zona'!C35-'Tablas evol EM zona'!C48,"-")</f>
        <v>-0.78335826850189516</v>
      </c>
      <c r="D35" s="336">
        <f>IFERROR('Tablas evol EM zona'!E35-'Tablas evol EM zona'!E48,"-")</f>
        <v>-0.52060385709769275</v>
      </c>
      <c r="E35" s="336">
        <f>IFERROR('Tablas evol EM zona'!G35-'Tablas evol EM zona'!G48,"-")</f>
        <v>-0.69257926643895651</v>
      </c>
      <c r="F35" s="337">
        <f>IFERROR('Tablas evol EM zona'!I35-'Tablas evol EM zona'!I48,"-")</f>
        <v>-0.20498831282720786</v>
      </c>
      <c r="G35" s="337">
        <f>IFERROR('Tablas evol EM zona'!K35-'Tablas evol EM zona'!K48,"-")</f>
        <v>0.54382281582013015</v>
      </c>
      <c r="H35" s="337">
        <f>IFERROR('Tablas evol EM zona'!M35-'Tablas evol EM zona'!M48,"-")</f>
        <v>7.5023225688234163E-2</v>
      </c>
      <c r="I35" s="336">
        <f>IFERROR('Tablas evol EM zona'!O35-'Tablas evol EM zona'!O48,"-")</f>
        <v>-0.27240132290138419</v>
      </c>
      <c r="J35" s="336">
        <f>IFERROR('Tablas evol EM zona'!Q35-'Tablas evol EM zona'!Q48,"-")</f>
        <v>0.40068274316431207</v>
      </c>
      <c r="K35" s="336">
        <f>IFERROR('Tablas evol EM zona'!S35-'Tablas evol EM zona'!S48,"-")</f>
        <v>-5.3366025818877283E-2</v>
      </c>
    </row>
    <row r="36" spans="2:11" hidden="1" outlineLevel="1">
      <c r="B36" s="68" t="s">
        <v>90</v>
      </c>
      <c r="C36" s="336">
        <f>IFERROR('Tablas evol EM zona'!C36-'Tablas evol EM zona'!C49,"-")</f>
        <v>-0.33834713158663643</v>
      </c>
      <c r="D36" s="336">
        <f>IFERROR('Tablas evol EM zona'!E36-'Tablas evol EM zona'!E49,"-")</f>
        <v>-0.10864093555994003</v>
      </c>
      <c r="E36" s="336">
        <f>IFERROR('Tablas evol EM zona'!G36-'Tablas evol EM zona'!G49,"-")</f>
        <v>-0.27758243891616008</v>
      </c>
      <c r="F36" s="337">
        <f>IFERROR('Tablas evol EM zona'!I36-'Tablas evol EM zona'!I49,"-")</f>
        <v>-4.0870041449303507E-2</v>
      </c>
      <c r="G36" s="337">
        <f>IFERROR('Tablas evol EM zona'!K36-'Tablas evol EM zona'!K49,"-")</f>
        <v>0.5794662652116358</v>
      </c>
      <c r="H36" s="337">
        <f>IFERROR('Tablas evol EM zona'!M36-'Tablas evol EM zona'!M49,"-")</f>
        <v>0.1951265757236964</v>
      </c>
      <c r="I36" s="336">
        <f>IFERROR('Tablas evol EM zona'!O36-'Tablas evol EM zona'!O49,"-")</f>
        <v>-0.10103355096310285</v>
      </c>
      <c r="J36" s="336">
        <f>IFERROR('Tablas evol EM zona'!Q36-'Tablas evol EM zona'!Q49,"-")</f>
        <v>0.52831132259668934</v>
      </c>
      <c r="K36" s="336">
        <f>IFERROR('Tablas evol EM zona'!S36-'Tablas evol EM zona'!S49,"-")</f>
        <v>0.11516134485567786</v>
      </c>
    </row>
    <row r="37" spans="2:11" hidden="1" outlineLevel="1">
      <c r="B37" s="68" t="s">
        <v>91</v>
      </c>
      <c r="C37" s="336">
        <f>IFERROR('Tablas evol EM zona'!C37-'Tablas evol EM zona'!C50,"-")</f>
        <v>-0.13051764705882363</v>
      </c>
      <c r="D37" s="336">
        <f>IFERROR('Tablas evol EM zona'!E37-'Tablas evol EM zona'!E50,"-")</f>
        <v>-0.46367780222028987</v>
      </c>
      <c r="E37" s="336">
        <f>IFERROR('Tablas evol EM zona'!G37-'Tablas evol EM zona'!G50,"-")</f>
        <v>-0.23821957548310202</v>
      </c>
      <c r="F37" s="337">
        <f>IFERROR('Tablas evol EM zona'!I37-'Tablas evol EM zona'!I50,"-")</f>
        <v>-8.8844020215264052E-2</v>
      </c>
      <c r="G37" s="337">
        <f>IFERROR('Tablas evol EM zona'!K37-'Tablas evol EM zona'!K50,"-")</f>
        <v>-0.26292667736506825</v>
      </c>
      <c r="H37" s="337">
        <f>IFERROR('Tablas evol EM zona'!M37-'Tablas evol EM zona'!M50,"-")</f>
        <v>-0.16601614379322349</v>
      </c>
      <c r="I37" s="336">
        <f>IFERROR('Tablas evol EM zona'!O37-'Tablas evol EM zona'!O50,"-")</f>
        <v>-3.4519044519015551E-2</v>
      </c>
      <c r="J37" s="336">
        <f>IFERROR('Tablas evol EM zona'!Q37-'Tablas evol EM zona'!Q50,"-")</f>
        <v>-0.2242371700401673</v>
      </c>
      <c r="K37" s="336">
        <f>IFERROR('Tablas evol EM zona'!S37-'Tablas evol EM zona'!S50,"-")</f>
        <v>-0.11217931684364846</v>
      </c>
    </row>
    <row r="38" spans="2:11" hidden="1" outlineLevel="1">
      <c r="B38" s="68" t="s">
        <v>92</v>
      </c>
      <c r="C38" s="336">
        <f>IFERROR('Tablas evol EM zona'!C38-'Tablas evol EM zona'!C51,"-")</f>
        <v>0.16318294860964766</v>
      </c>
      <c r="D38" s="336">
        <f>IFERROR('Tablas evol EM zona'!E38-'Tablas evol EM zona'!E51,"-")</f>
        <v>-0.75085249667709686</v>
      </c>
      <c r="E38" s="336">
        <f>IFERROR('Tablas evol EM zona'!G38-'Tablas evol EM zona'!G51,"-")</f>
        <v>-0.15110179876335739</v>
      </c>
      <c r="F38" s="337">
        <f>IFERROR('Tablas evol EM zona'!I38-'Tablas evol EM zona'!I51,"-")</f>
        <v>-0.22225727176695109</v>
      </c>
      <c r="G38" s="337">
        <f>IFERROR('Tablas evol EM zona'!K38-'Tablas evol EM zona'!K51,"-")</f>
        <v>-0.25945265178804</v>
      </c>
      <c r="H38" s="337">
        <f>IFERROR('Tablas evol EM zona'!M38-'Tablas evol EM zona'!M51,"-")</f>
        <v>-0.23747166255569052</v>
      </c>
      <c r="I38" s="336">
        <f>IFERROR('Tablas evol EM zona'!O38-'Tablas evol EM zona'!O51,"-")</f>
        <v>-0.1855453199294157</v>
      </c>
      <c r="J38" s="336">
        <f>IFERROR('Tablas evol EM zona'!Q38-'Tablas evol EM zona'!Q51,"-")</f>
        <v>-0.32547350974693146</v>
      </c>
      <c r="K38" s="336">
        <f>IFERROR('Tablas evol EM zona'!S38-'Tablas evol EM zona'!S51,"-")</f>
        <v>-0.24405449738538287</v>
      </c>
    </row>
    <row r="39" spans="2:11" hidden="1" outlineLevel="1">
      <c r="B39" s="68" t="s">
        <v>93</v>
      </c>
      <c r="C39" s="336">
        <f>IFERROR('Tablas evol EM zona'!C39-'Tablas evol EM zona'!C52,"-")</f>
        <v>-0.28031006976569728</v>
      </c>
      <c r="D39" s="336">
        <f>IFERROR('Tablas evol EM zona'!E39-'Tablas evol EM zona'!E52,"-")</f>
        <v>0.37308613736230711</v>
      </c>
      <c r="E39" s="336">
        <f>IFERROR('Tablas evol EM zona'!G39-'Tablas evol EM zona'!G52,"-")</f>
        <v>-0.10158222033778586</v>
      </c>
      <c r="F39" s="337">
        <f>IFERROR('Tablas evol EM zona'!I39-'Tablas evol EM zona'!I52,"-")</f>
        <v>-0.16051943533214708</v>
      </c>
      <c r="G39" s="337">
        <f>IFERROR('Tablas evol EM zona'!K39-'Tablas evol EM zona'!K52,"-")</f>
        <v>0.16920592954509228</v>
      </c>
      <c r="H39" s="337">
        <f>IFERROR('Tablas evol EM zona'!M39-'Tablas evol EM zona'!M52,"-")</f>
        <v>-5.2852132352002812E-2</v>
      </c>
      <c r="I39" s="336">
        <f>IFERROR('Tablas evol EM zona'!O39-'Tablas evol EM zona'!O52,"-")</f>
        <v>-0.14660521331165466</v>
      </c>
      <c r="J39" s="336">
        <f>IFERROR('Tablas evol EM zona'!Q39-'Tablas evol EM zona'!Q52,"-")</f>
        <v>2.274621958654155E-2</v>
      </c>
      <c r="K39" s="336">
        <f>IFERROR('Tablas evol EM zona'!S39-'Tablas evol EM zona'!S52,"-")</f>
        <v>-0.11244154591918765</v>
      </c>
    </row>
    <row r="40" spans="2:11" hidden="1" outlineLevel="1">
      <c r="B40" s="68" t="s">
        <v>94</v>
      </c>
      <c r="C40" s="336">
        <f>IFERROR('Tablas evol EM zona'!C40-'Tablas evol EM zona'!C53,"-")</f>
        <v>-0.15003857280617172</v>
      </c>
      <c r="D40" s="336">
        <f>IFERROR('Tablas evol EM zona'!E40-'Tablas evol EM zona'!E53,"-")</f>
        <v>-4.900655021834055E-2</v>
      </c>
      <c r="E40" s="336">
        <f>IFERROR('Tablas evol EM zona'!G40-'Tablas evol EM zona'!G53,"-")</f>
        <v>-0.11637123745819444</v>
      </c>
      <c r="F40" s="337">
        <f>IFERROR('Tablas evol EM zona'!I40-'Tablas evol EM zona'!I53,"-")</f>
        <v>-0.52597111516537076</v>
      </c>
      <c r="G40" s="337">
        <f>IFERROR('Tablas evol EM zona'!K40-'Tablas evol EM zona'!K53,"-")</f>
        <v>-0.93029832365466003</v>
      </c>
      <c r="H40" s="337">
        <f>IFERROR('Tablas evol EM zona'!M40-'Tablas evol EM zona'!M53,"-")</f>
        <v>-0.70577873915330169</v>
      </c>
      <c r="I40" s="336">
        <f>IFERROR('Tablas evol EM zona'!O40-'Tablas evol EM zona'!O53,"-")</f>
        <v>-0.42524343742512194</v>
      </c>
      <c r="J40" s="336">
        <f>IFERROR('Tablas evol EM zona'!Q40-'Tablas evol EM zona'!Q53,"-")</f>
        <v>-0.78518388368142755</v>
      </c>
      <c r="K40" s="336">
        <f>IFERROR('Tablas evol EM zona'!S40-'Tablas evol EM zona'!S53,"-")</f>
        <v>-0.57395942028339419</v>
      </c>
    </row>
    <row r="41" spans="2:11" hidden="1" outlineLevel="1">
      <c r="B41" s="68" t="s">
        <v>95</v>
      </c>
      <c r="C41" s="336">
        <f>IFERROR('Tablas evol EM zona'!C41-'Tablas evol EM zona'!C54,"-")</f>
        <v>-0.15454996896337647</v>
      </c>
      <c r="D41" s="336">
        <f>IFERROR('Tablas evol EM zona'!E41-'Tablas evol EM zona'!E54,"-")</f>
        <v>-0.14157658845241272</v>
      </c>
      <c r="E41" s="336">
        <f>IFERROR('Tablas evol EM zona'!G41-'Tablas evol EM zona'!G54,"-")</f>
        <v>-0.17191087103308611</v>
      </c>
      <c r="F41" s="337">
        <f>IFERROR('Tablas evol EM zona'!I41-'Tablas evol EM zona'!I54,"-")</f>
        <v>-0.26203149374388524</v>
      </c>
      <c r="G41" s="337">
        <f>IFERROR('Tablas evol EM zona'!K41-'Tablas evol EM zona'!K54,"-")</f>
        <v>0.10030095317799592</v>
      </c>
      <c r="H41" s="337">
        <f>IFERROR('Tablas evol EM zona'!M41-'Tablas evol EM zona'!M54,"-")</f>
        <v>-0.12499997548251329</v>
      </c>
      <c r="I41" s="336">
        <f>IFERROR('Tablas evol EM zona'!O41-'Tablas evol EM zona'!O54,"-")</f>
        <v>-0.23468498542983607</v>
      </c>
      <c r="J41" s="336">
        <f>IFERROR('Tablas evol EM zona'!Q41-'Tablas evol EM zona'!Q54,"-")</f>
        <v>3.1903016539176932E-2</v>
      </c>
      <c r="K41" s="336">
        <f>IFERROR('Tablas evol EM zona'!S41-'Tablas evol EM zona'!S54,"-")</f>
        <v>-0.16314077236224556</v>
      </c>
    </row>
    <row r="42" spans="2:11" hidden="1" outlineLevel="1">
      <c r="B42" s="68" t="s">
        <v>96</v>
      </c>
      <c r="C42" s="336">
        <f>IFERROR('Tablas evol EM zona'!C42-'Tablas evol EM zona'!C55,"-")</f>
        <v>0.96000000000000085</v>
      </c>
      <c r="D42" s="336">
        <f>IFERROR('Tablas evol EM zona'!E42-'Tablas evol EM zona'!E55,"-")</f>
        <v>-0.25999999999999979</v>
      </c>
      <c r="E42" s="336">
        <f>IFERROR('Tablas evol EM zona'!G42-'Tablas evol EM zona'!G55,"-")</f>
        <v>0.52999999999999936</v>
      </c>
      <c r="F42" s="337">
        <f>IFERROR('Tablas evol EM zona'!I42-'Tablas evol EM zona'!I55,"-")</f>
        <v>7.7545372683585079E-2</v>
      </c>
      <c r="G42" s="337">
        <f>IFERROR('Tablas evol EM zona'!K42-'Tablas evol EM zona'!K55,"-")</f>
        <v>0.26306787521389197</v>
      </c>
      <c r="H42" s="337">
        <f>IFERROR('Tablas evol EM zona'!M42-'Tablas evol EM zona'!M55,"-")</f>
        <v>0.13421662234349441</v>
      </c>
      <c r="I42" s="336">
        <f>IFERROR('Tablas evol EM zona'!O42-'Tablas evol EM zona'!O55,"-")</f>
        <v>0.12852796120831211</v>
      </c>
      <c r="J42" s="336">
        <f>IFERROR('Tablas evol EM zona'!Q42-'Tablas evol EM zona'!Q55,"-")</f>
        <v>0.14248309602542797</v>
      </c>
      <c r="K42" s="336">
        <f>IFERROR('Tablas evol EM zona'!S42-'Tablas evol EM zona'!S55,"-")</f>
        <v>9.1010892234356433E-2</v>
      </c>
    </row>
    <row r="43" spans="2:11" hidden="1" outlineLevel="1">
      <c r="B43" s="68" t="s">
        <v>97</v>
      </c>
      <c r="C43" s="336">
        <f>IFERROR('Tablas evol EM zona'!C43-'Tablas evol EM zona'!C56,"-")</f>
        <v>-0.45999999999999908</v>
      </c>
      <c r="D43" s="336">
        <f>IFERROR('Tablas evol EM zona'!E43-'Tablas evol EM zona'!E56,"-")</f>
        <v>-1.5099999999999998</v>
      </c>
      <c r="E43" s="336">
        <f>IFERROR('Tablas evol EM zona'!G43-'Tablas evol EM zona'!G56,"-")</f>
        <v>-0.85000000000000142</v>
      </c>
      <c r="F43" s="337">
        <f>IFERROR('Tablas evol EM zona'!I43-'Tablas evol EM zona'!I56,"-")</f>
        <v>-0.90450775894349533</v>
      </c>
      <c r="G43" s="337">
        <f>IFERROR('Tablas evol EM zona'!K43-'Tablas evol EM zona'!K56,"-")</f>
        <v>4.120547888092041E-2</v>
      </c>
      <c r="H43" s="337">
        <f>IFERROR('Tablas evol EM zona'!M43-'Tablas evol EM zona'!M56,"-")</f>
        <v>-0.48462769164846975</v>
      </c>
      <c r="I43" s="336">
        <f>IFERROR('Tablas evol EM zona'!O43-'Tablas evol EM zona'!O56,"-")</f>
        <v>-0.72706221916349012</v>
      </c>
      <c r="J43" s="336">
        <f>IFERROR('Tablas evol EM zona'!Q43-'Tablas evol EM zona'!Q56,"-")</f>
        <v>-0.19922475192644207</v>
      </c>
      <c r="K43" s="336">
        <f>IFERROR('Tablas evol EM zona'!S43-'Tablas evol EM zona'!S56,"-")</f>
        <v>-0.54008672154370707</v>
      </c>
    </row>
    <row r="44" spans="2:11" collapsed="1">
      <c r="B44" s="82">
        <v>2010</v>
      </c>
      <c r="C44" s="339">
        <f>IFERROR('Tablas evol EM zona'!C44-'Tablas evol EM zona'!C57,"-")</f>
        <v>-0.15257871684980362</v>
      </c>
      <c r="D44" s="339">
        <f>IFERROR('Tablas evol EM zona'!E44-'Tablas evol EM zona'!E57,"-")</f>
        <v>-0.21926832289338094</v>
      </c>
      <c r="E44" s="339">
        <f>IFERROR('Tablas evol EM zona'!G44-'Tablas evol EM zona'!G57,"-")</f>
        <v>-0.18976177874372713</v>
      </c>
      <c r="F44" s="339">
        <f>IFERROR('Tablas evol EM zona'!I44-'Tablas evol EM zona'!I57,"-")</f>
        <v>-0.22593339758439868</v>
      </c>
      <c r="G44" s="339">
        <f>IFERROR('Tablas evol EM zona'!K44-'Tablas evol EM zona'!K57,"-")</f>
        <v>-1.6745828806051577E-2</v>
      </c>
      <c r="H44" s="339">
        <f>IFERROR('Tablas evol EM zona'!M44-'Tablas evol EM zona'!M57,"-")</f>
        <v>-0.15105268239501513</v>
      </c>
      <c r="I44" s="339">
        <f>IFERROR('Tablas evol EM zona'!O44-'Tablas evol EM zona'!O57,"-")</f>
        <v>-0.20748362309691615</v>
      </c>
      <c r="J44" s="339">
        <f>IFERROR('Tablas evol EM zona'!Q44-'Tablas evol EM zona'!Q57,"-")</f>
        <v>-7.2281011679779184E-2</v>
      </c>
      <c r="K44" s="339">
        <f>IFERROR('Tablas evol EM zona'!S44-'Tablas evol EM zona'!S57,"-")</f>
        <v>-0.17455028602755984</v>
      </c>
    </row>
    <row r="45" spans="2:11" ht="15" hidden="1" customHeight="1" outlineLevel="1">
      <c r="B45" s="68" t="s">
        <v>86</v>
      </c>
      <c r="C45" s="336">
        <f>IFERROR('Tablas evol EM zona'!C45-'Tablas evol EM zona'!C58,"-")</f>
        <v>-0.13143401619818995</v>
      </c>
      <c r="D45" s="336">
        <f>IFERROR('Tablas evol EM zona'!E45-'Tablas evol EM zona'!E58,"-")</f>
        <v>-0.60120507098428355</v>
      </c>
      <c r="E45" s="336">
        <f>IFERROR('Tablas evol EM zona'!G45-'Tablas evol EM zona'!G58,"-")</f>
        <v>-0.30743103694421059</v>
      </c>
      <c r="F45" s="337">
        <f>IFERROR('Tablas evol EM zona'!I45-'Tablas evol EM zona'!I58,"-")</f>
        <v>-0.5739139458281981</v>
      </c>
      <c r="G45" s="337">
        <f>IFERROR('Tablas evol EM zona'!K45-'Tablas evol EM zona'!K58,"-")</f>
        <v>8.1845405397489301E-2</v>
      </c>
      <c r="H45" s="337">
        <f>IFERROR('Tablas evol EM zona'!M45-'Tablas evol EM zona'!M58,"-")</f>
        <v>-0.30249697290214073</v>
      </c>
      <c r="I45" s="336">
        <f>IFERROR('Tablas evol EM zona'!O45-'Tablas evol EM zona'!O58,"-")</f>
        <v>-0.34408678266794368</v>
      </c>
      <c r="J45" s="336">
        <f>IFERROR('Tablas evol EM zona'!Q45-'Tablas evol EM zona'!Q58,"-")</f>
        <v>-3.4405658325063371E-2</v>
      </c>
      <c r="K45" s="336">
        <f>IFERROR('Tablas evol EM zona'!S45-'Tablas evol EM zona'!S58,"-")</f>
        <v>-0.24934493108455857</v>
      </c>
    </row>
    <row r="46" spans="2:11" ht="15" hidden="1" customHeight="1" outlineLevel="1">
      <c r="B46" s="68" t="s">
        <v>87</v>
      </c>
      <c r="C46" s="336">
        <f>IFERROR('Tablas evol EM zona'!C46-'Tablas evol EM zona'!C59,"-")</f>
        <v>2.8376718476874174E-2</v>
      </c>
      <c r="D46" s="336">
        <f>IFERROR('Tablas evol EM zona'!E46-'Tablas evol EM zona'!E59,"-")</f>
        <v>-1.7874519846351689E-2</v>
      </c>
      <c r="E46" s="336">
        <f>IFERROR('Tablas evol EM zona'!G46-'Tablas evol EM zona'!G59,"-")</f>
        <v>-2.8451815711057371E-2</v>
      </c>
      <c r="F46" s="337">
        <f>IFERROR('Tablas evol EM zona'!I46-'Tablas evol EM zona'!I59,"-")</f>
        <v>-3.0477109765696397E-3</v>
      </c>
      <c r="G46" s="337">
        <f>IFERROR('Tablas evol EM zona'!K46-'Tablas evol EM zona'!K59,"-")</f>
        <v>0.61896632038537724</v>
      </c>
      <c r="H46" s="337">
        <f>IFERROR('Tablas evol EM zona'!M46-'Tablas evol EM zona'!M59,"-")</f>
        <v>0.24800718551765044</v>
      </c>
      <c r="I46" s="336">
        <f>IFERROR('Tablas evol EM zona'!O46-'Tablas evol EM zona'!O59,"-")</f>
        <v>5.7586759970297052E-2</v>
      </c>
      <c r="J46" s="336">
        <f>IFERROR('Tablas evol EM zona'!Q46-'Tablas evol EM zona'!Q59,"-")</f>
        <v>0.48438029593311072</v>
      </c>
      <c r="K46" s="336">
        <f>IFERROR('Tablas evol EM zona'!S46-'Tablas evol EM zona'!S59,"-")</f>
        <v>0.18277918938214022</v>
      </c>
    </row>
    <row r="47" spans="2:11" ht="15" hidden="1" customHeight="1" outlineLevel="1">
      <c r="B47" s="68" t="s">
        <v>88</v>
      </c>
      <c r="C47" s="336">
        <f>IFERROR('Tablas evol EM zona'!C47-'Tablas evol EM zona'!C60,"-")</f>
        <v>-0.75527596005944186</v>
      </c>
      <c r="D47" s="336">
        <f>IFERROR('Tablas evol EM zona'!E47-'Tablas evol EM zona'!E60,"-")</f>
        <v>-0.82956293619759425</v>
      </c>
      <c r="E47" s="336">
        <f>IFERROR('Tablas evol EM zona'!G47-'Tablas evol EM zona'!G60,"-")</f>
        <v>-0.78020491803278702</v>
      </c>
      <c r="F47" s="337">
        <f>IFERROR('Tablas evol EM zona'!I47-'Tablas evol EM zona'!I60,"-")</f>
        <v>-0.445560607133479</v>
      </c>
      <c r="G47" s="337">
        <f>IFERROR('Tablas evol EM zona'!K47-'Tablas evol EM zona'!K60,"-")</f>
        <v>-0.24011052583201664</v>
      </c>
      <c r="H47" s="337">
        <f>IFERROR('Tablas evol EM zona'!M47-'Tablas evol EM zona'!M60,"-")</f>
        <v>-0.36037580869627295</v>
      </c>
      <c r="I47" s="336">
        <f>IFERROR('Tablas evol EM zona'!O47-'Tablas evol EM zona'!O60,"-")</f>
        <v>-0.33369121226230103</v>
      </c>
      <c r="J47" s="336">
        <f>IFERROR('Tablas evol EM zona'!Q47-'Tablas evol EM zona'!Q60,"-")</f>
        <v>-0.33378897410126651</v>
      </c>
      <c r="K47" s="336">
        <f>IFERROR('Tablas evol EM zona'!S47-'Tablas evol EM zona'!S60,"-")</f>
        <v>-0.34152400107212966</v>
      </c>
    </row>
    <row r="48" spans="2:11" ht="15" hidden="1" customHeight="1" outlineLevel="1">
      <c r="B48" s="68" t="s">
        <v>89</v>
      </c>
      <c r="C48" s="336">
        <f>IFERROR('Tablas evol EM zona'!C48-'Tablas evol EM zona'!C61,"-")</f>
        <v>-0.17999999999999972</v>
      </c>
      <c r="D48" s="336">
        <f>IFERROR('Tablas evol EM zona'!E48-'Tablas evol EM zona'!E61,"-")</f>
        <v>-0.71999999999999975</v>
      </c>
      <c r="E48" s="336">
        <f>IFERROR('Tablas evol EM zona'!G48-'Tablas evol EM zona'!G61,"-")</f>
        <v>-0.35999999999999943</v>
      </c>
      <c r="F48" s="337">
        <f>IFERROR('Tablas evol EM zona'!I48-'Tablas evol EM zona'!I61,"-")</f>
        <v>-0.27299240428061822</v>
      </c>
      <c r="G48" s="337">
        <f>IFERROR('Tablas evol EM zona'!K48-'Tablas evol EM zona'!K61,"-")</f>
        <v>-0.46652163776223965</v>
      </c>
      <c r="H48" s="337">
        <f>IFERROR('Tablas evol EM zona'!M48-'Tablas evol EM zona'!M61,"-")</f>
        <v>-0.35056312750501384</v>
      </c>
      <c r="I48" s="336">
        <f>IFERROR('Tablas evol EM zona'!O48-'Tablas evol EM zona'!O61,"-")</f>
        <v>-9.1512638643562738E-2</v>
      </c>
      <c r="J48" s="336">
        <f>IFERROR('Tablas evol EM zona'!Q48-'Tablas evol EM zona'!Q61,"-")</f>
        <v>-0.44065285536221666</v>
      </c>
      <c r="K48" s="336">
        <f>IFERROR('Tablas evol EM zona'!S48-'Tablas evol EM zona'!S61,"-")</f>
        <v>-0.21702075706506818</v>
      </c>
    </row>
    <row r="49" spans="2:11" ht="15" hidden="1" customHeight="1" outlineLevel="1">
      <c r="B49" s="68" t="s">
        <v>90</v>
      </c>
      <c r="C49" s="336">
        <f>IFERROR('Tablas evol EM zona'!C49-'Tablas evol EM zona'!C62,"-")</f>
        <v>-0.3100000000000005</v>
      </c>
      <c r="D49" s="336">
        <f>IFERROR('Tablas evol EM zona'!E49-'Tablas evol EM zona'!E62,"-")</f>
        <v>-0.79999999999999982</v>
      </c>
      <c r="E49" s="336">
        <f>IFERROR('Tablas evol EM zona'!G49-'Tablas evol EM zona'!G62,"-")</f>
        <v>-0.49000000000000021</v>
      </c>
      <c r="F49" s="337">
        <f>IFERROR('Tablas evol EM zona'!I49-'Tablas evol EM zona'!I62,"-")</f>
        <v>-0.24180206705925755</v>
      </c>
      <c r="G49" s="337">
        <f>IFERROR('Tablas evol EM zona'!K49-'Tablas evol EM zona'!K62,"-")</f>
        <v>-0.15216790668887192</v>
      </c>
      <c r="H49" s="337">
        <f>IFERROR('Tablas evol EM zona'!M49-'Tablas evol EM zona'!M62,"-")</f>
        <v>-0.20474199130310922</v>
      </c>
      <c r="I49" s="336">
        <f>IFERROR('Tablas evol EM zona'!O49-'Tablas evol EM zona'!O62,"-")</f>
        <v>-0.1495552246762033</v>
      </c>
      <c r="J49" s="336">
        <f>IFERROR('Tablas evol EM zona'!Q49-'Tablas evol EM zona'!Q62,"-")</f>
        <v>-0.21698179020839881</v>
      </c>
      <c r="K49" s="336">
        <f>IFERROR('Tablas evol EM zona'!S49-'Tablas evol EM zona'!S62,"-")</f>
        <v>-0.18507603992445709</v>
      </c>
    </row>
    <row r="50" spans="2:11" ht="15" hidden="1" customHeight="1" outlineLevel="1">
      <c r="B50" s="68" t="s">
        <v>91</v>
      </c>
      <c r="C50" s="336">
        <f>IFERROR('Tablas evol EM zona'!C50-'Tablas evol EM zona'!C63,"-")</f>
        <v>-0.5</v>
      </c>
      <c r="D50" s="336">
        <f>IFERROR('Tablas evol EM zona'!E50-'Tablas evol EM zona'!E63,"-")</f>
        <v>-0.65000000000000036</v>
      </c>
      <c r="E50" s="336">
        <f>IFERROR('Tablas evol EM zona'!G50-'Tablas evol EM zona'!G63,"-")</f>
        <v>-0.55999999999999961</v>
      </c>
      <c r="F50" s="337">
        <f>IFERROR('Tablas evol EM zona'!I50-'Tablas evol EM zona'!I63,"-")</f>
        <v>-0.81723134480867987</v>
      </c>
      <c r="G50" s="337">
        <f>IFERROR('Tablas evol EM zona'!K50-'Tablas evol EM zona'!K63,"-")</f>
        <v>-1.2740168386172019</v>
      </c>
      <c r="H50" s="337">
        <f>IFERROR('Tablas evol EM zona'!M50-'Tablas evol EM zona'!M63,"-")</f>
        <v>-1.0171376188321801</v>
      </c>
      <c r="I50" s="336">
        <f>IFERROR('Tablas evol EM zona'!O50-'Tablas evol EM zona'!O63,"-")</f>
        <v>-0.59771187070422815</v>
      </c>
      <c r="J50" s="336">
        <f>IFERROR('Tablas evol EM zona'!Q50-'Tablas evol EM zona'!Q63,"-")</f>
        <v>-1.1273458897317878</v>
      </c>
      <c r="K50" s="336">
        <f>IFERROR('Tablas evol EM zona'!S50-'Tablas evol EM zona'!S63,"-")</f>
        <v>-0.81052783204716672</v>
      </c>
    </row>
    <row r="51" spans="2:11" ht="15" hidden="1" customHeight="1" outlineLevel="1">
      <c r="B51" s="68" t="s">
        <v>92</v>
      </c>
      <c r="C51" s="336">
        <f>IFERROR('Tablas evol EM zona'!C51-'Tablas evol EM zona'!C64,"-")</f>
        <v>-0.39832267361023277</v>
      </c>
      <c r="D51" s="336">
        <f>IFERROR('Tablas evol EM zona'!E51-'Tablas evol EM zona'!E64,"-")</f>
        <v>-0.48026993373949356</v>
      </c>
      <c r="E51" s="336">
        <f>IFERROR('Tablas evol EM zona'!G51-'Tablas evol EM zona'!G64,"-")</f>
        <v>-0.42103861775514151</v>
      </c>
      <c r="F51" s="337">
        <f>IFERROR('Tablas evol EM zona'!I51-'Tablas evol EM zona'!I64,"-")</f>
        <v>-0.16072167395149783</v>
      </c>
      <c r="G51" s="337">
        <f>IFERROR('Tablas evol EM zona'!K51-'Tablas evol EM zona'!K64,"-")</f>
        <v>-0.6028524030535749</v>
      </c>
      <c r="H51" s="337">
        <f>IFERROR('Tablas evol EM zona'!M51-'Tablas evol EM zona'!M64,"-")</f>
        <v>-0.35259944095220419</v>
      </c>
      <c r="I51" s="336">
        <f>IFERROR('Tablas evol EM zona'!O51-'Tablas evol EM zona'!O64,"-")</f>
        <v>-0.15196295479627597</v>
      </c>
      <c r="J51" s="336">
        <f>IFERROR('Tablas evol EM zona'!Q51-'Tablas evol EM zona'!Q64,"-")</f>
        <v>-0.60405211872064335</v>
      </c>
      <c r="K51" s="336">
        <f>IFERROR('Tablas evol EM zona'!S51-'Tablas evol EM zona'!S64,"-")</f>
        <v>-0.32991360686646143</v>
      </c>
    </row>
    <row r="52" spans="2:11" ht="15" hidden="1" customHeight="1" outlineLevel="1">
      <c r="B52" s="68" t="s">
        <v>93</v>
      </c>
      <c r="C52" s="336">
        <f>IFERROR('Tablas evol EM zona'!C52-'Tablas evol EM zona'!C65,"-")</f>
        <v>-3.0000000000000249E-2</v>
      </c>
      <c r="D52" s="336">
        <f>IFERROR('Tablas evol EM zona'!E52-'Tablas evol EM zona'!E65,"-")</f>
        <v>-0.25999999999999979</v>
      </c>
      <c r="E52" s="336">
        <f>IFERROR('Tablas evol EM zona'!G52-'Tablas evol EM zona'!G65,"-")</f>
        <v>-0.10999999999999943</v>
      </c>
      <c r="F52" s="337">
        <f>IFERROR('Tablas evol EM zona'!I52-'Tablas evol EM zona'!I65,"-")</f>
        <v>-0.23026740847645133</v>
      </c>
      <c r="G52" s="337">
        <f>IFERROR('Tablas evol EM zona'!K52-'Tablas evol EM zona'!K65,"-")</f>
        <v>-0.61999880106223149</v>
      </c>
      <c r="H52" s="337">
        <f>IFERROR('Tablas evol EM zona'!M52-'Tablas evol EM zona'!M65,"-")</f>
        <v>-0.38216780283258611</v>
      </c>
      <c r="I52" s="336">
        <f>IFERROR('Tablas evol EM zona'!O52-'Tablas evol EM zona'!O65,"-")</f>
        <v>-0.13075903324522198</v>
      </c>
      <c r="J52" s="336">
        <f>IFERROR('Tablas evol EM zona'!Q52-'Tablas evol EM zona'!Q65,"-")</f>
        <v>-0.51162488603454825</v>
      </c>
      <c r="K52" s="336">
        <f>IFERROR('Tablas evol EM zona'!S52-'Tablas evol EM zona'!S65,"-")</f>
        <v>-0.26784965291272389</v>
      </c>
    </row>
    <row r="53" spans="2:11" ht="15" hidden="1" customHeight="1" outlineLevel="1">
      <c r="B53" s="68" t="s">
        <v>94</v>
      </c>
      <c r="C53" s="336">
        <f>IFERROR('Tablas evol EM zona'!C53-'Tablas evol EM zona'!C66,"-")</f>
        <v>-1.5599999999999996</v>
      </c>
      <c r="D53" s="336">
        <f>IFERROR('Tablas evol EM zona'!E53-'Tablas evol EM zona'!E66,"-")</f>
        <v>-1.58</v>
      </c>
      <c r="E53" s="336">
        <f>IFERROR('Tablas evol EM zona'!G53-'Tablas evol EM zona'!G66,"-")</f>
        <v>-1.58</v>
      </c>
      <c r="F53" s="337">
        <f>IFERROR('Tablas evol EM zona'!I53-'Tablas evol EM zona'!I66,"-")</f>
        <v>-0.87913307240210781</v>
      </c>
      <c r="G53" s="337">
        <f>IFERROR('Tablas evol EM zona'!K53-'Tablas evol EM zona'!K66,"-")</f>
        <v>-1.1779683821771334</v>
      </c>
      <c r="H53" s="337">
        <f>IFERROR('Tablas evol EM zona'!M53-'Tablas evol EM zona'!M66,"-")</f>
        <v>-0.99658488854704519</v>
      </c>
      <c r="I53" s="336">
        <f>IFERROR('Tablas evol EM zona'!O53-'Tablas evol EM zona'!O66,"-")</f>
        <v>-0.84750200803790321</v>
      </c>
      <c r="J53" s="336">
        <f>IFERROR('Tablas evol EM zona'!Q53-'Tablas evol EM zona'!Q66,"-")</f>
        <v>-1.2266182343505418</v>
      </c>
      <c r="K53" s="336">
        <f>IFERROR('Tablas evol EM zona'!S53-'Tablas evol EM zona'!S66,"-")</f>
        <v>-0.98068060153978198</v>
      </c>
    </row>
    <row r="54" spans="2:11" ht="15" hidden="1" customHeight="1" outlineLevel="1">
      <c r="B54" s="68" t="s">
        <v>95</v>
      </c>
      <c r="C54" s="336">
        <f>IFERROR('Tablas evol EM zona'!C54-'Tablas evol EM zona'!C67,"-")</f>
        <v>1.21</v>
      </c>
      <c r="D54" s="336">
        <f>IFERROR('Tablas evol EM zona'!E54-'Tablas evol EM zona'!E67,"-")</f>
        <v>0.29000000000000092</v>
      </c>
      <c r="E54" s="336">
        <f>IFERROR('Tablas evol EM zona'!G54-'Tablas evol EM zona'!G67,"-")</f>
        <v>0.91999999999999993</v>
      </c>
      <c r="F54" s="337">
        <f>IFERROR('Tablas evol EM zona'!I54-'Tablas evol EM zona'!I67,"-")</f>
        <v>0.28337695438373611</v>
      </c>
      <c r="G54" s="337">
        <f>IFERROR('Tablas evol EM zona'!K54-'Tablas evol EM zona'!K67,"-")</f>
        <v>-0.18465093527676224</v>
      </c>
      <c r="H54" s="337">
        <f>IFERROR('Tablas evol EM zona'!M54-'Tablas evol EM zona'!M67,"-")</f>
        <v>8.1705545878184793E-2</v>
      </c>
      <c r="I54" s="336">
        <f>IFERROR('Tablas evol EM zona'!O54-'Tablas evol EM zona'!O67,"-")</f>
        <v>0.36523768399174017</v>
      </c>
      <c r="J54" s="336">
        <f>IFERROR('Tablas evol EM zona'!Q54-'Tablas evol EM zona'!Q67,"-")</f>
        <v>-0.11958974280620538</v>
      </c>
      <c r="K54" s="336">
        <f>IFERROR('Tablas evol EM zona'!S54-'Tablas evol EM zona'!S67,"-")</f>
        <v>0.18320119444637939</v>
      </c>
    </row>
    <row r="55" spans="2:11" ht="15" hidden="1" customHeight="1" outlineLevel="1">
      <c r="B55" s="68" t="s">
        <v>96</v>
      </c>
      <c r="C55" s="336">
        <f>IFERROR('Tablas evol EM zona'!C55-'Tablas evol EM zona'!C68,"-")</f>
        <v>-0.23000000000000043</v>
      </c>
      <c r="D55" s="336">
        <f>IFERROR('Tablas evol EM zona'!E55-'Tablas evol EM zona'!E68,"-")</f>
        <v>-0.40000000000000036</v>
      </c>
      <c r="E55" s="336">
        <f>IFERROR('Tablas evol EM zona'!G55-'Tablas evol EM zona'!G68,"-")</f>
        <v>-0.23000000000000043</v>
      </c>
      <c r="F55" s="337">
        <f>IFERROR('Tablas evol EM zona'!I55-'Tablas evol EM zona'!I68,"-")</f>
        <v>-0.14724556442667414</v>
      </c>
      <c r="G55" s="337">
        <f>IFERROR('Tablas evol EM zona'!K55-'Tablas evol EM zona'!K68,"-")</f>
        <v>0.24539392850557817</v>
      </c>
      <c r="H55" s="337">
        <f>IFERROR('Tablas evol EM zona'!M55-'Tablas evol EM zona'!M68,"-")</f>
        <v>1.980270616019375E-2</v>
      </c>
      <c r="I55" s="336">
        <f>IFERROR('Tablas evol EM zona'!O55-'Tablas evol EM zona'!O68,"-")</f>
        <v>-7.5831032424845013E-2</v>
      </c>
      <c r="J55" s="336">
        <f>IFERROR('Tablas evol EM zona'!Q55-'Tablas evol EM zona'!Q68,"-")</f>
        <v>0.18231226240488674</v>
      </c>
      <c r="K55" s="336">
        <f>IFERROR('Tablas evol EM zona'!S55-'Tablas evol EM zona'!S68,"-")</f>
        <v>1.1223057665395331E-2</v>
      </c>
    </row>
    <row r="56" spans="2:11" ht="15" hidden="1" customHeight="1" outlineLevel="1">
      <c r="B56" s="68" t="s">
        <v>97</v>
      </c>
      <c r="C56" s="336">
        <f>IFERROR('Tablas evol EM zona'!C56-'Tablas evol EM zona'!C69,"-")</f>
        <v>0.91000000000000014</v>
      </c>
      <c r="D56" s="336">
        <f>IFERROR('Tablas evol EM zona'!E56-'Tablas evol EM zona'!E69,"-")</f>
        <v>2.9999999999999361E-2</v>
      </c>
      <c r="E56" s="336">
        <f>IFERROR('Tablas evol EM zona'!G56-'Tablas evol EM zona'!G69,"-")</f>
        <v>0.62000000000000099</v>
      </c>
      <c r="F56" s="337">
        <f>IFERROR('Tablas evol EM zona'!I56-'Tablas evol EM zona'!I69,"-")</f>
        <v>-1.3759821032293118E-2</v>
      </c>
      <c r="G56" s="337">
        <f>IFERROR('Tablas evol EM zona'!K56-'Tablas evol EM zona'!K69,"-")</f>
        <v>-1.1679674466206276</v>
      </c>
      <c r="H56" s="337">
        <f>IFERROR('Tablas evol EM zona'!M56-'Tablas evol EM zona'!M69,"-")</f>
        <v>-0.54351976928127854</v>
      </c>
      <c r="I56" s="336">
        <f>IFERROR('Tablas evol EM zona'!O56-'Tablas evol EM zona'!O69,"-")</f>
        <v>0.20892156471648171</v>
      </c>
      <c r="J56" s="336">
        <f>IFERROR('Tablas evol EM zona'!Q56-'Tablas evol EM zona'!Q69,"-")</f>
        <v>-1.0245406855186321</v>
      </c>
      <c r="K56" s="336">
        <f>IFERROR('Tablas evol EM zona'!S56-'Tablas evol EM zona'!S69,"-")</f>
        <v>-0.28937282598164771</v>
      </c>
    </row>
    <row r="57" spans="2:11" collapsed="1">
      <c r="B57" s="82">
        <v>2009</v>
      </c>
      <c r="C57" s="339">
        <f>IFERROR('Tablas evol EM zona'!C57-'Tablas evol EM zona'!C70,"-")</f>
        <v>-0.17155918019720229</v>
      </c>
      <c r="D57" s="339">
        <f>IFERROR('Tablas evol EM zona'!E57-'Tablas evol EM zona'!E70,"-")</f>
        <v>-0.45222606590315095</v>
      </c>
      <c r="E57" s="339">
        <f>IFERROR('Tablas evol EM zona'!G57-'Tablas evol EM zona'!G70,"-")</f>
        <v>-0.27277701344407568</v>
      </c>
      <c r="F57" s="339">
        <f>IFERROR('Tablas evol EM zona'!I57-'Tablas evol EM zona'!I70,"-")</f>
        <v>-0.2975138273765765</v>
      </c>
      <c r="G57" s="339">
        <f>IFERROR('Tablas evol EM zona'!K57-'Tablas evol EM zona'!K70,"-")</f>
        <v>-0.39408548699252322</v>
      </c>
      <c r="H57" s="339">
        <f>IFERROR('Tablas evol EM zona'!M57-'Tablas evol EM zona'!M70,"-")</f>
        <v>-0.34443394192406984</v>
      </c>
      <c r="I57" s="339">
        <f>IFERROR('Tablas evol EM zona'!O57-'Tablas evol EM zona'!O70,"-")</f>
        <v>-0.17987774204766449</v>
      </c>
      <c r="J57" s="339">
        <f>IFERROR('Tablas evol EM zona'!Q57-'Tablas evol EM zona'!Q70,"-")</f>
        <v>-0.40504562659523557</v>
      </c>
      <c r="K57" s="339">
        <f>IFERROR('Tablas evol EM zona'!S57-'Tablas evol EM zona'!S70,"-")</f>
        <v>-0.27434471765047785</v>
      </c>
    </row>
    <row r="58" spans="2:11" ht="15" hidden="1" customHeight="1" outlineLevel="1">
      <c r="B58" s="68" t="s">
        <v>86</v>
      </c>
      <c r="C58" s="336">
        <f>IFERROR('Tablas evol EM zona'!C58-'Tablas evol EM zona'!C71,"-")</f>
        <v>0.61000000000000032</v>
      </c>
      <c r="D58" s="336">
        <f>IFERROR('Tablas evol EM zona'!E58-'Tablas evol EM zona'!E71,"-")</f>
        <v>9.9999999999997868E-3</v>
      </c>
      <c r="E58" s="336">
        <f>IFERROR('Tablas evol EM zona'!G58-'Tablas evol EM zona'!G71,"-")</f>
        <v>0.37999999999999901</v>
      </c>
      <c r="F58" s="337">
        <f>IFERROR('Tablas evol EM zona'!I58-'Tablas evol EM zona'!I71,"-")</f>
        <v>4.3601237274977223E-3</v>
      </c>
      <c r="G58" s="337">
        <f>IFERROR('Tablas evol EM zona'!K58-'Tablas evol EM zona'!K71,"-")</f>
        <v>-0.41351169797955833</v>
      </c>
      <c r="H58" s="337">
        <f>IFERROR('Tablas evol EM zona'!M58-'Tablas evol EM zona'!M71,"-")</f>
        <v>-0.19550582618449397</v>
      </c>
      <c r="I58" s="336">
        <f>IFERROR('Tablas evol EM zona'!O58-'Tablas evol EM zona'!O71,"-")</f>
        <v>0.13958468638461952</v>
      </c>
      <c r="J58" s="336">
        <f>IFERROR('Tablas evol EM zona'!Q58-'Tablas evol EM zona'!Q71,"-")</f>
        <v>-0.36060660263396827</v>
      </c>
      <c r="K58" s="336">
        <f>IFERROR('Tablas evol EM zona'!S58-'Tablas evol EM zona'!S71,"-")</f>
        <v>-7.8654324528276476E-2</v>
      </c>
    </row>
    <row r="59" spans="2:11" ht="15" hidden="1" customHeight="1" outlineLevel="1">
      <c r="B59" s="68" t="s">
        <v>87</v>
      </c>
      <c r="C59" s="336">
        <f>IFERROR('Tablas evol EM zona'!C59-'Tablas evol EM zona'!C72,"-")</f>
        <v>0.16999999999999993</v>
      </c>
      <c r="D59" s="336">
        <f>IFERROR('Tablas evol EM zona'!E59-'Tablas evol EM zona'!E72,"-")</f>
        <v>-0.34999999999999964</v>
      </c>
      <c r="E59" s="336">
        <f>IFERROR('Tablas evol EM zona'!G59-'Tablas evol EM zona'!G72,"-")</f>
        <v>2.9999999999999361E-2</v>
      </c>
      <c r="F59" s="337">
        <f>IFERROR('Tablas evol EM zona'!I59-'Tablas evol EM zona'!I72,"-")</f>
        <v>-6.438831560778624E-3</v>
      </c>
      <c r="G59" s="337">
        <f>IFERROR('Tablas evol EM zona'!K59-'Tablas evol EM zona'!K72,"-")</f>
        <v>-0.24649223123271646</v>
      </c>
      <c r="H59" s="337">
        <f>IFERROR('Tablas evol EM zona'!M59-'Tablas evol EM zona'!M72,"-")</f>
        <v>-0.11650521979042061</v>
      </c>
      <c r="I59" s="336">
        <f>IFERROR('Tablas evol EM zona'!O59-'Tablas evol EM zona'!O72,"-")</f>
        <v>1.0109268589761911E-3</v>
      </c>
      <c r="J59" s="336">
        <f>IFERROR('Tablas evol EM zona'!Q59-'Tablas evol EM zona'!Q72,"-")</f>
        <v>-0.24363687997025885</v>
      </c>
      <c r="K59" s="336">
        <f>IFERROR('Tablas evol EM zona'!S59-'Tablas evol EM zona'!S72,"-")</f>
        <v>-9.6316581895286468E-2</v>
      </c>
    </row>
    <row r="60" spans="2:11" ht="15" hidden="1" customHeight="1" outlineLevel="1">
      <c r="B60" s="68" t="s">
        <v>88</v>
      </c>
      <c r="C60" s="336">
        <f>IFERROR('Tablas evol EM zona'!C60-'Tablas evol EM zona'!C73,"-")</f>
        <v>0.71999999999999975</v>
      </c>
      <c r="D60" s="336">
        <f>IFERROR('Tablas evol EM zona'!E60-'Tablas evol EM zona'!E73,"-")</f>
        <v>0.45999999999999996</v>
      </c>
      <c r="E60" s="336">
        <f>IFERROR('Tablas evol EM zona'!G60-'Tablas evol EM zona'!G73,"-")</f>
        <v>0.62000000000000011</v>
      </c>
      <c r="F60" s="337">
        <f>IFERROR('Tablas evol EM zona'!I60-'Tablas evol EM zona'!I73,"-")</f>
        <v>0.29899210071610582</v>
      </c>
      <c r="G60" s="337">
        <f>IFERROR('Tablas evol EM zona'!K60-'Tablas evol EM zona'!K73,"-")</f>
        <v>-0.39497832340446148</v>
      </c>
      <c r="H60" s="337">
        <f>IFERROR('Tablas evol EM zona'!M60-'Tablas evol EM zona'!M73,"-")</f>
        <v>-6.0015392652870148E-3</v>
      </c>
      <c r="I60" s="336">
        <f>IFERROR('Tablas evol EM zona'!O60-'Tablas evol EM zona'!O73,"-")</f>
        <v>0.28189813086283699</v>
      </c>
      <c r="J60" s="336">
        <f>IFERROR('Tablas evol EM zona'!Q60-'Tablas evol EM zona'!Q73,"-")</f>
        <v>-0.23946534230843763</v>
      </c>
      <c r="K60" s="336">
        <f>IFERROR('Tablas evol EM zona'!S60-'Tablas evol EM zona'!S73,"-")</f>
        <v>7.2366068803741967E-2</v>
      </c>
    </row>
    <row r="61" spans="2:11" ht="15" hidden="1" customHeight="1" outlineLevel="1">
      <c r="B61" s="68" t="s">
        <v>89</v>
      </c>
      <c r="C61" s="336">
        <f>IFERROR('Tablas evol EM zona'!C61-'Tablas evol EM zona'!C74,"-")</f>
        <v>0.49000000000000021</v>
      </c>
      <c r="D61" s="336">
        <f>IFERROR('Tablas evol EM zona'!E61-'Tablas evol EM zona'!E74,"-")</f>
        <v>3.0000000000000249E-2</v>
      </c>
      <c r="E61" s="336">
        <f>IFERROR('Tablas evol EM zona'!G61-'Tablas evol EM zona'!G74,"-")</f>
        <v>0.34999999999999964</v>
      </c>
      <c r="F61" s="337">
        <f>IFERROR('Tablas evol EM zona'!I61-'Tablas evol EM zona'!I74,"-")</f>
        <v>0.17261946873954859</v>
      </c>
      <c r="G61" s="337">
        <f>IFERROR('Tablas evol EM zona'!K61-'Tablas evol EM zona'!K74,"-")</f>
        <v>-0.27195811408413739</v>
      </c>
      <c r="H61" s="337">
        <f>IFERROR('Tablas evol EM zona'!M61-'Tablas evol EM zona'!M74,"-")</f>
        <v>-7.9055175404434408E-3</v>
      </c>
      <c r="I61" s="336">
        <f>IFERROR('Tablas evol EM zona'!O61-'Tablas evol EM zona'!O74,"-")</f>
        <v>0.15208402542605359</v>
      </c>
      <c r="J61" s="336">
        <f>IFERROR('Tablas evol EM zona'!Q61-'Tablas evol EM zona'!Q74,"-")</f>
        <v>-0.18323349499245722</v>
      </c>
      <c r="K61" s="336">
        <f>IFERROR('Tablas evol EM zona'!S61-'Tablas evol EM zona'!S74,"-")</f>
        <v>3.0160891737101458E-2</v>
      </c>
    </row>
    <row r="62" spans="2:11" ht="15" hidden="1" customHeight="1" outlineLevel="1">
      <c r="B62" s="68" t="s">
        <v>90</v>
      </c>
      <c r="C62" s="336">
        <f>IFERROR('Tablas evol EM zona'!C62-'Tablas evol EM zona'!C75,"-")</f>
        <v>0.15000000000000036</v>
      </c>
      <c r="D62" s="336">
        <f>IFERROR('Tablas evol EM zona'!E62-'Tablas evol EM zona'!E75,"-")</f>
        <v>0.25999999999999979</v>
      </c>
      <c r="E62" s="336">
        <f>IFERROR('Tablas evol EM zona'!G62-'Tablas evol EM zona'!G75,"-")</f>
        <v>0.20000000000000018</v>
      </c>
      <c r="F62" s="337">
        <f>IFERROR('Tablas evol EM zona'!I62-'Tablas evol EM zona'!I75,"-")</f>
        <v>-0.40090805625026515</v>
      </c>
      <c r="G62" s="337">
        <f>IFERROR('Tablas evol EM zona'!K62-'Tablas evol EM zona'!K75,"-")</f>
        <v>-0.22285231120383386</v>
      </c>
      <c r="H62" s="337">
        <f>IFERROR('Tablas evol EM zona'!M62-'Tablas evol EM zona'!M75,"-")</f>
        <v>-0.32161111773817908</v>
      </c>
      <c r="I62" s="336">
        <f>IFERROR('Tablas evol EM zona'!O62-'Tablas evol EM zona'!O75,"-")</f>
        <v>-0.25143780572240537</v>
      </c>
      <c r="J62" s="336">
        <f>IFERROR('Tablas evol EM zona'!Q62-'Tablas evol EM zona'!Q75,"-")</f>
        <v>-8.9417909789714756E-2</v>
      </c>
      <c r="K62" s="336">
        <f>IFERROR('Tablas evol EM zona'!S62-'Tablas evol EM zona'!S75,"-")</f>
        <v>-0.18649172559244498</v>
      </c>
    </row>
    <row r="63" spans="2:11" ht="15" hidden="1" customHeight="1" outlineLevel="1">
      <c r="B63" s="68" t="s">
        <v>91</v>
      </c>
      <c r="C63" s="336">
        <f>IFERROR('Tablas evol EM zona'!C63-'Tablas evol EM zona'!C76,"-")</f>
        <v>0.25999999999999979</v>
      </c>
      <c r="D63" s="336">
        <f>IFERROR('Tablas evol EM zona'!E63-'Tablas evol EM zona'!E76,"-")</f>
        <v>0.15000000000000036</v>
      </c>
      <c r="E63" s="336">
        <f>IFERROR('Tablas evol EM zona'!G63-'Tablas evol EM zona'!G76,"-")</f>
        <v>0.21999999999999975</v>
      </c>
      <c r="F63" s="337">
        <f>IFERROR('Tablas evol EM zona'!I63-'Tablas evol EM zona'!I76,"-")</f>
        <v>0.36143971545947906</v>
      </c>
      <c r="G63" s="337">
        <f>IFERROR('Tablas evol EM zona'!K63-'Tablas evol EM zona'!K76,"-")</f>
        <v>2.4941404722600424E-2</v>
      </c>
      <c r="H63" s="337">
        <f>IFERROR('Tablas evol EM zona'!M63-'Tablas evol EM zona'!M76,"-")</f>
        <v>0.2131540728605561</v>
      </c>
      <c r="I63" s="336">
        <f>IFERROR('Tablas evol EM zona'!O63-'Tablas evol EM zona'!O76,"-")</f>
        <v>0.30634772456332904</v>
      </c>
      <c r="J63" s="336">
        <f>IFERROR('Tablas evol EM zona'!Q63-'Tablas evol EM zona'!Q76,"-")</f>
        <v>0.12695537431537041</v>
      </c>
      <c r="K63" s="336">
        <f>IFERROR('Tablas evol EM zona'!S63-'Tablas evol EM zona'!S76,"-")</f>
        <v>0.23258823367552051</v>
      </c>
    </row>
    <row r="64" spans="2:11" ht="15" hidden="1" customHeight="1" outlineLevel="1">
      <c r="B64" s="68" t="s">
        <v>92</v>
      </c>
      <c r="C64" s="336">
        <f>IFERROR('Tablas evol EM zona'!C64-'Tablas evol EM zona'!C77,"-")</f>
        <v>0.55999999999999961</v>
      </c>
      <c r="D64" s="336">
        <f>IFERROR('Tablas evol EM zona'!E64-'Tablas evol EM zona'!E77,"-")</f>
        <v>0.79</v>
      </c>
      <c r="E64" s="336">
        <f>IFERROR('Tablas evol EM zona'!G64-'Tablas evol EM zona'!G77,"-")</f>
        <v>0.62999999999999989</v>
      </c>
      <c r="F64" s="337">
        <f>IFERROR('Tablas evol EM zona'!I64-'Tablas evol EM zona'!I77,"-")</f>
        <v>0.4595652389268885</v>
      </c>
      <c r="G64" s="337">
        <f>IFERROR('Tablas evol EM zona'!K64-'Tablas evol EM zona'!K77,"-")</f>
        <v>0.77574020556347634</v>
      </c>
      <c r="H64" s="337">
        <f>IFERROR('Tablas evol EM zona'!M64-'Tablas evol EM zona'!M77,"-")</f>
        <v>0.58717591921965351</v>
      </c>
      <c r="I64" s="336">
        <f>IFERROR('Tablas evol EM zona'!O64-'Tablas evol EM zona'!O77,"-")</f>
        <v>0.39320717837884533</v>
      </c>
      <c r="J64" s="336">
        <f>IFERROR('Tablas evol EM zona'!Q64-'Tablas evol EM zona'!Q77,"-")</f>
        <v>0.81289185575129963</v>
      </c>
      <c r="K64" s="336">
        <f>IFERROR('Tablas evol EM zona'!S64-'Tablas evol EM zona'!S77,"-")</f>
        <v>0.54770399480467091</v>
      </c>
    </row>
    <row r="65" spans="2:11" ht="15" hidden="1" customHeight="1" outlineLevel="1">
      <c r="B65" s="68" t="s">
        <v>93</v>
      </c>
      <c r="C65" s="336">
        <f>IFERROR('Tablas evol EM zona'!C65-'Tablas evol EM zona'!C78,"-")</f>
        <v>-2.0000000000000462E-2</v>
      </c>
      <c r="D65" s="336">
        <f>IFERROR('Tablas evol EM zona'!E65-'Tablas evol EM zona'!E78,"-")</f>
        <v>-0.22000000000000064</v>
      </c>
      <c r="E65" s="336">
        <f>IFERROR('Tablas evol EM zona'!G65-'Tablas evol EM zona'!G78,"-")</f>
        <v>-8.0000000000000071E-2</v>
      </c>
      <c r="F65" s="337">
        <f>IFERROR('Tablas evol EM zona'!I65-'Tablas evol EM zona'!I78,"-")</f>
        <v>-0.78576881364737261</v>
      </c>
      <c r="G65" s="337">
        <f>IFERROR('Tablas evol EM zona'!K65-'Tablas evol EM zona'!K78,"-")</f>
        <v>-1.2305954572978752</v>
      </c>
      <c r="H65" s="337">
        <f>IFERROR('Tablas evol EM zona'!M65-'Tablas evol EM zona'!M78,"-")</f>
        <v>-0.99016252957230044</v>
      </c>
      <c r="I65" s="336">
        <f>IFERROR('Tablas evol EM zona'!O65-'Tablas evol EM zona'!O78,"-")</f>
        <v>-0.54827585735895834</v>
      </c>
      <c r="J65" s="336">
        <f>IFERROR('Tablas evol EM zona'!Q65-'Tablas evol EM zona'!Q78,"-")</f>
        <v>-1.0359279258220795</v>
      </c>
      <c r="K65" s="336">
        <f>IFERROR('Tablas evol EM zona'!S65-'Tablas evol EM zona'!S78,"-")</f>
        <v>-0.74777561309327467</v>
      </c>
    </row>
    <row r="66" spans="2:11" ht="15" hidden="1" customHeight="1" outlineLevel="1">
      <c r="B66" s="68" t="s">
        <v>94</v>
      </c>
      <c r="C66" s="336">
        <f>IFERROR('Tablas evol EM zona'!C66-'Tablas evol EM zona'!C79,"-")</f>
        <v>1.1799999999999997</v>
      </c>
      <c r="D66" s="336">
        <f>IFERROR('Tablas evol EM zona'!E66-'Tablas evol EM zona'!E79,"-")</f>
        <v>0.9399999999999995</v>
      </c>
      <c r="E66" s="336">
        <f>IFERROR('Tablas evol EM zona'!G66-'Tablas evol EM zona'!G79,"-")</f>
        <v>1.1100000000000003</v>
      </c>
      <c r="F66" s="337">
        <f>IFERROR('Tablas evol EM zona'!I66-'Tablas evol EM zona'!I79,"-")</f>
        <v>0.43705158566767022</v>
      </c>
      <c r="G66" s="337">
        <f>IFERROR('Tablas evol EM zona'!K66-'Tablas evol EM zona'!K79,"-")</f>
        <v>0.20966192825921404</v>
      </c>
      <c r="H66" s="337">
        <f>IFERROR('Tablas evol EM zona'!M66-'Tablas evol EM zona'!M79,"-")</f>
        <v>0.32570176270529405</v>
      </c>
      <c r="I66" s="336">
        <f>IFERROR('Tablas evol EM zona'!O66-'Tablas evol EM zona'!O79,"-")</f>
        <v>0.50035181806241358</v>
      </c>
      <c r="J66" s="336">
        <f>IFERROR('Tablas evol EM zona'!Q66-'Tablas evol EM zona'!Q79,"-")</f>
        <v>0.33745688767506898</v>
      </c>
      <c r="K66" s="336">
        <f>IFERROR('Tablas evol EM zona'!S66-'Tablas evol EM zona'!S79,"-")</f>
        <v>0.42234069756053039</v>
      </c>
    </row>
    <row r="67" spans="2:11" ht="15" hidden="1" customHeight="1" outlineLevel="1">
      <c r="B67" s="68" t="s">
        <v>95</v>
      </c>
      <c r="C67" s="336">
        <f>IFERROR('Tablas evol EM zona'!C67-'Tablas evol EM zona'!C80,"-")</f>
        <v>-1.0300000000000002</v>
      </c>
      <c r="D67" s="336">
        <f>IFERROR('Tablas evol EM zona'!E67-'Tablas evol EM zona'!E80,"-")</f>
        <v>-0.9399999999999995</v>
      </c>
      <c r="E67" s="336">
        <f>IFERROR('Tablas evol EM zona'!G67-'Tablas evol EM zona'!G80,"-")</f>
        <v>-1.0199999999999996</v>
      </c>
      <c r="F67" s="337">
        <f>IFERROR('Tablas evol EM zona'!I67-'Tablas evol EM zona'!I80,"-")</f>
        <v>-8.7423267032714413E-2</v>
      </c>
      <c r="G67" s="337">
        <f>IFERROR('Tablas evol EM zona'!K67-'Tablas evol EM zona'!K80,"-")</f>
        <v>0.25614850630705277</v>
      </c>
      <c r="H67" s="337">
        <f>IFERROR('Tablas evol EM zona'!M67-'Tablas evol EM zona'!M80,"-")</f>
        <v>5.7574105302004241E-2</v>
      </c>
      <c r="I67" s="336">
        <f>IFERROR('Tablas evol EM zona'!O67-'Tablas evol EM zona'!O80,"-")</f>
        <v>-0.14952998337852019</v>
      </c>
      <c r="J67" s="336">
        <f>IFERROR('Tablas evol EM zona'!Q67-'Tablas evol EM zona'!Q80,"-")</f>
        <v>9.9558643137276803E-2</v>
      </c>
      <c r="K67" s="336">
        <f>IFERROR('Tablas evol EM zona'!S67-'Tablas evol EM zona'!S80,"-")</f>
        <v>-6.1495295363092062E-2</v>
      </c>
    </row>
    <row r="68" spans="2:11" ht="15" hidden="1" customHeight="1" outlineLevel="1">
      <c r="B68" s="68" t="s">
        <v>96</v>
      </c>
      <c r="C68" s="336">
        <f>IFERROR('Tablas evol EM zona'!C68-'Tablas evol EM zona'!C81,"-")</f>
        <v>0.10999999999999943</v>
      </c>
      <c r="D68" s="336">
        <f>IFERROR('Tablas evol EM zona'!E68-'Tablas evol EM zona'!E81,"-")</f>
        <v>8.0000000000000071E-2</v>
      </c>
      <c r="E68" s="336">
        <f>IFERROR('Tablas evol EM zona'!G68-'Tablas evol EM zona'!G81,"-")</f>
        <v>8.9999999999999858E-2</v>
      </c>
      <c r="F68" s="337">
        <f>IFERROR('Tablas evol EM zona'!I68-'Tablas evol EM zona'!I81,"-")</f>
        <v>-3.4367197915781134E-2</v>
      </c>
      <c r="G68" s="337">
        <f>IFERROR('Tablas evol EM zona'!K68-'Tablas evol EM zona'!K81,"-")</f>
        <v>-0.47419863818447183</v>
      </c>
      <c r="H68" s="337">
        <f>IFERROR('Tablas evol EM zona'!M68-'Tablas evol EM zona'!M81,"-")</f>
        <v>-0.2372905174400799</v>
      </c>
      <c r="I68" s="336">
        <f>IFERROR('Tablas evol EM zona'!O68-'Tablas evol EM zona'!O81,"-")</f>
        <v>-6.4814124715308452E-2</v>
      </c>
      <c r="J68" s="336">
        <f>IFERROR('Tablas evol EM zona'!Q68-'Tablas evol EM zona'!Q81,"-")</f>
        <v>-0.39631010850919779</v>
      </c>
      <c r="K68" s="336">
        <f>IFERROR('Tablas evol EM zona'!S68-'Tablas evol EM zona'!S81,"-")</f>
        <v>-0.19827175464384084</v>
      </c>
    </row>
    <row r="69" spans="2:11" ht="15" hidden="1" customHeight="1" outlineLevel="1">
      <c r="B69" s="68" t="s">
        <v>97</v>
      </c>
      <c r="C69" s="336">
        <f>IFERROR('Tablas evol EM zona'!C69-'Tablas evol EM zona'!C82,"-")</f>
        <v>-2.000000000000135E-2</v>
      </c>
      <c r="D69" s="336">
        <f>IFERROR('Tablas evol EM zona'!E69-'Tablas evol EM zona'!E82,"-")</f>
        <v>-5.9999999999998721E-2</v>
      </c>
      <c r="E69" s="336">
        <f>IFERROR('Tablas evol EM zona'!G69-'Tablas evol EM zona'!G82,"-")</f>
        <v>-1.9999999999999574E-2</v>
      </c>
      <c r="F69" s="337">
        <f>IFERROR('Tablas evol EM zona'!I69-'Tablas evol EM zona'!I82,"-")</f>
        <v>0.11127783571021865</v>
      </c>
      <c r="G69" s="337">
        <f>IFERROR('Tablas evol EM zona'!K69-'Tablas evol EM zona'!K82,"-")</f>
        <v>0.11453798932263304</v>
      </c>
      <c r="H69" s="337">
        <f>IFERROR('Tablas evol EM zona'!M69-'Tablas evol EM zona'!M82,"-")</f>
        <v>0.11205211537039261</v>
      </c>
      <c r="I69" s="336">
        <f>IFERROR('Tablas evol EM zona'!O69-'Tablas evol EM zona'!O82,"-")</f>
        <v>5.4311655628447753E-2</v>
      </c>
      <c r="J69" s="336">
        <f>IFERROR('Tablas evol EM zona'!Q69-'Tablas evol EM zona'!Q82,"-")</f>
        <v>0.11699640187104521</v>
      </c>
      <c r="K69" s="336">
        <f>IFERROR('Tablas evol EM zona'!S69-'Tablas evol EM zona'!S82,"-")</f>
        <v>7.8287979871753066E-2</v>
      </c>
    </row>
    <row r="70" spans="2:11" collapsed="1">
      <c r="B70" s="82">
        <v>2008</v>
      </c>
      <c r="C70" s="339">
        <f>IFERROR('Tablas evol EM zona'!C70-'Tablas evol EM zona'!C83,"-")</f>
        <v>0.27439881006941746</v>
      </c>
      <c r="D70" s="339">
        <f>IFERROR('Tablas evol EM zona'!E70-'Tablas evol EM zona'!E83,"-")</f>
        <v>0.15137086313848158</v>
      </c>
      <c r="E70" s="339">
        <f>IFERROR('Tablas evol EM zona'!G70-'Tablas evol EM zona'!G83,"-")</f>
        <v>0.23236929736358469</v>
      </c>
      <c r="F70" s="339">
        <f>IFERROR('Tablas evol EM zona'!I70-'Tablas evol EM zona'!I83,"-")</f>
        <v>3.9760307006090123E-2</v>
      </c>
      <c r="G70" s="339">
        <f>IFERROR('Tablas evol EM zona'!K70-'Tablas evol EM zona'!K83,"-")</f>
        <v>-0.14334118917229688</v>
      </c>
      <c r="H70" s="339">
        <f>IFERROR('Tablas evol EM zona'!M70-'Tablas evol EM zona'!M83,"-")</f>
        <v>-4.5404781985647347E-2</v>
      </c>
      <c r="I70" s="339">
        <f>IFERROR('Tablas evol EM zona'!O70-'Tablas evol EM zona'!O83,"-")</f>
        <v>6.4073786653993103E-2</v>
      </c>
      <c r="J70" s="339">
        <f>IFERROR('Tablas evol EM zona'!Q70-'Tablas evol EM zona'!Q83,"-")</f>
        <v>-7.5308568028022549E-2</v>
      </c>
      <c r="K70" s="339">
        <f>IFERROR('Tablas evol EM zona'!S70-'Tablas evol EM zona'!S83,"-")</f>
        <v>2.905718422156589E-3</v>
      </c>
    </row>
    <row r="71" spans="2:11" ht="15" hidden="1" customHeight="1" outlineLevel="1">
      <c r="B71" s="68" t="s">
        <v>86</v>
      </c>
      <c r="C71" s="336" t="str">
        <f>IFERROR('Tablas evol EM zona'!C71-'Tablas evol EM zona'!C84,"-")</f>
        <v>-</v>
      </c>
      <c r="D71" s="336" t="str">
        <f>IFERROR('Tablas evol EM zona'!E71-'Tablas evol EM zona'!E84,"-")</f>
        <v>-</v>
      </c>
      <c r="E71" s="336" t="str">
        <f>IFERROR('Tablas evol EM zona'!G71-'Tablas evol EM zona'!G84,"-")</f>
        <v>-</v>
      </c>
      <c r="F71" s="337">
        <f>IFERROR('Tablas evol EM zona'!I71-'Tablas evol EM zona'!I84,"-")</f>
        <v>0.40858128452118603</v>
      </c>
      <c r="G71" s="337">
        <f>IFERROR('Tablas evol EM zona'!K71-'Tablas evol EM zona'!K84,"-")</f>
        <v>0.73097502049736107</v>
      </c>
      <c r="H71" s="337">
        <f>IFERROR('Tablas evol EM zona'!M71-'Tablas evol EM zona'!M84,"-")</f>
        <v>0.55941205818024287</v>
      </c>
      <c r="I71" s="336">
        <f>IFERROR('Tablas evol EM zona'!O71-'Tablas evol EM zona'!O84,"-")</f>
        <v>0.24178371202796711</v>
      </c>
      <c r="J71" s="336">
        <f>IFERROR('Tablas evol EM zona'!Q71-'Tablas evol EM zona'!Q84,"-")</f>
        <v>0.65222981396712498</v>
      </c>
      <c r="K71" s="336">
        <f>IFERROR('Tablas evol EM zona'!S71-'Tablas evol EM zona'!S84,"-")</f>
        <v>0.41118309476933845</v>
      </c>
    </row>
    <row r="72" spans="2:11" ht="15" hidden="1" customHeight="1" outlineLevel="1">
      <c r="B72" s="68" t="s">
        <v>87</v>
      </c>
      <c r="C72" s="336" t="str">
        <f>IFERROR('Tablas evol EM zona'!C72-'Tablas evol EM zona'!C85,"-")</f>
        <v>-</v>
      </c>
      <c r="D72" s="336" t="str">
        <f>IFERROR('Tablas evol EM zona'!E72-'Tablas evol EM zona'!E85,"-")</f>
        <v>-</v>
      </c>
      <c r="E72" s="336" t="str">
        <f>IFERROR('Tablas evol EM zona'!G72-'Tablas evol EM zona'!G85,"-")</f>
        <v>-</v>
      </c>
      <c r="F72" s="337">
        <f>IFERROR('Tablas evol EM zona'!I72-'Tablas evol EM zona'!I85,"-")</f>
        <v>6.1951630632573362E-2</v>
      </c>
      <c r="G72" s="337">
        <f>IFERROR('Tablas evol EM zona'!K72-'Tablas evol EM zona'!K85,"-")</f>
        <v>-1.085392108506321</v>
      </c>
      <c r="H72" s="337">
        <f>IFERROR('Tablas evol EM zona'!M72-'Tablas evol EM zona'!M85,"-")</f>
        <v>-0.43609618974164732</v>
      </c>
      <c r="I72" s="336">
        <f>IFERROR('Tablas evol EM zona'!O72-'Tablas evol EM zona'!O85,"-")</f>
        <v>4.1150746432386143E-2</v>
      </c>
      <c r="J72" s="336">
        <f>IFERROR('Tablas evol EM zona'!Q72-'Tablas evol EM zona'!Q85,"-")</f>
        <v>-0.90480464067615607</v>
      </c>
      <c r="K72" s="336">
        <f>IFERROR('Tablas evol EM zona'!S72-'Tablas evol EM zona'!S85,"-")</f>
        <v>-0.31439700590189279</v>
      </c>
    </row>
    <row r="73" spans="2:11" ht="15" hidden="1" customHeight="1" outlineLevel="1">
      <c r="B73" s="68" t="s">
        <v>88</v>
      </c>
      <c r="C73" s="336" t="str">
        <f>IFERROR('Tablas evol EM zona'!C73-'Tablas evol EM zona'!C86,"-")</f>
        <v>-</v>
      </c>
      <c r="D73" s="336" t="str">
        <f>IFERROR('Tablas evol EM zona'!E73-'Tablas evol EM zona'!E86,"-")</f>
        <v>-</v>
      </c>
      <c r="E73" s="336" t="str">
        <f>IFERROR('Tablas evol EM zona'!G73-'Tablas evol EM zona'!G86,"-")</f>
        <v>-</v>
      </c>
      <c r="F73" s="337">
        <f>IFERROR('Tablas evol EM zona'!I73-'Tablas evol EM zona'!I86,"-")</f>
        <v>3.0905438418739273E-2</v>
      </c>
      <c r="G73" s="337">
        <f>IFERROR('Tablas evol EM zona'!K73-'Tablas evol EM zona'!K86,"-")</f>
        <v>-0.16945155419034386</v>
      </c>
      <c r="H73" s="337">
        <f>IFERROR('Tablas evol EM zona'!M73-'Tablas evol EM zona'!M86,"-")</f>
        <v>-6.9563345096417706E-2</v>
      </c>
      <c r="I73" s="336">
        <f>IFERROR('Tablas evol EM zona'!O73-'Tablas evol EM zona'!O86,"-")</f>
        <v>-0.15238496558980863</v>
      </c>
      <c r="J73" s="336">
        <f>IFERROR('Tablas evol EM zona'!Q73-'Tablas evol EM zona'!Q86,"-")</f>
        <v>-0.20690823463346852</v>
      </c>
      <c r="K73" s="336">
        <f>IFERROR('Tablas evol EM zona'!S73-'Tablas evol EM zona'!S86,"-")</f>
        <v>-0.18526153593793371</v>
      </c>
    </row>
    <row r="74" spans="2:11" ht="15" hidden="1" customHeight="1" outlineLevel="1">
      <c r="B74" s="68" t="s">
        <v>89</v>
      </c>
      <c r="C74" s="336" t="str">
        <f>IFERROR('Tablas evol EM zona'!C74-'Tablas evol EM zona'!C87,"-")</f>
        <v>-</v>
      </c>
      <c r="D74" s="336" t="str">
        <f>IFERROR('Tablas evol EM zona'!E74-'Tablas evol EM zona'!E87,"-")</f>
        <v>-</v>
      </c>
      <c r="E74" s="336" t="str">
        <f>IFERROR('Tablas evol EM zona'!G74-'Tablas evol EM zona'!G87,"-")</f>
        <v>-</v>
      </c>
      <c r="F74" s="337">
        <f>IFERROR('Tablas evol EM zona'!I74-'Tablas evol EM zona'!I87,"-")</f>
        <v>0.24828353416448046</v>
      </c>
      <c r="G74" s="337">
        <f>IFERROR('Tablas evol EM zona'!K74-'Tablas evol EM zona'!K87,"-")</f>
        <v>0.83613188323551491</v>
      </c>
      <c r="H74" s="337">
        <f>IFERROR('Tablas evol EM zona'!M74-'Tablas evol EM zona'!M87,"-")</f>
        <v>0.46825365641975125</v>
      </c>
      <c r="I74" s="336">
        <f>IFERROR('Tablas evol EM zona'!O74-'Tablas evol EM zona'!O87,"-")</f>
        <v>0.13859950026128764</v>
      </c>
      <c r="J74" s="336">
        <f>IFERROR('Tablas evol EM zona'!Q74-'Tablas evol EM zona'!Q87,"-")</f>
        <v>0.75727053888018148</v>
      </c>
      <c r="K74" s="336">
        <f>IFERROR('Tablas evol EM zona'!S74-'Tablas evol EM zona'!S87,"-")</f>
        <v>0.3418211093679222</v>
      </c>
    </row>
    <row r="75" spans="2:11" ht="15" hidden="1" customHeight="1" outlineLevel="1">
      <c r="B75" s="68" t="s">
        <v>90</v>
      </c>
      <c r="C75" s="336" t="str">
        <f>IFERROR('Tablas evol EM zona'!C75-'Tablas evol EM zona'!C88,"-")</f>
        <v>-</v>
      </c>
      <c r="D75" s="336" t="str">
        <f>IFERROR('Tablas evol EM zona'!E75-'Tablas evol EM zona'!E88,"-")</f>
        <v>-</v>
      </c>
      <c r="E75" s="336" t="str">
        <f>IFERROR('Tablas evol EM zona'!G75-'Tablas evol EM zona'!G88,"-")</f>
        <v>-</v>
      </c>
      <c r="F75" s="337">
        <f>IFERROR('Tablas evol EM zona'!I75-'Tablas evol EM zona'!I88,"-")</f>
        <v>-0.22143056388762972</v>
      </c>
      <c r="G75" s="337">
        <f>IFERROR('Tablas evol EM zona'!K75-'Tablas evol EM zona'!K88,"-")</f>
        <v>-1.1446070021382173</v>
      </c>
      <c r="H75" s="337">
        <f>IFERROR('Tablas evol EM zona'!M75-'Tablas evol EM zona'!M88,"-")</f>
        <v>-0.65723840662797528</v>
      </c>
      <c r="I75" s="336">
        <f>IFERROR('Tablas evol EM zona'!O75-'Tablas evol EM zona'!O88,"-")</f>
        <v>-0.20520637003343989</v>
      </c>
      <c r="J75" s="336">
        <f>IFERROR('Tablas evol EM zona'!Q75-'Tablas evol EM zona'!Q88,"-")</f>
        <v>-0.95241373833985143</v>
      </c>
      <c r="K75" s="336">
        <f>IFERROR('Tablas evol EM zona'!S75-'Tablas evol EM zona'!S88,"-")</f>
        <v>-0.52925320116594499</v>
      </c>
    </row>
    <row r="76" spans="2:11" ht="15" hidden="1" customHeight="1" outlineLevel="1">
      <c r="B76" s="68" t="s">
        <v>91</v>
      </c>
      <c r="C76" s="336" t="str">
        <f>IFERROR('Tablas evol EM zona'!C76-'Tablas evol EM zona'!C89,"-")</f>
        <v>-</v>
      </c>
      <c r="D76" s="336" t="str">
        <f>IFERROR('Tablas evol EM zona'!E76-'Tablas evol EM zona'!E89,"-")</f>
        <v>-</v>
      </c>
      <c r="E76" s="336" t="str">
        <f>IFERROR('Tablas evol EM zona'!G76-'Tablas evol EM zona'!G89,"-")</f>
        <v>-</v>
      </c>
      <c r="F76" s="337">
        <f>IFERROR('Tablas evol EM zona'!I76-'Tablas evol EM zona'!I89,"-")</f>
        <v>-0.50058533776689984</v>
      </c>
      <c r="G76" s="337">
        <f>IFERROR('Tablas evol EM zona'!K76-'Tablas evol EM zona'!K89,"-")</f>
        <v>-0.32132223586784825</v>
      </c>
      <c r="H76" s="337">
        <f>IFERROR('Tablas evol EM zona'!M76-'Tablas evol EM zona'!M89,"-")</f>
        <v>-0.44733258336757942</v>
      </c>
      <c r="I76" s="336">
        <f>IFERROR('Tablas evol EM zona'!O76-'Tablas evol EM zona'!O89,"-")</f>
        <v>-0.40780966934733076</v>
      </c>
      <c r="J76" s="336">
        <f>IFERROR('Tablas evol EM zona'!Q76-'Tablas evol EM zona'!Q89,"-")</f>
        <v>-0.29670368474840458</v>
      </c>
      <c r="K76" s="336">
        <f>IFERROR('Tablas evol EM zona'!S76-'Tablas evol EM zona'!S89,"-")</f>
        <v>-0.38587764538012959</v>
      </c>
    </row>
    <row r="77" spans="2:11" ht="15" hidden="1" customHeight="1" outlineLevel="1">
      <c r="B77" s="68" t="s">
        <v>92</v>
      </c>
      <c r="C77" s="336" t="str">
        <f>IFERROR('Tablas evol EM zona'!C77-'Tablas evol EM zona'!C90,"-")</f>
        <v>-</v>
      </c>
      <c r="D77" s="336" t="str">
        <f>IFERROR('Tablas evol EM zona'!E77-'Tablas evol EM zona'!E90,"-")</f>
        <v>-</v>
      </c>
      <c r="E77" s="336" t="str">
        <f>IFERROR('Tablas evol EM zona'!G77-'Tablas evol EM zona'!G90,"-")</f>
        <v>-</v>
      </c>
      <c r="F77" s="337">
        <f>IFERROR('Tablas evol EM zona'!I77-'Tablas evol EM zona'!I90,"-")</f>
        <v>-0.64597403725031466</v>
      </c>
      <c r="G77" s="337">
        <f>IFERROR('Tablas evol EM zona'!K77-'Tablas evol EM zona'!K90,"-")</f>
        <v>-9.3784501271906962E-2</v>
      </c>
      <c r="H77" s="337">
        <f>IFERROR('Tablas evol EM zona'!M77-'Tablas evol EM zona'!M90,"-")</f>
        <v>-0.41547371345237938</v>
      </c>
      <c r="I77" s="336">
        <f>IFERROR('Tablas evol EM zona'!O77-'Tablas evol EM zona'!O90,"-")</f>
        <v>-0.51195901187350579</v>
      </c>
      <c r="J77" s="336">
        <f>IFERROR('Tablas evol EM zona'!Q77-'Tablas evol EM zona'!Q90,"-")</f>
        <v>-0.13041997000555394</v>
      </c>
      <c r="K77" s="336">
        <f>IFERROR('Tablas evol EM zona'!S77-'Tablas evol EM zona'!S90,"-")</f>
        <v>-0.37036971892157045</v>
      </c>
    </row>
    <row r="78" spans="2:11" ht="15" hidden="1" customHeight="1" outlineLevel="1">
      <c r="B78" s="68" t="s">
        <v>93</v>
      </c>
      <c r="C78" s="336" t="str">
        <f>IFERROR('Tablas evol EM zona'!C78-'Tablas evol EM zona'!C91,"-")</f>
        <v>-</v>
      </c>
      <c r="D78" s="336" t="str">
        <f>IFERROR('Tablas evol EM zona'!E78-'Tablas evol EM zona'!E91,"-")</f>
        <v>-</v>
      </c>
      <c r="E78" s="336" t="str">
        <f>IFERROR('Tablas evol EM zona'!G78-'Tablas evol EM zona'!G91,"-")</f>
        <v>-</v>
      </c>
      <c r="F78" s="337">
        <f>IFERROR('Tablas evol EM zona'!I78-'Tablas evol EM zona'!I91,"-")</f>
        <v>3.3950109012434559E-2</v>
      </c>
      <c r="G78" s="337">
        <f>IFERROR('Tablas evol EM zona'!K78-'Tablas evol EM zona'!K91,"-")</f>
        <v>0.20681788264684009</v>
      </c>
      <c r="H78" s="337">
        <f>IFERROR('Tablas evol EM zona'!M78-'Tablas evol EM zona'!M91,"-")</f>
        <v>0.10104653387280571</v>
      </c>
      <c r="I78" s="336">
        <f>IFERROR('Tablas evol EM zona'!O78-'Tablas evol EM zona'!O91,"-")</f>
        <v>-0.13842499384506635</v>
      </c>
      <c r="J78" s="336">
        <f>IFERROR('Tablas evol EM zona'!Q78-'Tablas evol EM zona'!Q91,"-")</f>
        <v>0.19775432283885053</v>
      </c>
      <c r="K78" s="336">
        <f>IFERROR('Tablas evol EM zona'!S78-'Tablas evol EM zona'!S91,"-")</f>
        <v>-9.4676640072881568E-3</v>
      </c>
    </row>
    <row r="79" spans="2:11" ht="15" hidden="1" customHeight="1" outlineLevel="1">
      <c r="B79" s="68" t="s">
        <v>94</v>
      </c>
      <c r="C79" s="336" t="str">
        <f>IFERROR('Tablas evol EM zona'!C79-'Tablas evol EM zona'!C92,"-")</f>
        <v>-</v>
      </c>
      <c r="D79" s="336" t="str">
        <f>IFERROR('Tablas evol EM zona'!E79-'Tablas evol EM zona'!E92,"-")</f>
        <v>-</v>
      </c>
      <c r="E79" s="336" t="str">
        <f>IFERROR('Tablas evol EM zona'!G79-'Tablas evol EM zona'!G92,"-")</f>
        <v>-</v>
      </c>
      <c r="F79" s="337">
        <f>IFERROR('Tablas evol EM zona'!I79-'Tablas evol EM zona'!I92,"-")</f>
        <v>4.2767835659001108E-3</v>
      </c>
      <c r="G79" s="337">
        <f>IFERROR('Tablas evol EM zona'!K79-'Tablas evol EM zona'!K92,"-")</f>
        <v>0.14950562559837088</v>
      </c>
      <c r="H79" s="337">
        <f>IFERROR('Tablas evol EM zona'!M79-'Tablas evol EM zona'!M92,"-")</f>
        <v>5.5095498992555392E-2</v>
      </c>
      <c r="I79" s="336">
        <f>IFERROR('Tablas evol EM zona'!O79-'Tablas evol EM zona'!O92,"-")</f>
        <v>-4.0837731557768819E-2</v>
      </c>
      <c r="J79" s="336">
        <f>IFERROR('Tablas evol EM zona'!Q79-'Tablas evol EM zona'!Q92,"-")</f>
        <v>0.16228219088899642</v>
      </c>
      <c r="K79" s="336">
        <f>IFERROR('Tablas evol EM zona'!S79-'Tablas evol EM zona'!S92,"-")</f>
        <v>1.3333993111463549E-2</v>
      </c>
    </row>
    <row r="80" spans="2:11" ht="15" hidden="1" customHeight="1" outlineLevel="1">
      <c r="B80" s="68" t="s">
        <v>95</v>
      </c>
      <c r="C80" s="336" t="str">
        <f>IFERROR('Tablas evol EM zona'!C80-'Tablas evol EM zona'!C93,"-")</f>
        <v>-</v>
      </c>
      <c r="D80" s="336" t="str">
        <f>IFERROR('Tablas evol EM zona'!E80-'Tablas evol EM zona'!E93,"-")</f>
        <v>-</v>
      </c>
      <c r="E80" s="336" t="str">
        <f>IFERROR('Tablas evol EM zona'!G80-'Tablas evol EM zona'!G93,"-")</f>
        <v>-</v>
      </c>
      <c r="F80" s="337">
        <f>IFERROR('Tablas evol EM zona'!I80-'Tablas evol EM zona'!I93,"-")</f>
        <v>-0.37878118919750836</v>
      </c>
      <c r="G80" s="337">
        <f>IFERROR('Tablas evol EM zona'!K80-'Tablas evol EM zona'!K93,"-")</f>
        <v>-0.32826699191349817</v>
      </c>
      <c r="H80" s="337">
        <f>IFERROR('Tablas evol EM zona'!M80-'Tablas evol EM zona'!M93,"-")</f>
        <v>-0.3581422246039363</v>
      </c>
      <c r="I80" s="336">
        <f>IFERROR('Tablas evol EM zona'!O80-'Tablas evol EM zona'!O93,"-")</f>
        <v>-0.37177314953093266</v>
      </c>
      <c r="J80" s="336">
        <f>IFERROR('Tablas evol EM zona'!Q80-'Tablas evol EM zona'!Q93,"-")</f>
        <v>-0.27134385244576542</v>
      </c>
      <c r="K80" s="336">
        <f>IFERROR('Tablas evol EM zona'!S80-'Tablas evol EM zona'!S93,"-")</f>
        <v>-0.33724286966505712</v>
      </c>
    </row>
    <row r="81" spans="2:11" ht="15" hidden="1" customHeight="1" outlineLevel="1">
      <c r="B81" s="68" t="s">
        <v>96</v>
      </c>
      <c r="C81" s="336" t="str">
        <f>IFERROR('Tablas evol EM zona'!C81-'Tablas evol EM zona'!C94,"-")</f>
        <v>-</v>
      </c>
      <c r="D81" s="336" t="str">
        <f>IFERROR('Tablas evol EM zona'!E81-'Tablas evol EM zona'!E94,"-")</f>
        <v>-</v>
      </c>
      <c r="E81" s="336" t="str">
        <f>IFERROR('Tablas evol EM zona'!G81-'Tablas evol EM zona'!G94,"-")</f>
        <v>-</v>
      </c>
      <c r="F81" s="337">
        <f>IFERROR('Tablas evol EM zona'!I81-'Tablas evol EM zona'!I94,"-")</f>
        <v>-0.25080708054366863</v>
      </c>
      <c r="G81" s="337">
        <f>IFERROR('Tablas evol EM zona'!K81-'Tablas evol EM zona'!K94,"-")</f>
        <v>-0.13915367770364462</v>
      </c>
      <c r="H81" s="337">
        <f>IFERROR('Tablas evol EM zona'!M81-'Tablas evol EM zona'!M94,"-")</f>
        <v>-0.21109450107034711</v>
      </c>
      <c r="I81" s="336">
        <f>IFERROR('Tablas evol EM zona'!O81-'Tablas evol EM zona'!O94,"-")</f>
        <v>-0.14687174381043189</v>
      </c>
      <c r="J81" s="336">
        <f>IFERROR('Tablas evol EM zona'!Q81-'Tablas evol EM zona'!Q94,"-")</f>
        <v>-5.6808720222738529E-2</v>
      </c>
      <c r="K81" s="336">
        <f>IFERROR('Tablas evol EM zona'!S81-'Tablas evol EM zona'!S94,"-")</f>
        <v>-0.13011692927560681</v>
      </c>
    </row>
    <row r="82" spans="2:11" ht="15" hidden="1" customHeight="1" outlineLevel="1">
      <c r="B82" s="68" t="s">
        <v>97</v>
      </c>
      <c r="C82" s="336" t="str">
        <f>IFERROR('Tablas evol EM zona'!C82-'Tablas evol EM zona'!C95,"-")</f>
        <v>-</v>
      </c>
      <c r="D82" s="336" t="str">
        <f>IFERROR('Tablas evol EM zona'!E82-'Tablas evol EM zona'!E95,"-")</f>
        <v>-</v>
      </c>
      <c r="E82" s="336" t="str">
        <f>IFERROR('Tablas evol EM zona'!G82-'Tablas evol EM zona'!G95,"-")</f>
        <v>-</v>
      </c>
      <c r="F82" s="337">
        <f>IFERROR('Tablas evol EM zona'!I82-'Tablas evol EM zona'!I95,"-")</f>
        <v>4.9036012468731016E-2</v>
      </c>
      <c r="G82" s="337">
        <f>IFERROR('Tablas evol EM zona'!K82-'Tablas evol EM zona'!K95,"-")</f>
        <v>0.68168417072543086</v>
      </c>
      <c r="H82" s="337">
        <f>IFERROR('Tablas evol EM zona'!M82-'Tablas evol EM zona'!M95,"-")</f>
        <v>0.32709422665048393</v>
      </c>
      <c r="I82" s="336">
        <f>IFERROR('Tablas evol EM zona'!O82-'Tablas evol EM zona'!O95,"-")</f>
        <v>2.9315946309228735E-2</v>
      </c>
      <c r="J82" s="336">
        <f>IFERROR('Tablas evol EM zona'!Q82-'Tablas evol EM zona'!Q95,"-")</f>
        <v>0.69229936424384952</v>
      </c>
      <c r="K82" s="336">
        <f>IFERROR('Tablas evol EM zona'!S82-'Tablas evol EM zona'!S95,"-")</f>
        <v>0.2733815994746589</v>
      </c>
    </row>
    <row r="83" spans="2:11" collapsed="1">
      <c r="B83" s="82">
        <v>2007</v>
      </c>
      <c r="C83" s="339">
        <f>IFERROR('Tablas evol EM zona'!C83-'Tablas evol EM zona'!C96,"-")</f>
        <v>-0.31382836084544685</v>
      </c>
      <c r="D83" s="339">
        <f>IFERROR('Tablas evol EM zona'!E83-'Tablas evol EM zona'!E96,"-")</f>
        <v>9.7281969275385904E-2</v>
      </c>
      <c r="E83" s="339">
        <f>IFERROR('Tablas evol EM zona'!G83-'Tablas evol EM zona'!G96,"-")</f>
        <v>-0.17561320864949526</v>
      </c>
      <c r="F83" s="339">
        <f>IFERROR('Tablas evol EM zona'!I83-'Tablas evol EM zona'!I96,"-")</f>
        <v>-9.2209999590117775E-2</v>
      </c>
      <c r="G83" s="339">
        <f>IFERROR('Tablas evol EM zona'!K83-'Tablas evol EM zona'!K96,"-")</f>
        <v>-8.2252769954022753E-2</v>
      </c>
      <c r="H83" s="339">
        <f>IFERROR('Tablas evol EM zona'!M83-'Tablas evol EM zona'!M96,"-")</f>
        <v>-9.8614334232683731E-2</v>
      </c>
      <c r="I83" s="339">
        <f>IFERROR('Tablas evol EM zona'!O83-'Tablas evol EM zona'!O96,"-")</f>
        <v>-0.12355448034304306</v>
      </c>
      <c r="J83" s="339">
        <f>IFERROR('Tablas evol EM zona'!Q83-'Tablas evol EM zona'!Q96,"-")</f>
        <v>-4.8709658058278649E-2</v>
      </c>
      <c r="K83" s="339">
        <f>IFERROR('Tablas evol EM zona'!S83-'Tablas evol EM zona'!S96,"-")</f>
        <v>-0.10660970714706242</v>
      </c>
    </row>
    <row r="84" spans="2:11" ht="15" customHeight="1">
      <c r="B84" s="142" t="s">
        <v>128</v>
      </c>
      <c r="C84" s="142"/>
      <c r="D84" s="142"/>
      <c r="E84" s="142"/>
      <c r="F84" s="142"/>
      <c r="G84" s="142"/>
      <c r="H84" s="142"/>
      <c r="I84" s="142"/>
      <c r="J84" s="142"/>
      <c r="K84" s="142"/>
    </row>
  </sheetData>
  <mergeCells count="6">
    <mergeCell ref="B5:K5"/>
    <mergeCell ref="B6:B7"/>
    <mergeCell ref="C6:E6"/>
    <mergeCell ref="F6:H6"/>
    <mergeCell ref="I6:K6"/>
    <mergeCell ref="B84:K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10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10" width="10.7109375" style="120" customWidth="1"/>
    <col min="11" max="12" width="11.7109375" style="120" customWidth="1"/>
    <col min="13" max="14" width="10.7109375" style="120" customWidth="1"/>
    <col min="15" max="15" width="11.42578125" style="120"/>
    <col min="16" max="16" width="14.28515625" style="120" customWidth="1"/>
    <col min="17" max="16384" width="11.42578125" style="12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21" t="s">
        <v>295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5" customHeight="1">
      <c r="B6" s="173"/>
      <c r="C6" s="147" t="s">
        <v>280</v>
      </c>
      <c r="D6" s="147" t="s">
        <v>85</v>
      </c>
      <c r="E6" s="146" t="s">
        <v>174</v>
      </c>
      <c r="F6" s="146" t="s">
        <v>85</v>
      </c>
      <c r="G6" s="147" t="s">
        <v>175</v>
      </c>
      <c r="H6" s="147" t="s">
        <v>85</v>
      </c>
      <c r="I6" s="146" t="s">
        <v>81</v>
      </c>
      <c r="J6" s="146" t="s">
        <v>85</v>
      </c>
      <c r="K6" s="147" t="s">
        <v>144</v>
      </c>
      <c r="L6" s="147" t="s">
        <v>85</v>
      </c>
      <c r="M6" s="146" t="s">
        <v>83</v>
      </c>
      <c r="N6" s="146" t="s">
        <v>85</v>
      </c>
    </row>
    <row r="7" spans="2:14">
      <c r="B7" s="68" t="s">
        <v>88</v>
      </c>
      <c r="C7" s="337">
        <v>1.8214285714285714</v>
      </c>
      <c r="D7" s="340">
        <f t="shared" ref="D7:D16" si="0">C7-C20</f>
        <v>-8.629232039636614E-3</v>
      </c>
      <c r="E7" s="336">
        <v>6.3386875612144955</v>
      </c>
      <c r="F7" s="341">
        <f t="shared" ref="F7:F16" si="1">E7-E20</f>
        <v>-0.17131243878550428</v>
      </c>
      <c r="G7" s="337">
        <v>7.1362298330031138</v>
      </c>
      <c r="H7" s="340">
        <f t="shared" ref="H7:H16" si="2">G7-G20</f>
        <v>1.0014400555917371</v>
      </c>
      <c r="I7" s="336">
        <v>6.9052832099539438</v>
      </c>
      <c r="J7" s="341">
        <f t="shared" ref="J7:J16" si="3">I7-I20</f>
        <v>0.81528320995394399</v>
      </c>
      <c r="K7" s="337">
        <v>6.7663507109004737</v>
      </c>
      <c r="L7" s="340">
        <f t="shared" ref="L7:L16" si="4">K7-K20</f>
        <v>0.73635071090047344</v>
      </c>
      <c r="M7" s="336">
        <v>6.8687967852634202</v>
      </c>
      <c r="N7" s="341">
        <f t="shared" ref="N7:N16" si="5">M7-M20</f>
        <v>0.78879678526342012</v>
      </c>
    </row>
    <row r="8" spans="2:14">
      <c r="B8" s="68" t="s">
        <v>89</v>
      </c>
      <c r="C8" s="337">
        <v>1.9102927289896128</v>
      </c>
      <c r="D8" s="340">
        <f t="shared" si="0"/>
        <v>-0.52416014208297668</v>
      </c>
      <c r="E8" s="336">
        <v>6.4899733806566102</v>
      </c>
      <c r="F8" s="341">
        <f t="shared" si="1"/>
        <v>-0.20420794545976317</v>
      </c>
      <c r="G8" s="337">
        <v>6.8026504749187477</v>
      </c>
      <c r="H8" s="340">
        <f t="shared" si="2"/>
        <v>-0.54842916727242574</v>
      </c>
      <c r="I8" s="336">
        <v>6.6529697100355722</v>
      </c>
      <c r="J8" s="341">
        <f t="shared" si="3"/>
        <v>-0.50600195837995798</v>
      </c>
      <c r="K8" s="337">
        <v>6.3811307166006479</v>
      </c>
      <c r="L8" s="340">
        <f t="shared" si="4"/>
        <v>0.23924392414781792</v>
      </c>
      <c r="M8" s="336">
        <v>6.5903434544549526</v>
      </c>
      <c r="N8" s="341">
        <f t="shared" si="5"/>
        <v>-0.33256503769751333</v>
      </c>
    </row>
    <row r="9" spans="2:14">
      <c r="B9" s="68" t="s">
        <v>90</v>
      </c>
      <c r="C9" s="337">
        <v>2.2359461599366588</v>
      </c>
      <c r="D9" s="340">
        <f t="shared" si="0"/>
        <v>-0.89255851296053734</v>
      </c>
      <c r="E9" s="336">
        <v>6.6681637588529972</v>
      </c>
      <c r="F9" s="341">
        <f t="shared" si="1"/>
        <v>0.1481637588529976</v>
      </c>
      <c r="G9" s="337">
        <v>6.6678740339139466</v>
      </c>
      <c r="H9" s="340">
        <f t="shared" si="2"/>
        <v>4.6649054095685649E-2</v>
      </c>
      <c r="I9" s="336">
        <v>6.5568387007163125</v>
      </c>
      <c r="J9" s="341">
        <f t="shared" si="3"/>
        <v>-2.3161299283687597E-2</v>
      </c>
      <c r="K9" s="337">
        <v>6.9466906433087763</v>
      </c>
      <c r="L9" s="340">
        <f t="shared" si="4"/>
        <v>0.3066906433087766</v>
      </c>
      <c r="M9" s="336">
        <v>6.6562037967946068</v>
      </c>
      <c r="N9" s="341">
        <f t="shared" si="5"/>
        <v>5.6203796794607186E-2</v>
      </c>
    </row>
    <row r="10" spans="2:14">
      <c r="B10" s="68" t="s">
        <v>91</v>
      </c>
      <c r="C10" s="337">
        <v>2.044776119402985</v>
      </c>
      <c r="D10" s="340">
        <f t="shared" si="0"/>
        <v>-7.3363415480736105E-2</v>
      </c>
      <c r="E10" s="336">
        <v>6.1114429718125818</v>
      </c>
      <c r="F10" s="341">
        <f t="shared" si="1"/>
        <v>0.40144297181258182</v>
      </c>
      <c r="G10" s="337">
        <v>6.2417892911094945</v>
      </c>
      <c r="H10" s="340">
        <f t="shared" si="2"/>
        <v>0.1559061687663359</v>
      </c>
      <c r="I10" s="336">
        <v>6.1185536455245995</v>
      </c>
      <c r="J10" s="341">
        <f t="shared" si="3"/>
        <v>0.16855364552459928</v>
      </c>
      <c r="K10" s="337">
        <v>6.0203196105407981</v>
      </c>
      <c r="L10" s="340">
        <f t="shared" si="4"/>
        <v>5.0319610540798365E-2</v>
      </c>
      <c r="M10" s="336">
        <v>6.1005733767240047</v>
      </c>
      <c r="N10" s="341">
        <f t="shared" si="5"/>
        <v>0.14057337672400472</v>
      </c>
    </row>
    <row r="11" spans="2:14">
      <c r="B11" s="68" t="s">
        <v>92</v>
      </c>
      <c r="C11" s="337">
        <v>2.8172972972972974</v>
      </c>
      <c r="D11" s="340">
        <f t="shared" si="0"/>
        <v>1.0468605671741171</v>
      </c>
      <c r="E11" s="336">
        <v>6.4065544729849426</v>
      </c>
      <c r="F11" s="341">
        <f t="shared" si="1"/>
        <v>-0.81344552701505712</v>
      </c>
      <c r="G11" s="337">
        <v>6.9240889321122729</v>
      </c>
      <c r="H11" s="340">
        <f t="shared" si="2"/>
        <v>9.2079444550907219E-2</v>
      </c>
      <c r="I11" s="336">
        <v>6.779570398982524</v>
      </c>
      <c r="J11" s="341">
        <f t="shared" si="3"/>
        <v>9.5703989825244307E-3</v>
      </c>
      <c r="K11" s="337">
        <v>6.4229156301087498</v>
      </c>
      <c r="L11" s="340">
        <f t="shared" si="4"/>
        <v>0.29291563010874988</v>
      </c>
      <c r="M11" s="336">
        <v>6.6908026252941069</v>
      </c>
      <c r="N11" s="341">
        <f t="shared" si="5"/>
        <v>8.0802625294106534E-2</v>
      </c>
    </row>
    <row r="12" spans="2:14">
      <c r="B12" s="68" t="s">
        <v>93</v>
      </c>
      <c r="C12" s="337">
        <v>2.6795977011494254</v>
      </c>
      <c r="D12" s="340">
        <f t="shared" si="0"/>
        <v>0.9825327116316056</v>
      </c>
      <c r="E12" s="336">
        <v>6.55017048222114</v>
      </c>
      <c r="F12" s="341">
        <f t="shared" si="1"/>
        <v>-0.54311824047124357</v>
      </c>
      <c r="G12" s="337">
        <v>7.3607507019358653</v>
      </c>
      <c r="H12" s="340">
        <f t="shared" si="2"/>
        <v>0.55768276006529049</v>
      </c>
      <c r="I12" s="336">
        <v>7.1902839247353576</v>
      </c>
      <c r="J12" s="341">
        <f t="shared" si="3"/>
        <v>0.47603930536769656</v>
      </c>
      <c r="K12" s="337">
        <v>6.1812831564986741</v>
      </c>
      <c r="L12" s="340">
        <f t="shared" si="4"/>
        <v>2.8103306943169315E-2</v>
      </c>
      <c r="M12" s="336">
        <v>6.9501982209423874</v>
      </c>
      <c r="N12" s="341">
        <f t="shared" si="5"/>
        <v>0.37961456335483845</v>
      </c>
    </row>
    <row r="13" spans="2:14">
      <c r="B13" s="68" t="s">
        <v>94</v>
      </c>
      <c r="C13" s="337">
        <v>1.9979035639412999</v>
      </c>
      <c r="D13" s="340">
        <f t="shared" si="0"/>
        <v>-1.2165124944528607</v>
      </c>
      <c r="E13" s="336">
        <v>6.9252961406190297</v>
      </c>
      <c r="F13" s="341">
        <f t="shared" si="1"/>
        <v>-0.74449465436005013</v>
      </c>
      <c r="G13" s="337">
        <v>7.4529201430274137</v>
      </c>
      <c r="H13" s="340">
        <f t="shared" si="2"/>
        <v>0.50592714345168144</v>
      </c>
      <c r="I13" s="336">
        <v>7.260633418625984</v>
      </c>
      <c r="J13" s="341">
        <f t="shared" si="3"/>
        <v>0.30855338825731771</v>
      </c>
      <c r="K13" s="337">
        <v>6.7367428070884712</v>
      </c>
      <c r="L13" s="340">
        <f t="shared" si="4"/>
        <v>-0.36975414026782438</v>
      </c>
      <c r="M13" s="336">
        <v>7.1224518812092343</v>
      </c>
      <c r="N13" s="341">
        <f t="shared" si="5"/>
        <v>0.12723102675593978</v>
      </c>
    </row>
    <row r="14" spans="2:14">
      <c r="B14" s="68" t="s">
        <v>95</v>
      </c>
      <c r="C14" s="337">
        <v>2.8778571428571427</v>
      </c>
      <c r="D14" s="340">
        <f t="shared" si="0"/>
        <v>0.92964505901004024</v>
      </c>
      <c r="E14" s="336">
        <v>7.5968970771575011</v>
      </c>
      <c r="F14" s="341">
        <f t="shared" si="1"/>
        <v>-0.67310292284249851</v>
      </c>
      <c r="G14" s="337">
        <v>8.7072035503599068</v>
      </c>
      <c r="H14" s="340">
        <f t="shared" si="2"/>
        <v>0.4232529330759558</v>
      </c>
      <c r="I14" s="336">
        <v>8.3522480416035805</v>
      </c>
      <c r="J14" s="341">
        <f t="shared" si="3"/>
        <v>0.28224804160358019</v>
      </c>
      <c r="K14" s="337">
        <v>8.7238503837089851</v>
      </c>
      <c r="L14" s="340">
        <f t="shared" si="4"/>
        <v>-0.17614961629101522</v>
      </c>
      <c r="M14" s="336">
        <v>8.451241106210361</v>
      </c>
      <c r="N14" s="341">
        <f t="shared" si="5"/>
        <v>0.15124110621036024</v>
      </c>
    </row>
    <row r="15" spans="2:14">
      <c r="B15" s="68" t="s">
        <v>96</v>
      </c>
      <c r="C15" s="337">
        <v>3.7444698703279937</v>
      </c>
      <c r="D15" s="340">
        <f t="shared" si="0"/>
        <v>1.4810741311414217</v>
      </c>
      <c r="E15" s="336">
        <v>9.1608872227428932</v>
      </c>
      <c r="F15" s="341">
        <f t="shared" si="1"/>
        <v>0.35088722274289275</v>
      </c>
      <c r="G15" s="337">
        <v>9.5703603187435036</v>
      </c>
      <c r="H15" s="340">
        <f t="shared" si="2"/>
        <v>0.63994802165975173</v>
      </c>
      <c r="I15" s="336">
        <v>9.3281069210607104</v>
      </c>
      <c r="J15" s="341">
        <f t="shared" si="3"/>
        <v>0.65810692106071045</v>
      </c>
      <c r="K15" s="337">
        <v>11.602809415337889</v>
      </c>
      <c r="L15" s="340">
        <f t="shared" si="4"/>
        <v>-0.19719058466211159</v>
      </c>
      <c r="M15" s="336">
        <v>9.8677029485401402</v>
      </c>
      <c r="N15" s="341">
        <f t="shared" si="5"/>
        <v>0.44770294854014026</v>
      </c>
    </row>
    <row r="16" spans="2:14">
      <c r="B16" s="68" t="s">
        <v>97</v>
      </c>
      <c r="C16" s="337">
        <v>2.6023759608665271</v>
      </c>
      <c r="D16" s="340">
        <f t="shared" si="0"/>
        <v>1.1174714630230274</v>
      </c>
      <c r="E16" s="336">
        <v>9.428845538855132</v>
      </c>
      <c r="F16" s="341">
        <f t="shared" si="1"/>
        <v>0.48884553885513249</v>
      </c>
      <c r="G16" s="337">
        <v>9.220375602459697</v>
      </c>
      <c r="H16" s="340">
        <f t="shared" si="2"/>
        <v>0.13094669127879577</v>
      </c>
      <c r="I16" s="336">
        <v>9.0338684997830399</v>
      </c>
      <c r="J16" s="341">
        <f t="shared" si="3"/>
        <v>0.26386849978304028</v>
      </c>
      <c r="K16" s="337">
        <v>11.848819497334349</v>
      </c>
      <c r="L16" s="340">
        <f t="shared" si="4"/>
        <v>0.92881949733434865</v>
      </c>
      <c r="M16" s="336">
        <v>9.6832405081082982</v>
      </c>
      <c r="N16" s="341">
        <f t="shared" si="5"/>
        <v>0.3532405081082981</v>
      </c>
    </row>
    <row r="17" spans="2:14" ht="30" customHeight="1">
      <c r="B17" s="74" t="str">
        <f>actualizaciones!$A$2</f>
        <v xml:space="preserve">acum. octubre 2012 </v>
      </c>
      <c r="C17" s="331">
        <v>2.5087467480039471</v>
      </c>
      <c r="D17" s="331">
        <v>0.40093028082948212</v>
      </c>
      <c r="E17" s="331">
        <v>7.2784040850818998</v>
      </c>
      <c r="F17" s="331">
        <v>-0.10671407299866775</v>
      </c>
      <c r="G17" s="331">
        <v>7.5792755521971005</v>
      </c>
      <c r="H17" s="331">
        <v>0.32557235366116455</v>
      </c>
      <c r="I17" s="331">
        <v>7.4107413184618709</v>
      </c>
      <c r="J17" s="331">
        <v>0.26548436629279415</v>
      </c>
      <c r="K17" s="331">
        <v>7.7810025437247603</v>
      </c>
      <c r="L17" s="331">
        <v>0.27223453300209766</v>
      </c>
      <c r="M17" s="331">
        <v>7.5005384926388583</v>
      </c>
      <c r="N17" s="331">
        <v>0.25934953784612791</v>
      </c>
    </row>
    <row r="18" spans="2:14" outlineLevel="1">
      <c r="B18" s="68" t="s">
        <v>86</v>
      </c>
      <c r="C18" s="337">
        <v>3.2806324110671938</v>
      </c>
      <c r="D18" s="340">
        <f>C18-C31</f>
        <v>0.79282753301841336</v>
      </c>
      <c r="E18" s="336">
        <v>7.9121069182389938</v>
      </c>
      <c r="F18" s="341">
        <f>E18-E31</f>
        <v>-0.20502733441594323</v>
      </c>
      <c r="G18" s="337">
        <v>7.8981278279010541</v>
      </c>
      <c r="H18" s="340">
        <f t="shared" ref="H18:H81" si="6">G18-G31</f>
        <v>0.61672798980403698</v>
      </c>
      <c r="I18" s="336">
        <v>7.8467846944603084</v>
      </c>
      <c r="J18" s="341">
        <f t="shared" ref="J18:J81" si="7">I18-I31</f>
        <v>0.58110650397691366</v>
      </c>
      <c r="K18" s="337">
        <v>9.6677977161500817</v>
      </c>
      <c r="L18" s="340">
        <f t="shared" ref="L18:L29" si="8">K18-K31</f>
        <v>0.88655809246441564</v>
      </c>
      <c r="M18" s="336">
        <v>8.3189847715736036</v>
      </c>
      <c r="N18" s="341">
        <f t="shared" ref="N18:N29" si="9">M18-M31</f>
        <v>0.57889781053284306</v>
      </c>
    </row>
    <row r="19" spans="2:14" outlineLevel="1">
      <c r="B19" s="68" t="s">
        <v>87</v>
      </c>
      <c r="C19" s="337">
        <v>2.597457627118644</v>
      </c>
      <c r="D19" s="340">
        <f t="shared" ref="D19:D30" si="10">C19-C32</f>
        <v>-0.24468627890191419</v>
      </c>
      <c r="E19" s="336">
        <v>7.6</v>
      </c>
      <c r="F19" s="341">
        <f t="shared" ref="F19:F30" si="11">E19-E32</f>
        <v>-0.19000000000000039</v>
      </c>
      <c r="G19" s="337">
        <v>8.1647172413793108</v>
      </c>
      <c r="H19" s="340">
        <f t="shared" si="6"/>
        <v>0.71261848379296122</v>
      </c>
      <c r="I19" s="336">
        <v>7.93</v>
      </c>
      <c r="J19" s="341">
        <f t="shared" si="7"/>
        <v>0.58000000000000007</v>
      </c>
      <c r="K19" s="337">
        <v>9.66</v>
      </c>
      <c r="L19" s="340">
        <f t="shared" si="8"/>
        <v>0.3100000000000005</v>
      </c>
      <c r="M19" s="336">
        <v>8.35</v>
      </c>
      <c r="N19" s="341">
        <f t="shared" si="9"/>
        <v>0.40999999999999925</v>
      </c>
    </row>
    <row r="20" spans="2:14" outlineLevel="1">
      <c r="B20" s="68" t="s">
        <v>88</v>
      </c>
      <c r="C20" s="337">
        <v>1.830057803468208</v>
      </c>
      <c r="D20" s="340">
        <f t="shared" si="10"/>
        <v>-0.71030677986512547</v>
      </c>
      <c r="E20" s="336">
        <v>6.51</v>
      </c>
      <c r="F20" s="341">
        <f t="shared" si="11"/>
        <v>0.54999999999999982</v>
      </c>
      <c r="G20" s="337">
        <v>6.1347897774113767</v>
      </c>
      <c r="H20" s="340">
        <f t="shared" si="6"/>
        <v>-0.28486875139028278</v>
      </c>
      <c r="I20" s="336">
        <v>6.09</v>
      </c>
      <c r="J20" s="341">
        <f t="shared" si="7"/>
        <v>-0.17999999999999972</v>
      </c>
      <c r="K20" s="337">
        <v>6.03</v>
      </c>
      <c r="L20" s="340">
        <f t="shared" si="8"/>
        <v>-0.16999999999999993</v>
      </c>
      <c r="M20" s="336">
        <v>6.08</v>
      </c>
      <c r="N20" s="341">
        <f t="shared" si="9"/>
        <v>-0.16999999999999993</v>
      </c>
    </row>
    <row r="21" spans="2:14" outlineLevel="1">
      <c r="B21" s="68" t="s">
        <v>89</v>
      </c>
      <c r="C21" s="337">
        <v>2.4344528710725895</v>
      </c>
      <c r="D21" s="340">
        <f t="shared" si="10"/>
        <v>-0.82495573107794806</v>
      </c>
      <c r="E21" s="336">
        <v>6.6941813261163734</v>
      </c>
      <c r="F21" s="341">
        <f t="shared" si="11"/>
        <v>6.9017499117683734E-2</v>
      </c>
      <c r="G21" s="337">
        <v>7.3510796421911735</v>
      </c>
      <c r="H21" s="340">
        <f t="shared" si="6"/>
        <v>1.1826016938270767</v>
      </c>
      <c r="I21" s="336">
        <v>7.1589716684155302</v>
      </c>
      <c r="J21" s="341">
        <f t="shared" si="7"/>
        <v>0.99232993691742521</v>
      </c>
      <c r="K21" s="337">
        <v>6.14188679245283</v>
      </c>
      <c r="L21" s="340">
        <f t="shared" si="8"/>
        <v>-2.7509350449477665E-2</v>
      </c>
      <c r="M21" s="336">
        <v>6.922908492152466</v>
      </c>
      <c r="N21" s="341">
        <f t="shared" si="9"/>
        <v>0.75548775859142214</v>
      </c>
    </row>
    <row r="22" spans="2:14" outlineLevel="1">
      <c r="B22" s="68" t="s">
        <v>90</v>
      </c>
      <c r="C22" s="337">
        <v>3.1285046728971961</v>
      </c>
      <c r="D22" s="340">
        <f t="shared" si="10"/>
        <v>0.65450225451751054</v>
      </c>
      <c r="E22" s="336">
        <v>6.52</v>
      </c>
      <c r="F22" s="341">
        <f t="shared" si="11"/>
        <v>0.72809808033553747</v>
      </c>
      <c r="G22" s="337">
        <v>6.621224979818261</v>
      </c>
      <c r="H22" s="340">
        <f t="shared" si="6"/>
        <v>0.42011459592334077</v>
      </c>
      <c r="I22" s="336">
        <v>6.58</v>
      </c>
      <c r="J22" s="341">
        <f t="shared" si="7"/>
        <v>0.48834713158663678</v>
      </c>
      <c r="K22" s="337">
        <v>6.64</v>
      </c>
      <c r="L22" s="340">
        <f t="shared" si="8"/>
        <v>0.19864093555993989</v>
      </c>
      <c r="M22" s="336">
        <v>6.6</v>
      </c>
      <c r="N22" s="341">
        <f t="shared" si="9"/>
        <v>0.40758243891615997</v>
      </c>
    </row>
    <row r="23" spans="2:14" outlineLevel="1">
      <c r="B23" s="68" t="s">
        <v>91</v>
      </c>
      <c r="C23" s="337">
        <v>2.1181395348837211</v>
      </c>
      <c r="D23" s="340">
        <f t="shared" si="10"/>
        <v>-0.47132124943000431</v>
      </c>
      <c r="E23" s="336">
        <v>5.71</v>
      </c>
      <c r="F23" s="341">
        <f t="shared" si="11"/>
        <v>-0.1316230366492146</v>
      </c>
      <c r="G23" s="337">
        <v>6.0858831223431586</v>
      </c>
      <c r="H23" s="340">
        <f t="shared" si="6"/>
        <v>-7.8684515124512799E-2</v>
      </c>
      <c r="I23" s="336">
        <v>5.95</v>
      </c>
      <c r="J23" s="341">
        <f t="shared" si="7"/>
        <v>-9.9482352941175911E-2</v>
      </c>
      <c r="K23" s="337">
        <v>5.97</v>
      </c>
      <c r="L23" s="340">
        <f t="shared" si="8"/>
        <v>0.10367780222028955</v>
      </c>
      <c r="M23" s="336">
        <v>5.96</v>
      </c>
      <c r="N23" s="341">
        <f t="shared" si="9"/>
        <v>-3.1780424516898442E-2</v>
      </c>
    </row>
    <row r="24" spans="2:14" outlineLevel="1">
      <c r="B24" s="68" t="s">
        <v>92</v>
      </c>
      <c r="C24" s="337">
        <v>1.7704367301231803</v>
      </c>
      <c r="D24" s="340">
        <f t="shared" si="10"/>
        <v>-0.69037831689876317</v>
      </c>
      <c r="E24" s="336">
        <v>7.22</v>
      </c>
      <c r="F24" s="341">
        <f t="shared" si="11"/>
        <v>0.5782726141816239</v>
      </c>
      <c r="G24" s="337">
        <v>6.8320094875613657</v>
      </c>
      <c r="H24" s="340">
        <f t="shared" si="6"/>
        <v>0.14854163492863126</v>
      </c>
      <c r="I24" s="336">
        <v>6.77</v>
      </c>
      <c r="J24" s="341">
        <f t="shared" si="7"/>
        <v>0.15513972500058504</v>
      </c>
      <c r="K24" s="337">
        <v>6.13</v>
      </c>
      <c r="L24" s="340">
        <f t="shared" si="8"/>
        <v>0.27112243041659045</v>
      </c>
      <c r="M24" s="336">
        <v>6.61</v>
      </c>
      <c r="N24" s="341">
        <f t="shared" si="9"/>
        <v>0.2521404165184995</v>
      </c>
    </row>
    <row r="25" spans="2:14" outlineLevel="1">
      <c r="B25" s="68" t="s">
        <v>93</v>
      </c>
      <c r="C25" s="337">
        <v>1.6970649895178198</v>
      </c>
      <c r="D25" s="340">
        <f t="shared" si="10"/>
        <v>-2.8591850104821805</v>
      </c>
      <c r="E25" s="336">
        <v>7.0932887226923835</v>
      </c>
      <c r="F25" s="341">
        <f t="shared" si="11"/>
        <v>-1.0556724689971499</v>
      </c>
      <c r="G25" s="337">
        <v>6.8030679418705748</v>
      </c>
      <c r="H25" s="340">
        <f t="shared" si="6"/>
        <v>0.62951542938845861</v>
      </c>
      <c r="I25" s="336">
        <v>6.714244619367661</v>
      </c>
      <c r="J25" s="341">
        <f t="shared" si="7"/>
        <v>0.3145546891333586</v>
      </c>
      <c r="K25" s="337">
        <v>6.1531798495555048</v>
      </c>
      <c r="L25" s="340">
        <f t="shared" si="8"/>
        <v>-1.0599062878068022</v>
      </c>
      <c r="M25" s="336">
        <v>6.5705836575875489</v>
      </c>
      <c r="N25" s="341">
        <f t="shared" si="9"/>
        <v>-6.7834122074665437E-2</v>
      </c>
    </row>
    <row r="26" spans="2:14" outlineLevel="1">
      <c r="B26" s="68" t="s">
        <v>94</v>
      </c>
      <c r="C26" s="337">
        <v>3.2144160583941606</v>
      </c>
      <c r="D26" s="340">
        <f t="shared" si="10"/>
        <v>0.10898474849000728</v>
      </c>
      <c r="E26" s="336">
        <v>7.6697907949790798</v>
      </c>
      <c r="F26" s="341">
        <f t="shared" si="11"/>
        <v>0.98876877987382539</v>
      </c>
      <c r="G26" s="337">
        <v>6.9469929995757322</v>
      </c>
      <c r="H26" s="340">
        <f t="shared" si="6"/>
        <v>0.78585307300658513</v>
      </c>
      <c r="I26" s="336">
        <v>6.9520800303686663</v>
      </c>
      <c r="J26" s="341">
        <f t="shared" si="7"/>
        <v>0.78211860317483772</v>
      </c>
      <c r="K26" s="337">
        <v>7.1064969473562956</v>
      </c>
      <c r="L26" s="340">
        <f t="shared" si="8"/>
        <v>0.56550349757463625</v>
      </c>
      <c r="M26" s="336">
        <v>6.9952208544532946</v>
      </c>
      <c r="N26" s="341">
        <f t="shared" si="9"/>
        <v>0.71159209191148864</v>
      </c>
    </row>
    <row r="27" spans="2:14" outlineLevel="1">
      <c r="B27" s="68" t="s">
        <v>95</v>
      </c>
      <c r="C27" s="337">
        <v>1.9482120838471024</v>
      </c>
      <c r="D27" s="340">
        <f t="shared" si="10"/>
        <v>-2.7072424616074429</v>
      </c>
      <c r="E27" s="336">
        <v>8.27</v>
      </c>
      <c r="F27" s="341">
        <f t="shared" si="11"/>
        <v>0.58417510422870755</v>
      </c>
      <c r="G27" s="337">
        <v>8.283950617283951</v>
      </c>
      <c r="H27" s="340">
        <f t="shared" si="6"/>
        <v>7.4024248634270151E-2</v>
      </c>
      <c r="I27" s="336">
        <v>8.07</v>
      </c>
      <c r="J27" s="341">
        <f t="shared" si="7"/>
        <v>4.454996896337704E-2</v>
      </c>
      <c r="K27" s="337">
        <v>8.9</v>
      </c>
      <c r="L27" s="340">
        <f t="shared" si="8"/>
        <v>0.24157658845241237</v>
      </c>
      <c r="M27" s="336">
        <v>8.3000000000000007</v>
      </c>
      <c r="N27" s="341">
        <f t="shared" si="9"/>
        <v>7.1910871033086465E-2</v>
      </c>
    </row>
    <row r="28" spans="2:14" outlineLevel="1">
      <c r="B28" s="68" t="s">
        <v>96</v>
      </c>
      <c r="C28" s="337">
        <v>2.263395739186572</v>
      </c>
      <c r="D28" s="340">
        <f t="shared" si="10"/>
        <v>-2.8813569749268173</v>
      </c>
      <c r="E28" s="336">
        <v>8.81</v>
      </c>
      <c r="F28" s="341">
        <f t="shared" si="11"/>
        <v>0.5</v>
      </c>
      <c r="G28" s="337">
        <v>8.9304122970837518</v>
      </c>
      <c r="H28" s="340">
        <f t="shared" si="6"/>
        <v>-0.31721981474589001</v>
      </c>
      <c r="I28" s="336">
        <v>8.67</v>
      </c>
      <c r="J28" s="341">
        <f t="shared" si="7"/>
        <v>-0.32000000000000028</v>
      </c>
      <c r="K28" s="337">
        <v>11.8</v>
      </c>
      <c r="L28" s="340">
        <f t="shared" si="8"/>
        <v>1.0400000000000009</v>
      </c>
      <c r="M28" s="336">
        <v>9.42</v>
      </c>
      <c r="N28" s="341">
        <f t="shared" si="9"/>
        <v>-9.9999999999999645E-2</v>
      </c>
    </row>
    <row r="29" spans="2:14" outlineLevel="1">
      <c r="B29" s="68" t="s">
        <v>97</v>
      </c>
      <c r="C29" s="337">
        <v>1.4849044978434998</v>
      </c>
      <c r="D29" s="340">
        <f t="shared" si="10"/>
        <v>-3.0277790802606388</v>
      </c>
      <c r="E29" s="336">
        <v>8.94</v>
      </c>
      <c r="F29" s="341">
        <f t="shared" si="11"/>
        <v>0.34999999999999964</v>
      </c>
      <c r="G29" s="337">
        <v>9.0894289111809012</v>
      </c>
      <c r="H29" s="340">
        <f t="shared" si="6"/>
        <v>-0.38103932883918468</v>
      </c>
      <c r="I29" s="336">
        <v>8.77</v>
      </c>
      <c r="J29" s="341">
        <f t="shared" si="7"/>
        <v>-0.46000000000000085</v>
      </c>
      <c r="K29" s="337">
        <v>10.92</v>
      </c>
      <c r="L29" s="340">
        <f t="shared" si="8"/>
        <v>1.0099999999999998</v>
      </c>
      <c r="M29" s="336">
        <v>9.33</v>
      </c>
      <c r="N29" s="341">
        <f t="shared" si="9"/>
        <v>-0.11999999999999922</v>
      </c>
    </row>
    <row r="30" spans="2:14">
      <c r="B30" s="79">
        <v>2011</v>
      </c>
      <c r="C30" s="332">
        <v>2.1999370772376907</v>
      </c>
      <c r="D30" s="333">
        <f t="shared" si="10"/>
        <v>-1.1484936688626664</v>
      </c>
      <c r="E30" s="332">
        <v>7.4495601848714434</v>
      </c>
      <c r="F30" s="333">
        <f t="shared" si="11"/>
        <v>0.22726708524863426</v>
      </c>
      <c r="G30" s="332">
        <v>7.379739449525001</v>
      </c>
      <c r="H30" s="333">
        <f t="shared" si="6"/>
        <v>0.30836337845660644</v>
      </c>
      <c r="I30" s="332">
        <v>7.2667445968509012</v>
      </c>
      <c r="J30" s="333">
        <f t="shared" si="7"/>
        <v>0.25374373351232027</v>
      </c>
      <c r="K30" s="332">
        <v>7.840803279462941</v>
      </c>
      <c r="L30" s="333">
        <f>K30-K43</f>
        <v>0.25446858923214677</v>
      </c>
      <c r="M30" s="332">
        <v>7.4170280535127349</v>
      </c>
      <c r="N30" s="333">
        <f>M30-M43</f>
        <v>0.22729099249380447</v>
      </c>
    </row>
    <row r="31" spans="2:14" hidden="1" outlineLevel="1">
      <c r="B31" s="68" t="s">
        <v>86</v>
      </c>
      <c r="C31" s="337">
        <v>2.4878048780487805</v>
      </c>
      <c r="D31" s="340">
        <f>C31-C44</f>
        <v>-1.8046058362369339</v>
      </c>
      <c r="E31" s="336">
        <v>8.117134252654937</v>
      </c>
      <c r="F31" s="341">
        <f>E31-E44</f>
        <v>0.14860907279882163</v>
      </c>
      <c r="G31" s="337">
        <v>7.2813998380970171</v>
      </c>
      <c r="H31" s="340">
        <f t="shared" si="6"/>
        <v>-0.56330549725111734</v>
      </c>
      <c r="I31" s="336">
        <v>7.2656781904833947</v>
      </c>
      <c r="J31" s="341">
        <f t="shared" si="7"/>
        <v>-0.52288779331841528</v>
      </c>
      <c r="K31" s="337">
        <v>8.781239623685666</v>
      </c>
      <c r="L31" s="340">
        <f t="shared" ref="L31:L42" si="12">K31-K44</f>
        <v>0.20244469466994985</v>
      </c>
      <c r="M31" s="336">
        <v>7.7400869610407605</v>
      </c>
      <c r="N31" s="341">
        <f t="shared" ref="N31:N42" si="13">M31-M44</f>
        <v>-0.31248200201502829</v>
      </c>
    </row>
    <row r="32" spans="2:14" hidden="1" outlineLevel="1">
      <c r="B32" s="68" t="s">
        <v>87</v>
      </c>
      <c r="C32" s="337">
        <v>2.8421439060205582</v>
      </c>
      <c r="D32" s="340">
        <f t="shared" ref="D32:F81" si="14">C32-C45</f>
        <v>-0.65141832573909841</v>
      </c>
      <c r="E32" s="336">
        <v>7.79</v>
      </c>
      <c r="F32" s="341">
        <f t="shared" si="14"/>
        <v>0.33086069875543522</v>
      </c>
      <c r="G32" s="337">
        <v>7.4520987575863495</v>
      </c>
      <c r="H32" s="340">
        <f t="shared" si="6"/>
        <v>-0.17558243455634592</v>
      </c>
      <c r="I32" s="336">
        <v>7.35</v>
      </c>
      <c r="J32" s="341">
        <f t="shared" si="7"/>
        <v>-0.22837671847687435</v>
      </c>
      <c r="K32" s="337">
        <v>9.35</v>
      </c>
      <c r="L32" s="340">
        <f t="shared" si="12"/>
        <v>0.45787451984635119</v>
      </c>
      <c r="M32" s="336">
        <v>7.94</v>
      </c>
      <c r="N32" s="341">
        <f t="shared" si="13"/>
        <v>-4.1548184288942025E-2</v>
      </c>
    </row>
    <row r="33" spans="2:14" hidden="1" outlineLevel="1">
      <c r="B33" s="68" t="s">
        <v>88</v>
      </c>
      <c r="C33" s="337">
        <v>2.5403645833333335</v>
      </c>
      <c r="D33" s="340">
        <f t="shared" si="14"/>
        <v>0.20462971301633059</v>
      </c>
      <c r="E33" s="336">
        <v>5.96</v>
      </c>
      <c r="F33" s="341">
        <f t="shared" si="14"/>
        <v>-0.82260869565217387</v>
      </c>
      <c r="G33" s="337">
        <v>6.4196585288016594</v>
      </c>
      <c r="H33" s="340">
        <f t="shared" si="6"/>
        <v>-1.4016345032260347E-2</v>
      </c>
      <c r="I33" s="336">
        <v>6.27</v>
      </c>
      <c r="J33" s="341">
        <f t="shared" si="7"/>
        <v>-0.1347240399405587</v>
      </c>
      <c r="K33" s="337">
        <v>6.2</v>
      </c>
      <c r="L33" s="340">
        <f t="shared" si="12"/>
        <v>-0.19043706380240533</v>
      </c>
      <c r="M33" s="336">
        <v>6.25</v>
      </c>
      <c r="N33" s="341">
        <f t="shared" si="13"/>
        <v>-0.1497950819672127</v>
      </c>
    </row>
    <row r="34" spans="2:14" hidden="1" outlineLevel="1">
      <c r="B34" s="68" t="s">
        <v>89</v>
      </c>
      <c r="C34" s="337">
        <v>3.2594086021505375</v>
      </c>
      <c r="D34" s="340">
        <f t="shared" si="14"/>
        <v>0.67747904625467248</v>
      </c>
      <c r="E34" s="336">
        <v>6.6251638269986897</v>
      </c>
      <c r="F34" s="341">
        <f t="shared" si="14"/>
        <v>-0.24483617300131044</v>
      </c>
      <c r="G34" s="337">
        <v>6.1684779483640968</v>
      </c>
      <c r="H34" s="340">
        <f t="shared" si="6"/>
        <v>-0.87632654113626529</v>
      </c>
      <c r="I34" s="336">
        <v>6.166641731498105</v>
      </c>
      <c r="J34" s="341">
        <f t="shared" si="7"/>
        <v>-0.78335826850189516</v>
      </c>
      <c r="K34" s="337">
        <v>6.1693961429023076</v>
      </c>
      <c r="L34" s="340">
        <f t="shared" si="12"/>
        <v>-0.52060385709769275</v>
      </c>
      <c r="M34" s="336">
        <v>6.1674207335610438</v>
      </c>
      <c r="N34" s="341">
        <f t="shared" si="13"/>
        <v>-0.69257926643895651</v>
      </c>
    </row>
    <row r="35" spans="2:14" hidden="1" outlineLevel="1">
      <c r="B35" s="68" t="s">
        <v>90</v>
      </c>
      <c r="C35" s="337">
        <v>2.4740024183796856</v>
      </c>
      <c r="D35" s="340">
        <f t="shared" si="14"/>
        <v>-1.2316531086126021</v>
      </c>
      <c r="E35" s="336">
        <v>5.7919019196644621</v>
      </c>
      <c r="F35" s="341">
        <f t="shared" si="14"/>
        <v>-0.25809808033553772</v>
      </c>
      <c r="G35" s="337">
        <v>6.2011103838949202</v>
      </c>
      <c r="H35" s="340">
        <f t="shared" si="6"/>
        <v>-0.33467009801337255</v>
      </c>
      <c r="I35" s="336">
        <v>6.0916528684133633</v>
      </c>
      <c r="J35" s="341">
        <f t="shared" si="7"/>
        <v>-0.33834713158663643</v>
      </c>
      <c r="K35" s="337">
        <v>6.4413590644400598</v>
      </c>
      <c r="L35" s="340">
        <f t="shared" si="12"/>
        <v>-0.10864093555994003</v>
      </c>
      <c r="M35" s="336">
        <v>6.1924175610838397</v>
      </c>
      <c r="N35" s="341">
        <f t="shared" si="13"/>
        <v>-0.27758243891616008</v>
      </c>
    </row>
    <row r="36" spans="2:14" hidden="1" outlineLevel="1">
      <c r="B36" s="68" t="s">
        <v>91</v>
      </c>
      <c r="C36" s="337">
        <v>2.5894607843137254</v>
      </c>
      <c r="D36" s="340">
        <f t="shared" si="14"/>
        <v>-1.2105392156862744</v>
      </c>
      <c r="E36" s="336">
        <v>5.8416230366492146</v>
      </c>
      <c r="F36" s="341">
        <f t="shared" si="14"/>
        <v>3.1623036649214953E-2</v>
      </c>
      <c r="G36" s="337">
        <v>6.1645676374676714</v>
      </c>
      <c r="H36" s="340">
        <f t="shared" si="6"/>
        <v>-0.1014324129063553</v>
      </c>
      <c r="I36" s="336">
        <v>6.0494823529411761</v>
      </c>
      <c r="J36" s="341">
        <f t="shared" si="7"/>
        <v>-0.13051764705882363</v>
      </c>
      <c r="K36" s="337">
        <v>5.8663221977797102</v>
      </c>
      <c r="L36" s="340">
        <f t="shared" si="12"/>
        <v>-0.46367780222028987</v>
      </c>
      <c r="M36" s="336">
        <v>5.9917804245168984</v>
      </c>
      <c r="N36" s="341">
        <f t="shared" si="13"/>
        <v>-0.23821957548310202</v>
      </c>
    </row>
    <row r="37" spans="2:14" hidden="1" outlineLevel="1">
      <c r="B37" s="68" t="s">
        <v>92</v>
      </c>
      <c r="C37" s="337">
        <v>2.4608150470219434</v>
      </c>
      <c r="D37" s="340">
        <f t="shared" si="14"/>
        <v>-1.9431258396775637</v>
      </c>
      <c r="E37" s="336">
        <v>6.6417273858183759</v>
      </c>
      <c r="F37" s="341">
        <f t="shared" si="14"/>
        <v>0.54071276331762963</v>
      </c>
      <c r="G37" s="337">
        <v>6.6834678526327345</v>
      </c>
      <c r="H37" s="340">
        <f t="shared" si="6"/>
        <v>0.14708417016305386</v>
      </c>
      <c r="I37" s="336">
        <v>6.6148602749994145</v>
      </c>
      <c r="J37" s="341">
        <f t="shared" si="7"/>
        <v>0.16318294860964766</v>
      </c>
      <c r="K37" s="337">
        <v>5.8588775695834094</v>
      </c>
      <c r="L37" s="340">
        <f t="shared" si="12"/>
        <v>-0.75085249667709686</v>
      </c>
      <c r="M37" s="336">
        <v>6.3578595834815008</v>
      </c>
      <c r="N37" s="341">
        <f t="shared" si="13"/>
        <v>-0.15110179876335739</v>
      </c>
    </row>
    <row r="38" spans="2:14" hidden="1" outlineLevel="1">
      <c r="B38" s="68" t="s">
        <v>93</v>
      </c>
      <c r="C38" s="337">
        <v>4.5562500000000004</v>
      </c>
      <c r="D38" s="340">
        <f t="shared" si="14"/>
        <v>1.8712683150183156</v>
      </c>
      <c r="E38" s="336">
        <v>8.1489611916895335</v>
      </c>
      <c r="F38" s="341">
        <f t="shared" si="14"/>
        <v>1.6589611916895333</v>
      </c>
      <c r="G38" s="337">
        <v>6.1735525124821162</v>
      </c>
      <c r="H38" s="340">
        <f t="shared" si="6"/>
        <v>-0.58560565917194474</v>
      </c>
      <c r="I38" s="336">
        <v>6.3996899302343024</v>
      </c>
      <c r="J38" s="341">
        <f t="shared" si="7"/>
        <v>-0.28031006976569728</v>
      </c>
      <c r="K38" s="337">
        <v>7.213086137362307</v>
      </c>
      <c r="L38" s="340">
        <f t="shared" si="12"/>
        <v>0.37308613736230711</v>
      </c>
      <c r="M38" s="336">
        <v>6.6384177796622144</v>
      </c>
      <c r="N38" s="341">
        <f t="shared" si="13"/>
        <v>-0.10158222033778586</v>
      </c>
    </row>
    <row r="39" spans="2:14" hidden="1" outlineLevel="1">
      <c r="B39" s="68" t="s">
        <v>94</v>
      </c>
      <c r="C39" s="337">
        <v>3.1054313099041533</v>
      </c>
      <c r="D39" s="340">
        <f t="shared" si="14"/>
        <v>-0.20089780401989721</v>
      </c>
      <c r="E39" s="336">
        <v>6.6810220151052544</v>
      </c>
      <c r="F39" s="341">
        <f t="shared" si="14"/>
        <v>0.49102201510525401</v>
      </c>
      <c r="G39" s="337">
        <v>6.1611399265691471</v>
      </c>
      <c r="H39" s="340">
        <f t="shared" si="6"/>
        <v>-0.24367536005505652</v>
      </c>
      <c r="I39" s="336">
        <v>6.1699614271938286</v>
      </c>
      <c r="J39" s="341">
        <f t="shared" si="7"/>
        <v>-0.15003857280617172</v>
      </c>
      <c r="K39" s="337">
        <v>6.5409934497816593</v>
      </c>
      <c r="L39" s="340">
        <f t="shared" si="12"/>
        <v>-4.900655021834055E-2</v>
      </c>
      <c r="M39" s="336">
        <v>6.2836287625418059</v>
      </c>
      <c r="N39" s="341">
        <f t="shared" si="13"/>
        <v>-0.11637123745819444</v>
      </c>
    </row>
    <row r="40" spans="2:14" hidden="1" outlineLevel="1">
      <c r="B40" s="68" t="s">
        <v>95</v>
      </c>
      <c r="C40" s="337">
        <v>4.6554545454545453</v>
      </c>
      <c r="D40" s="340">
        <f t="shared" si="14"/>
        <v>0.84323068683893432</v>
      </c>
      <c r="E40" s="336">
        <v>7.685824895771292</v>
      </c>
      <c r="F40" s="341">
        <f t="shared" si="14"/>
        <v>0.19582489577129181</v>
      </c>
      <c r="G40" s="337">
        <v>8.2099263686496808</v>
      </c>
      <c r="H40" s="340">
        <f t="shared" si="6"/>
        <v>-0.28873034776822948</v>
      </c>
      <c r="I40" s="336">
        <v>8.0254500310366232</v>
      </c>
      <c r="J40" s="341">
        <f t="shared" si="7"/>
        <v>-0.15454996896337647</v>
      </c>
      <c r="K40" s="337">
        <v>8.658423411547588</v>
      </c>
      <c r="L40" s="340">
        <f t="shared" si="12"/>
        <v>-0.14157658845241272</v>
      </c>
      <c r="M40" s="336">
        <v>8.2280891289669142</v>
      </c>
      <c r="N40" s="341">
        <f t="shared" si="13"/>
        <v>-0.17191087103308611</v>
      </c>
    </row>
    <row r="41" spans="2:14" hidden="1" outlineLevel="1">
      <c r="B41" s="68" t="s">
        <v>96</v>
      </c>
      <c r="C41" s="337">
        <v>5.1447527141133893</v>
      </c>
      <c r="D41" s="340">
        <f t="shared" si="14"/>
        <v>0.55221653741879706</v>
      </c>
      <c r="E41" s="336">
        <v>8.31</v>
      </c>
      <c r="F41" s="341">
        <f t="shared" si="14"/>
        <v>0.74000000000000021</v>
      </c>
      <c r="G41" s="337">
        <v>9.2476321118296418</v>
      </c>
      <c r="H41" s="340">
        <f t="shared" si="6"/>
        <v>0.94720153783890026</v>
      </c>
      <c r="I41" s="336">
        <v>8.99</v>
      </c>
      <c r="J41" s="341">
        <f t="shared" si="7"/>
        <v>0.96000000000000085</v>
      </c>
      <c r="K41" s="337">
        <v>10.76</v>
      </c>
      <c r="L41" s="340">
        <f t="shared" si="12"/>
        <v>-0.25999999999999979</v>
      </c>
      <c r="M41" s="336">
        <v>9.52</v>
      </c>
      <c r="N41" s="341">
        <f t="shared" si="13"/>
        <v>0.52999999999999936</v>
      </c>
    </row>
    <row r="42" spans="2:14" hidden="1" outlineLevel="1">
      <c r="B42" s="68" t="s">
        <v>97</v>
      </c>
      <c r="C42" s="337">
        <v>4.5126835781041388</v>
      </c>
      <c r="D42" s="340">
        <f t="shared" si="14"/>
        <v>0.45698948001602613</v>
      </c>
      <c r="E42" s="336">
        <v>8.59</v>
      </c>
      <c r="F42" s="341">
        <f t="shared" si="14"/>
        <v>-0.76999999999999957</v>
      </c>
      <c r="G42" s="337">
        <v>9.4704682400200859</v>
      </c>
      <c r="H42" s="340">
        <f t="shared" si="6"/>
        <v>-0.52990545205764228</v>
      </c>
      <c r="I42" s="336">
        <v>9.23</v>
      </c>
      <c r="J42" s="341">
        <f t="shared" si="7"/>
        <v>-0.45999999999999908</v>
      </c>
      <c r="K42" s="337">
        <v>9.91</v>
      </c>
      <c r="L42" s="340">
        <f t="shared" si="12"/>
        <v>-1.5099999999999998</v>
      </c>
      <c r="M42" s="336">
        <v>9.4499999999999993</v>
      </c>
      <c r="N42" s="341">
        <f t="shared" si="13"/>
        <v>-0.85000000000000142</v>
      </c>
    </row>
    <row r="43" spans="2:14" collapsed="1">
      <c r="B43" s="82">
        <v>2010</v>
      </c>
      <c r="C43" s="339">
        <v>3.3484307461003571</v>
      </c>
      <c r="D43" s="342">
        <f t="shared" si="14"/>
        <v>-0.36821283654045533</v>
      </c>
      <c r="E43" s="339">
        <v>7.2222930996228092</v>
      </c>
      <c r="F43" s="342">
        <f t="shared" si="14"/>
        <v>0.24123044406605132</v>
      </c>
      <c r="G43" s="339">
        <v>7.0713760710683946</v>
      </c>
      <c r="H43" s="342">
        <f t="shared" si="6"/>
        <v>-0.20159209534856437</v>
      </c>
      <c r="I43" s="339">
        <v>7.013000863338581</v>
      </c>
      <c r="J43" s="342">
        <f t="shared" si="7"/>
        <v>-0.15257871684980362</v>
      </c>
      <c r="K43" s="339">
        <v>7.5863346902307942</v>
      </c>
      <c r="L43" s="342">
        <f>K43-K56</f>
        <v>-0.21926832289338094</v>
      </c>
      <c r="M43" s="339">
        <v>7.1897370610189304</v>
      </c>
      <c r="N43" s="342">
        <f>M43-M56</f>
        <v>-0.18976177874372713</v>
      </c>
    </row>
    <row r="44" spans="2:14" hidden="1" outlineLevel="1">
      <c r="B44" s="68" t="s">
        <v>86</v>
      </c>
      <c r="C44" s="337">
        <v>4.2924107142857144</v>
      </c>
      <c r="D44" s="340">
        <f t="shared" si="14"/>
        <v>0.93118410305910304</v>
      </c>
      <c r="E44" s="336">
        <v>7.9685251798561154</v>
      </c>
      <c r="F44" s="341">
        <f t="shared" si="14"/>
        <v>0.21852517985611541</v>
      </c>
      <c r="G44" s="337">
        <v>7.8447053353481344</v>
      </c>
      <c r="H44" s="340">
        <f t="shared" si="6"/>
        <v>-0.38588985606035386</v>
      </c>
      <c r="I44" s="336">
        <v>7.78856598380181</v>
      </c>
      <c r="J44" s="341">
        <f t="shared" si="7"/>
        <v>-0.13143401619818995</v>
      </c>
      <c r="K44" s="337">
        <v>8.5787949290157162</v>
      </c>
      <c r="L44" s="340">
        <f>K44-K57</f>
        <v>-0.60120507098428355</v>
      </c>
      <c r="M44" s="336">
        <v>8.0525689630557888</v>
      </c>
      <c r="N44" s="341">
        <f>M44-M57</f>
        <v>-0.30743103694421059</v>
      </c>
    </row>
    <row r="45" spans="2:14" hidden="1" outlineLevel="1">
      <c r="B45" s="68" t="s">
        <v>87</v>
      </c>
      <c r="C45" s="337">
        <v>3.4935622317596566</v>
      </c>
      <c r="D45" s="340">
        <f t="shared" si="14"/>
        <v>0.9784434412628964</v>
      </c>
      <c r="E45" s="336">
        <v>7.4591393012445648</v>
      </c>
      <c r="F45" s="341">
        <f t="shared" si="14"/>
        <v>-1.0860698755434939E-2</v>
      </c>
      <c r="G45" s="337">
        <v>7.6276811921426955</v>
      </c>
      <c r="H45" s="340">
        <f t="shared" si="6"/>
        <v>-0.22151106517065067</v>
      </c>
      <c r="I45" s="336">
        <v>7.578376718476874</v>
      </c>
      <c r="J45" s="341">
        <f t="shared" si="7"/>
        <v>2.8376718476874174E-2</v>
      </c>
      <c r="K45" s="337">
        <v>8.8921254801536485</v>
      </c>
      <c r="L45" s="340">
        <f>K45-K58</f>
        <v>-1.7874519846351689E-2</v>
      </c>
      <c r="M45" s="336">
        <v>7.9815481842889424</v>
      </c>
      <c r="N45" s="341">
        <f>M45-M58</f>
        <v>-2.8451815711057371E-2</v>
      </c>
    </row>
    <row r="46" spans="2:14" hidden="1" outlineLevel="1">
      <c r="B46" s="68" t="s">
        <v>88</v>
      </c>
      <c r="C46" s="337">
        <v>2.3357348703170029</v>
      </c>
      <c r="D46" s="340">
        <f t="shared" si="14"/>
        <v>3.2953580810049843E-2</v>
      </c>
      <c r="E46" s="336">
        <v>6.7826086956521738</v>
      </c>
      <c r="F46" s="341">
        <f t="shared" si="14"/>
        <v>-0.16739130434782634</v>
      </c>
      <c r="G46" s="337">
        <v>6.4336748738339198</v>
      </c>
      <c r="H46" s="340">
        <f t="shared" si="6"/>
        <v>-1.0110897464038864</v>
      </c>
      <c r="I46" s="336">
        <v>6.4047240399405583</v>
      </c>
      <c r="J46" s="341">
        <f t="shared" si="7"/>
        <v>-0.75527596005944186</v>
      </c>
      <c r="K46" s="337">
        <v>6.3904370638024055</v>
      </c>
      <c r="L46" s="340">
        <f>K46-K59</f>
        <v>-0.82956293619759425</v>
      </c>
      <c r="M46" s="336">
        <v>6.3997950819672127</v>
      </c>
      <c r="N46" s="341">
        <f>M46-M59</f>
        <v>-0.78020491803278702</v>
      </c>
    </row>
    <row r="47" spans="2:14" hidden="1" outlineLevel="1">
      <c r="B47" s="68" t="s">
        <v>89</v>
      </c>
      <c r="C47" s="337">
        <v>2.581929555895865</v>
      </c>
      <c r="D47" s="340">
        <f t="shared" si="14"/>
        <v>-0.50772058987672963</v>
      </c>
      <c r="E47" s="336">
        <v>6.87</v>
      </c>
      <c r="F47" s="341">
        <f t="shared" si="14"/>
        <v>0.17999999999999972</v>
      </c>
      <c r="G47" s="337">
        <v>7.0448044895003621</v>
      </c>
      <c r="H47" s="340">
        <f t="shared" si="6"/>
        <v>-0.32199759987862819</v>
      </c>
      <c r="I47" s="336">
        <v>6.95</v>
      </c>
      <c r="J47" s="341">
        <f t="shared" si="7"/>
        <v>-0.17999999999999972</v>
      </c>
      <c r="K47" s="337">
        <v>6.69</v>
      </c>
      <c r="L47" s="340">
        <f t="shared" ref="L47:L81" si="15">K47-K60</f>
        <v>-0.71999999999999975</v>
      </c>
      <c r="M47" s="336">
        <v>6.86</v>
      </c>
      <c r="N47" s="341">
        <f t="shared" ref="N47:N81" si="16">M47-M60</f>
        <v>-0.35999999999999943</v>
      </c>
    </row>
    <row r="48" spans="2:14" hidden="1" outlineLevel="1">
      <c r="B48" s="68" t="s">
        <v>90</v>
      </c>
      <c r="C48" s="337">
        <v>3.7056555269922877</v>
      </c>
      <c r="D48" s="340">
        <f t="shared" si="14"/>
        <v>0.49104595520387484</v>
      </c>
      <c r="E48" s="336">
        <v>6.05</v>
      </c>
      <c r="F48" s="341">
        <f t="shared" si="14"/>
        <v>-0.12000000000000011</v>
      </c>
      <c r="G48" s="337">
        <v>6.5357804819082927</v>
      </c>
      <c r="H48" s="340">
        <f t="shared" si="6"/>
        <v>-0.49696856918938259</v>
      </c>
      <c r="I48" s="336">
        <v>6.43</v>
      </c>
      <c r="J48" s="341">
        <f t="shared" si="7"/>
        <v>-0.3100000000000005</v>
      </c>
      <c r="K48" s="337">
        <v>6.55</v>
      </c>
      <c r="L48" s="340">
        <f t="shared" si="15"/>
        <v>-0.79999999999999982</v>
      </c>
      <c r="M48" s="336">
        <v>6.47</v>
      </c>
      <c r="N48" s="341">
        <f t="shared" si="16"/>
        <v>-0.49000000000000021</v>
      </c>
    </row>
    <row r="49" spans="2:14" hidden="1" outlineLevel="1">
      <c r="B49" s="68" t="s">
        <v>91</v>
      </c>
      <c r="C49" s="337">
        <v>3.8</v>
      </c>
      <c r="D49" s="340">
        <f t="shared" si="14"/>
        <v>1.2826732673267327</v>
      </c>
      <c r="E49" s="336">
        <v>5.81</v>
      </c>
      <c r="F49" s="341">
        <f t="shared" si="14"/>
        <v>-1.0000000000000675E-2</v>
      </c>
      <c r="G49" s="337">
        <v>6.2660000503740267</v>
      </c>
      <c r="H49" s="340">
        <f t="shared" si="6"/>
        <v>-0.76077568607047752</v>
      </c>
      <c r="I49" s="336">
        <v>6.18</v>
      </c>
      <c r="J49" s="341">
        <f t="shared" si="7"/>
        <v>-0.5</v>
      </c>
      <c r="K49" s="337">
        <v>6.33</v>
      </c>
      <c r="L49" s="340">
        <f t="shared" si="15"/>
        <v>-0.65000000000000036</v>
      </c>
      <c r="M49" s="336">
        <v>6.23</v>
      </c>
      <c r="N49" s="341">
        <f t="shared" si="16"/>
        <v>-0.55999999999999961</v>
      </c>
    </row>
    <row r="50" spans="2:14" hidden="1" outlineLevel="1">
      <c r="B50" s="68" t="s">
        <v>92</v>
      </c>
      <c r="C50" s="337">
        <v>4.4039408866995071</v>
      </c>
      <c r="D50" s="340">
        <f t="shared" si="14"/>
        <v>1.9604332981666235</v>
      </c>
      <c r="E50" s="336">
        <v>6.1010146225007462</v>
      </c>
      <c r="F50" s="341">
        <f t="shared" si="14"/>
        <v>-1.3289853774992535</v>
      </c>
      <c r="G50" s="337">
        <v>6.5363836824696806</v>
      </c>
      <c r="H50" s="340">
        <f t="shared" si="6"/>
        <v>-0.32779806931705835</v>
      </c>
      <c r="I50" s="336">
        <v>6.4516773263897669</v>
      </c>
      <c r="J50" s="341">
        <f t="shared" si="7"/>
        <v>-0.39832267361023277</v>
      </c>
      <c r="K50" s="337">
        <v>6.6097300662605063</v>
      </c>
      <c r="L50" s="340">
        <f t="shared" si="15"/>
        <v>-0.48026993373949356</v>
      </c>
      <c r="M50" s="336">
        <v>6.5089613822448582</v>
      </c>
      <c r="N50" s="341">
        <f t="shared" si="16"/>
        <v>-0.42103861775514151</v>
      </c>
    </row>
    <row r="51" spans="2:14" hidden="1" outlineLevel="1">
      <c r="B51" s="68" t="s">
        <v>93</v>
      </c>
      <c r="C51" s="337">
        <v>2.6849816849816848</v>
      </c>
      <c r="D51" s="340">
        <f t="shared" si="14"/>
        <v>0.50194597069597036</v>
      </c>
      <c r="E51" s="336">
        <v>6.49</v>
      </c>
      <c r="F51" s="341">
        <f t="shared" si="14"/>
        <v>-4.0000000000000036E-2</v>
      </c>
      <c r="G51" s="337">
        <v>6.759158171654061</v>
      </c>
      <c r="H51" s="340">
        <f t="shared" si="6"/>
        <v>-0.22491887138169719</v>
      </c>
      <c r="I51" s="336">
        <v>6.68</v>
      </c>
      <c r="J51" s="341">
        <f t="shared" si="7"/>
        <v>-3.0000000000000249E-2</v>
      </c>
      <c r="K51" s="337">
        <v>6.84</v>
      </c>
      <c r="L51" s="340">
        <f t="shared" si="15"/>
        <v>-0.25999999999999979</v>
      </c>
      <c r="M51" s="336">
        <v>6.74</v>
      </c>
      <c r="N51" s="341">
        <f t="shared" si="16"/>
        <v>-0.10999999999999943</v>
      </c>
    </row>
    <row r="52" spans="2:14" hidden="1" outlineLevel="1">
      <c r="B52" s="68" t="s">
        <v>94</v>
      </c>
      <c r="C52" s="337">
        <v>3.3063291139240505</v>
      </c>
      <c r="D52" s="340">
        <f t="shared" si="14"/>
        <v>0.15609118054539639</v>
      </c>
      <c r="E52" s="336">
        <v>6.19</v>
      </c>
      <c r="F52" s="341">
        <f t="shared" si="14"/>
        <v>-1.5699999999999994</v>
      </c>
      <c r="G52" s="337">
        <v>6.4048152866242036</v>
      </c>
      <c r="H52" s="340">
        <f t="shared" si="6"/>
        <v>-1.6894880729329804</v>
      </c>
      <c r="I52" s="336">
        <v>6.32</v>
      </c>
      <c r="J52" s="341">
        <f t="shared" si="7"/>
        <v>-1.5599999999999996</v>
      </c>
      <c r="K52" s="337">
        <v>6.59</v>
      </c>
      <c r="L52" s="340">
        <f t="shared" si="15"/>
        <v>-1.58</v>
      </c>
      <c r="M52" s="336">
        <v>6.4</v>
      </c>
      <c r="N52" s="341">
        <f t="shared" si="16"/>
        <v>-1.58</v>
      </c>
    </row>
    <row r="53" spans="2:14" hidden="1" outlineLevel="1">
      <c r="B53" s="68" t="s">
        <v>95</v>
      </c>
      <c r="C53" s="337">
        <v>3.812223858615611</v>
      </c>
      <c r="D53" s="340">
        <f t="shared" si="14"/>
        <v>-0.36277614138438885</v>
      </c>
      <c r="E53" s="336">
        <v>7.49</v>
      </c>
      <c r="F53" s="341">
        <f t="shared" si="14"/>
        <v>0.64000000000000057</v>
      </c>
      <c r="G53" s="337">
        <v>8.4986567164179103</v>
      </c>
      <c r="H53" s="340">
        <f t="shared" si="6"/>
        <v>1.3456604530973397</v>
      </c>
      <c r="I53" s="336">
        <v>8.18</v>
      </c>
      <c r="J53" s="341">
        <f t="shared" si="7"/>
        <v>1.21</v>
      </c>
      <c r="K53" s="337">
        <v>8.8000000000000007</v>
      </c>
      <c r="L53" s="340">
        <f t="shared" si="15"/>
        <v>0.29000000000000092</v>
      </c>
      <c r="M53" s="336">
        <v>8.4</v>
      </c>
      <c r="N53" s="341">
        <f t="shared" si="16"/>
        <v>0.91999999999999993</v>
      </c>
    </row>
    <row r="54" spans="2:14" hidden="1" outlineLevel="1">
      <c r="B54" s="68" t="s">
        <v>96</v>
      </c>
      <c r="C54" s="337">
        <v>4.5925361766945922</v>
      </c>
      <c r="D54" s="340">
        <f t="shared" si="14"/>
        <v>-0.1633013867571842</v>
      </c>
      <c r="E54" s="336">
        <v>7.57</v>
      </c>
      <c r="F54" s="341">
        <f t="shared" si="14"/>
        <v>-0.94999999999999929</v>
      </c>
      <c r="G54" s="337">
        <v>8.3004305739907416</v>
      </c>
      <c r="H54" s="340">
        <f t="shared" si="6"/>
        <v>-7.9535174626569116E-2</v>
      </c>
      <c r="I54" s="336">
        <v>8.0299999999999994</v>
      </c>
      <c r="J54" s="341">
        <f t="shared" si="7"/>
        <v>-0.23000000000000043</v>
      </c>
      <c r="K54" s="337">
        <v>11.02</v>
      </c>
      <c r="L54" s="340">
        <f t="shared" si="15"/>
        <v>-0.40000000000000036</v>
      </c>
      <c r="M54" s="336">
        <v>8.99</v>
      </c>
      <c r="N54" s="341">
        <f t="shared" si="16"/>
        <v>-0.23000000000000043</v>
      </c>
    </row>
    <row r="55" spans="2:14" hidden="1" outlineLevel="1">
      <c r="B55" s="68" t="s">
        <v>97</v>
      </c>
      <c r="C55" s="337">
        <v>4.0556940980881127</v>
      </c>
      <c r="D55" s="340">
        <f t="shared" si="14"/>
        <v>-2.0190647443556173</v>
      </c>
      <c r="E55" s="336">
        <v>9.36</v>
      </c>
      <c r="F55" s="341">
        <f t="shared" si="14"/>
        <v>0.28999999999999915</v>
      </c>
      <c r="G55" s="337">
        <v>10.000373692077728</v>
      </c>
      <c r="H55" s="340">
        <f t="shared" si="6"/>
        <v>1.1972579740683926</v>
      </c>
      <c r="I55" s="336">
        <v>9.69</v>
      </c>
      <c r="J55" s="341">
        <f t="shared" si="7"/>
        <v>0.91000000000000014</v>
      </c>
      <c r="K55" s="337">
        <v>11.42</v>
      </c>
      <c r="L55" s="340">
        <f t="shared" si="15"/>
        <v>2.9999999999999361E-2</v>
      </c>
      <c r="M55" s="336">
        <v>10.3</v>
      </c>
      <c r="N55" s="341">
        <f t="shared" si="16"/>
        <v>0.62000000000000099</v>
      </c>
    </row>
    <row r="56" spans="2:14" collapsed="1">
      <c r="B56" s="82">
        <v>2009</v>
      </c>
      <c r="C56" s="339">
        <v>3.7166435826408124</v>
      </c>
      <c r="D56" s="342">
        <f>C56-C69</f>
        <v>0.39154777837629418</v>
      </c>
      <c r="E56" s="339">
        <v>6.9810626555567579</v>
      </c>
      <c r="F56" s="342">
        <f>E56-E69</f>
        <v>-0.22172830859449455</v>
      </c>
      <c r="G56" s="339">
        <v>7.272968166416959</v>
      </c>
      <c r="H56" s="342">
        <f>G56-G69</f>
        <v>-0.27671889201902644</v>
      </c>
      <c r="I56" s="339">
        <v>7.1655795801883846</v>
      </c>
      <c r="J56" s="342">
        <f t="shared" si="7"/>
        <v>-0.17155918019720229</v>
      </c>
      <c r="K56" s="339">
        <v>7.8056030131241751</v>
      </c>
      <c r="L56" s="342">
        <f>K56-K69</f>
        <v>-0.45222606590315095</v>
      </c>
      <c r="M56" s="339">
        <v>7.3794988397626575</v>
      </c>
      <c r="N56" s="342">
        <f>M56-M69</f>
        <v>-0.27277701344407568</v>
      </c>
    </row>
    <row r="57" spans="2:14" hidden="1" outlineLevel="1">
      <c r="B57" s="68" t="s">
        <v>86</v>
      </c>
      <c r="C57" s="337">
        <v>3.3612266112266114</v>
      </c>
      <c r="D57" s="340">
        <f t="shared" si="14"/>
        <v>-4.5838668467173136</v>
      </c>
      <c r="E57" s="336">
        <v>7.75</v>
      </c>
      <c r="F57" s="341">
        <f t="shared" si="14"/>
        <v>0.41000000000000014</v>
      </c>
      <c r="G57" s="337">
        <v>8.2305951914084883</v>
      </c>
      <c r="H57" s="340">
        <f t="shared" si="6"/>
        <v>0.93863537936767738</v>
      </c>
      <c r="I57" s="336">
        <v>7.92</v>
      </c>
      <c r="J57" s="341">
        <f t="shared" si="7"/>
        <v>0.61000000000000032</v>
      </c>
      <c r="K57" s="337">
        <v>9.18</v>
      </c>
      <c r="L57" s="340">
        <f t="shared" si="15"/>
        <v>9.9999999999997868E-3</v>
      </c>
      <c r="M57" s="336">
        <v>8.36</v>
      </c>
      <c r="N57" s="341">
        <f t="shared" si="16"/>
        <v>0.37999999999999901</v>
      </c>
    </row>
    <row r="58" spans="2:14" hidden="1" outlineLevel="1">
      <c r="B58" s="68" t="s">
        <v>87</v>
      </c>
      <c r="C58" s="337">
        <v>2.5151187904967602</v>
      </c>
      <c r="D58" s="340">
        <f t="shared" si="14"/>
        <v>-3.1259369279783127</v>
      </c>
      <c r="E58" s="336">
        <v>7.47</v>
      </c>
      <c r="F58" s="341">
        <f t="shared" si="14"/>
        <v>8.0000000000000071E-2</v>
      </c>
      <c r="G58" s="337">
        <v>7.8491922573133461</v>
      </c>
      <c r="H58" s="340">
        <f t="shared" si="6"/>
        <v>0.3935797129769254</v>
      </c>
      <c r="I58" s="336">
        <v>7.55</v>
      </c>
      <c r="J58" s="341">
        <f t="shared" si="7"/>
        <v>0.16999999999999993</v>
      </c>
      <c r="K58" s="337">
        <v>8.91</v>
      </c>
      <c r="L58" s="340">
        <f t="shared" si="15"/>
        <v>-0.34999999999999964</v>
      </c>
      <c r="M58" s="336">
        <v>8.01</v>
      </c>
      <c r="N58" s="341">
        <f t="shared" si="16"/>
        <v>2.9999999999999361E-2</v>
      </c>
    </row>
    <row r="59" spans="2:14" hidden="1" outlineLevel="1">
      <c r="B59" s="68" t="s">
        <v>88</v>
      </c>
      <c r="C59" s="337">
        <v>2.302781289506953</v>
      </c>
      <c r="D59" s="340">
        <f t="shared" si="14"/>
        <v>-1.4813529591581882</v>
      </c>
      <c r="E59" s="336">
        <v>6.95</v>
      </c>
      <c r="F59" s="341">
        <f t="shared" si="14"/>
        <v>0.54999999999999982</v>
      </c>
      <c r="G59" s="337">
        <v>7.4447646202378062</v>
      </c>
      <c r="H59" s="340">
        <f t="shared" si="6"/>
        <v>0.90343875938755858</v>
      </c>
      <c r="I59" s="336">
        <v>7.16</v>
      </c>
      <c r="J59" s="341">
        <f t="shared" si="7"/>
        <v>0.71999999999999975</v>
      </c>
      <c r="K59" s="337">
        <v>7.22</v>
      </c>
      <c r="L59" s="340">
        <f t="shared" si="15"/>
        <v>0.45999999999999996</v>
      </c>
      <c r="M59" s="336">
        <v>7.18</v>
      </c>
      <c r="N59" s="341">
        <f t="shared" si="16"/>
        <v>0.62000000000000011</v>
      </c>
    </row>
    <row r="60" spans="2:14" hidden="1" outlineLevel="1">
      <c r="B60" s="68" t="s">
        <v>89</v>
      </c>
      <c r="C60" s="337">
        <v>3.0896501457725947</v>
      </c>
      <c r="D60" s="340">
        <f t="shared" si="14"/>
        <v>-0.47899392202401536</v>
      </c>
      <c r="E60" s="336">
        <v>6.69</v>
      </c>
      <c r="F60" s="341">
        <f t="shared" si="14"/>
        <v>0.32000000000000028</v>
      </c>
      <c r="G60" s="337">
        <v>7.3668020893789903</v>
      </c>
      <c r="H60" s="340">
        <f t="shared" si="6"/>
        <v>0.58578512495246926</v>
      </c>
      <c r="I60" s="336">
        <v>7.13</v>
      </c>
      <c r="J60" s="341">
        <f t="shared" si="7"/>
        <v>0.49000000000000021</v>
      </c>
      <c r="K60" s="337">
        <v>7.41</v>
      </c>
      <c r="L60" s="340">
        <f t="shared" si="15"/>
        <v>3.0000000000000249E-2</v>
      </c>
      <c r="M60" s="336">
        <v>7.22</v>
      </c>
      <c r="N60" s="341">
        <f t="shared" si="16"/>
        <v>0.34999999999999964</v>
      </c>
    </row>
    <row r="61" spans="2:14" hidden="1" outlineLevel="1">
      <c r="B61" s="68" t="s">
        <v>90</v>
      </c>
      <c r="C61" s="337">
        <v>3.2146095717884129</v>
      </c>
      <c r="D61" s="340">
        <f t="shared" si="14"/>
        <v>0.38431760098549317</v>
      </c>
      <c r="E61" s="336">
        <v>6.17</v>
      </c>
      <c r="F61" s="341">
        <f t="shared" si="14"/>
        <v>-8.9999999999999858E-2</v>
      </c>
      <c r="G61" s="337">
        <v>7.0327490510976753</v>
      </c>
      <c r="H61" s="340">
        <f t="shared" si="6"/>
        <v>0.13850229947572057</v>
      </c>
      <c r="I61" s="336">
        <v>6.74</v>
      </c>
      <c r="J61" s="341">
        <f t="shared" si="7"/>
        <v>0.15000000000000036</v>
      </c>
      <c r="K61" s="337">
        <v>7.35</v>
      </c>
      <c r="L61" s="340">
        <f t="shared" si="15"/>
        <v>0.25999999999999979</v>
      </c>
      <c r="M61" s="336">
        <v>6.96</v>
      </c>
      <c r="N61" s="341">
        <f t="shared" si="16"/>
        <v>0.20000000000000018</v>
      </c>
    </row>
    <row r="62" spans="2:14" hidden="1" outlineLevel="1">
      <c r="B62" s="68" t="s">
        <v>91</v>
      </c>
      <c r="C62" s="337">
        <v>2.5173267326732671</v>
      </c>
      <c r="D62" s="340">
        <f t="shared" si="14"/>
        <v>-0.44962122794557979</v>
      </c>
      <c r="E62" s="336">
        <v>5.82</v>
      </c>
      <c r="F62" s="341">
        <f t="shared" si="14"/>
        <v>-0.41999999999999993</v>
      </c>
      <c r="G62" s="337">
        <v>7.0267757364445043</v>
      </c>
      <c r="H62" s="340">
        <f t="shared" si="6"/>
        <v>0.47263956606651192</v>
      </c>
      <c r="I62" s="336">
        <v>6.68</v>
      </c>
      <c r="J62" s="341">
        <f t="shared" si="7"/>
        <v>0.25999999999999979</v>
      </c>
      <c r="K62" s="337">
        <v>6.98</v>
      </c>
      <c r="L62" s="340">
        <f t="shared" si="15"/>
        <v>0.15000000000000036</v>
      </c>
      <c r="M62" s="336">
        <v>6.79</v>
      </c>
      <c r="N62" s="341">
        <f t="shared" si="16"/>
        <v>0.21999999999999975</v>
      </c>
    </row>
    <row r="63" spans="2:14" hidden="1" outlineLevel="1">
      <c r="B63" s="68" t="s">
        <v>92</v>
      </c>
      <c r="C63" s="337">
        <v>2.4435075885328836</v>
      </c>
      <c r="D63" s="340">
        <f t="shared" si="14"/>
        <v>-0.7525554035931008</v>
      </c>
      <c r="E63" s="336">
        <v>7.43</v>
      </c>
      <c r="F63" s="341">
        <f t="shared" si="14"/>
        <v>0.62000000000000011</v>
      </c>
      <c r="G63" s="337">
        <v>6.8641817517867389</v>
      </c>
      <c r="H63" s="340">
        <f t="shared" si="6"/>
        <v>0.59308395308945361</v>
      </c>
      <c r="I63" s="336">
        <v>6.85</v>
      </c>
      <c r="J63" s="341">
        <f t="shared" si="7"/>
        <v>0.55999999999999961</v>
      </c>
      <c r="K63" s="337">
        <v>7.09</v>
      </c>
      <c r="L63" s="340">
        <f t="shared" si="15"/>
        <v>0.79</v>
      </c>
      <c r="M63" s="336">
        <v>6.93</v>
      </c>
      <c r="N63" s="341">
        <f t="shared" si="16"/>
        <v>0.62999999999999989</v>
      </c>
    </row>
    <row r="64" spans="2:14" hidden="1" outlineLevel="1">
      <c r="B64" s="68" t="s">
        <v>93</v>
      </c>
      <c r="C64" s="337">
        <v>2.1830357142857144</v>
      </c>
      <c r="D64" s="340">
        <f t="shared" si="14"/>
        <v>-0.61093901846452869</v>
      </c>
      <c r="E64" s="336">
        <v>6.53</v>
      </c>
      <c r="F64" s="341">
        <f t="shared" si="14"/>
        <v>-0.8199999999999994</v>
      </c>
      <c r="G64" s="337">
        <v>6.9840770430357582</v>
      </c>
      <c r="H64" s="340">
        <f t="shared" si="6"/>
        <v>0.27381033902430563</v>
      </c>
      <c r="I64" s="336">
        <v>6.71</v>
      </c>
      <c r="J64" s="341">
        <f t="shared" si="7"/>
        <v>-2.0000000000000462E-2</v>
      </c>
      <c r="K64" s="337">
        <v>7.1</v>
      </c>
      <c r="L64" s="340">
        <f t="shared" si="15"/>
        <v>-0.22000000000000064</v>
      </c>
      <c r="M64" s="336">
        <v>6.85</v>
      </c>
      <c r="N64" s="341">
        <f t="shared" si="16"/>
        <v>-8.0000000000000071E-2</v>
      </c>
    </row>
    <row r="65" spans="2:14" hidden="1" outlineLevel="1">
      <c r="B65" s="68" t="s">
        <v>94</v>
      </c>
      <c r="C65" s="337">
        <v>3.1502379333786541</v>
      </c>
      <c r="D65" s="340">
        <f t="shared" si="14"/>
        <v>-5.3605019234232545</v>
      </c>
      <c r="E65" s="336">
        <v>7.76</v>
      </c>
      <c r="F65" s="341">
        <f t="shared" si="14"/>
        <v>1.2000000000000002</v>
      </c>
      <c r="G65" s="337">
        <v>8.0943033595571841</v>
      </c>
      <c r="H65" s="340">
        <f t="shared" si="6"/>
        <v>1.3990555723654392</v>
      </c>
      <c r="I65" s="336">
        <v>7.88</v>
      </c>
      <c r="J65" s="341">
        <f t="shared" si="7"/>
        <v>1.1799999999999997</v>
      </c>
      <c r="K65" s="337">
        <v>8.17</v>
      </c>
      <c r="L65" s="340">
        <f t="shared" si="15"/>
        <v>0.9399999999999995</v>
      </c>
      <c r="M65" s="336">
        <v>7.98</v>
      </c>
      <c r="N65" s="341">
        <f t="shared" si="16"/>
        <v>1.1100000000000003</v>
      </c>
    </row>
    <row r="66" spans="2:14" hidden="1" outlineLevel="1">
      <c r="B66" s="68" t="s">
        <v>95</v>
      </c>
      <c r="C66" s="337">
        <v>4.1749999999999998</v>
      </c>
      <c r="D66" s="340">
        <f t="shared" si="14"/>
        <v>-0.61709844559585481</v>
      </c>
      <c r="E66" s="336">
        <v>6.85</v>
      </c>
      <c r="F66" s="341">
        <f t="shared" si="14"/>
        <v>-0.79</v>
      </c>
      <c r="G66" s="337">
        <v>7.1529962633205706</v>
      </c>
      <c r="H66" s="340">
        <f t="shared" si="6"/>
        <v>-1.0767519162910801</v>
      </c>
      <c r="I66" s="336">
        <v>6.97</v>
      </c>
      <c r="J66" s="341">
        <f t="shared" si="7"/>
        <v>-1.0300000000000002</v>
      </c>
      <c r="K66" s="337">
        <v>8.51</v>
      </c>
      <c r="L66" s="340">
        <f t="shared" si="15"/>
        <v>-0.9399999999999995</v>
      </c>
      <c r="M66" s="336">
        <v>7.48</v>
      </c>
      <c r="N66" s="341">
        <f t="shared" si="16"/>
        <v>-1.0199999999999996</v>
      </c>
    </row>
    <row r="67" spans="2:14" hidden="1" outlineLevel="1">
      <c r="B67" s="68" t="s">
        <v>96</v>
      </c>
      <c r="C67" s="337">
        <v>4.7558375634517764</v>
      </c>
      <c r="D67" s="340">
        <f t="shared" si="14"/>
        <v>1.4265000278372852E-3</v>
      </c>
      <c r="E67" s="336">
        <v>8.52</v>
      </c>
      <c r="F67" s="341">
        <f t="shared" si="14"/>
        <v>0.33000000000000007</v>
      </c>
      <c r="G67" s="337">
        <v>8.3799657486173107</v>
      </c>
      <c r="H67" s="340">
        <f t="shared" si="6"/>
        <v>4.0811348617310728E-2</v>
      </c>
      <c r="I67" s="336">
        <v>8.26</v>
      </c>
      <c r="J67" s="341">
        <f t="shared" si="7"/>
        <v>0.10999999999999943</v>
      </c>
      <c r="K67" s="337">
        <v>11.42</v>
      </c>
      <c r="L67" s="340">
        <f t="shared" si="15"/>
        <v>8.0000000000000071E-2</v>
      </c>
      <c r="M67" s="336">
        <v>9.2200000000000006</v>
      </c>
      <c r="N67" s="341">
        <f t="shared" si="16"/>
        <v>8.9999999999999858E-2</v>
      </c>
    </row>
    <row r="68" spans="2:14" hidden="1" outlineLevel="1">
      <c r="B68" s="68" t="s">
        <v>97</v>
      </c>
      <c r="C68" s="337">
        <v>6.07475884244373</v>
      </c>
      <c r="D68" s="340">
        <f t="shared" si="14"/>
        <v>1.0101740305203801</v>
      </c>
      <c r="E68" s="336">
        <v>9.07</v>
      </c>
      <c r="F68" s="341">
        <f t="shared" si="14"/>
        <v>0.25</v>
      </c>
      <c r="G68" s="337">
        <v>8.8031157180093356</v>
      </c>
      <c r="H68" s="340">
        <f t="shared" si="6"/>
        <v>-0.15122764200047634</v>
      </c>
      <c r="I68" s="336">
        <v>8.7799999999999994</v>
      </c>
      <c r="J68" s="341">
        <f t="shared" si="7"/>
        <v>-2.000000000000135E-2</v>
      </c>
      <c r="K68" s="337">
        <v>11.39</v>
      </c>
      <c r="L68" s="340">
        <f t="shared" si="15"/>
        <v>-5.9999999999998721E-2</v>
      </c>
      <c r="M68" s="336">
        <v>9.68</v>
      </c>
      <c r="N68" s="341">
        <f t="shared" si="16"/>
        <v>-1.9999999999999574E-2</v>
      </c>
    </row>
    <row r="69" spans="2:14" collapsed="1">
      <c r="B69" s="82">
        <v>2008</v>
      </c>
      <c r="C69" s="339">
        <v>3.3250958042645182</v>
      </c>
      <c r="D69" s="342">
        <f>C69-C82</f>
        <v>-1.0031118953287743</v>
      </c>
      <c r="E69" s="339">
        <v>7.2027909641512524</v>
      </c>
      <c r="F69" s="342">
        <f>E69-E82</f>
        <v>0.12818559124242146</v>
      </c>
      <c r="G69" s="339">
        <v>7.5496870584359854</v>
      </c>
      <c r="H69" s="342">
        <f>G69-G82</f>
        <v>0.39036947686388146</v>
      </c>
      <c r="I69" s="339">
        <v>7.3371387603855869</v>
      </c>
      <c r="J69" s="342">
        <f t="shared" si="7"/>
        <v>0.27439881006941746</v>
      </c>
      <c r="K69" s="339">
        <v>8.2578290790273261</v>
      </c>
      <c r="L69" s="342">
        <f>K69-K82</f>
        <v>0.15137086313848158</v>
      </c>
      <c r="M69" s="339">
        <v>7.6522758532067332</v>
      </c>
      <c r="N69" s="342">
        <f>M69-M82</f>
        <v>0.23236929736358469</v>
      </c>
    </row>
    <row r="70" spans="2:14" hidden="1" outlineLevel="1">
      <c r="B70" s="68" t="s">
        <v>86</v>
      </c>
      <c r="C70" s="337">
        <v>7.9450934579439254</v>
      </c>
      <c r="D70" s="340" t="e">
        <f t="shared" si="14"/>
        <v>#REF!</v>
      </c>
      <c r="E70" s="336">
        <v>7.34</v>
      </c>
      <c r="F70" s="341" t="e">
        <f t="shared" si="14"/>
        <v>#REF!</v>
      </c>
      <c r="G70" s="337">
        <v>7.2919598120408109</v>
      </c>
      <c r="H70" s="340" t="e">
        <f t="shared" si="6"/>
        <v>#REF!</v>
      </c>
      <c r="I70" s="336">
        <v>7.31</v>
      </c>
      <c r="J70" s="341" t="e">
        <f t="shared" si="7"/>
        <v>#REF!</v>
      </c>
      <c r="K70" s="337">
        <v>9.17</v>
      </c>
      <c r="L70" s="340" t="e">
        <f t="shared" si="15"/>
        <v>#REF!</v>
      </c>
      <c r="M70" s="336">
        <v>7.98</v>
      </c>
      <c r="N70" s="341" t="e">
        <f t="shared" si="16"/>
        <v>#REF!</v>
      </c>
    </row>
    <row r="71" spans="2:14" hidden="1" outlineLevel="1">
      <c r="B71" s="68" t="s">
        <v>87</v>
      </c>
      <c r="C71" s="337">
        <v>5.6410557184750729</v>
      </c>
      <c r="D71" s="340" t="e">
        <f t="shared" si="14"/>
        <v>#REF!</v>
      </c>
      <c r="E71" s="336">
        <v>7.39</v>
      </c>
      <c r="F71" s="341" t="e">
        <f t="shared" si="14"/>
        <v>#REF!</v>
      </c>
      <c r="G71" s="337">
        <v>7.4556125443364207</v>
      </c>
      <c r="H71" s="340" t="e">
        <f t="shared" si="6"/>
        <v>#REF!</v>
      </c>
      <c r="I71" s="336">
        <v>7.38</v>
      </c>
      <c r="J71" s="341" t="e">
        <f t="shared" si="7"/>
        <v>#REF!</v>
      </c>
      <c r="K71" s="337">
        <v>9.26</v>
      </c>
      <c r="L71" s="340" t="e">
        <f t="shared" si="15"/>
        <v>#REF!</v>
      </c>
      <c r="M71" s="336">
        <v>7.98</v>
      </c>
      <c r="N71" s="341" t="e">
        <f t="shared" si="16"/>
        <v>#REF!</v>
      </c>
    </row>
    <row r="72" spans="2:14" hidden="1" outlineLevel="1">
      <c r="B72" s="68" t="s">
        <v>88</v>
      </c>
      <c r="C72" s="337">
        <v>3.7841342486651413</v>
      </c>
      <c r="D72" s="340" t="e">
        <f t="shared" si="14"/>
        <v>#REF!</v>
      </c>
      <c r="E72" s="336">
        <v>6.4</v>
      </c>
      <c r="F72" s="341" t="e">
        <f t="shared" si="14"/>
        <v>#REF!</v>
      </c>
      <c r="G72" s="337">
        <v>6.5413258608502476</v>
      </c>
      <c r="H72" s="340" t="e">
        <f t="shared" si="6"/>
        <v>#REF!</v>
      </c>
      <c r="I72" s="336">
        <v>6.44</v>
      </c>
      <c r="J72" s="341" t="e">
        <f t="shared" si="7"/>
        <v>#REF!</v>
      </c>
      <c r="K72" s="337">
        <v>6.76</v>
      </c>
      <c r="L72" s="340" t="e">
        <f t="shared" si="15"/>
        <v>#REF!</v>
      </c>
      <c r="M72" s="336">
        <v>6.56</v>
      </c>
      <c r="N72" s="341" t="e">
        <f t="shared" si="16"/>
        <v>#REF!</v>
      </c>
    </row>
    <row r="73" spans="2:14" hidden="1" outlineLevel="1">
      <c r="B73" s="68" t="s">
        <v>89</v>
      </c>
      <c r="C73" s="337">
        <v>3.56864406779661</v>
      </c>
      <c r="D73" s="340" t="e">
        <f t="shared" si="14"/>
        <v>#REF!</v>
      </c>
      <c r="E73" s="336">
        <v>6.37</v>
      </c>
      <c r="F73" s="341" t="e">
        <f t="shared" si="14"/>
        <v>#REF!</v>
      </c>
      <c r="G73" s="337">
        <v>6.781016964426521</v>
      </c>
      <c r="H73" s="340" t="e">
        <f t="shared" si="6"/>
        <v>#REF!</v>
      </c>
      <c r="I73" s="336">
        <v>6.64</v>
      </c>
      <c r="J73" s="341" t="e">
        <f t="shared" si="7"/>
        <v>#REF!</v>
      </c>
      <c r="K73" s="337">
        <v>7.38</v>
      </c>
      <c r="L73" s="340" t="e">
        <f t="shared" si="15"/>
        <v>#REF!</v>
      </c>
      <c r="M73" s="336">
        <v>6.87</v>
      </c>
      <c r="N73" s="341" t="e">
        <f t="shared" si="16"/>
        <v>#REF!</v>
      </c>
    </row>
    <row r="74" spans="2:14" hidden="1" outlineLevel="1">
      <c r="B74" s="68" t="s">
        <v>90</v>
      </c>
      <c r="C74" s="337">
        <v>2.8302919708029197</v>
      </c>
      <c r="D74" s="340" t="e">
        <f t="shared" si="14"/>
        <v>#REF!</v>
      </c>
      <c r="E74" s="336">
        <v>6.26</v>
      </c>
      <c r="F74" s="341" t="e">
        <f t="shared" si="14"/>
        <v>#REF!</v>
      </c>
      <c r="G74" s="337">
        <v>6.8942467516219548</v>
      </c>
      <c r="H74" s="340" t="e">
        <f t="shared" si="6"/>
        <v>#REF!</v>
      </c>
      <c r="I74" s="336">
        <v>6.59</v>
      </c>
      <c r="J74" s="341" t="e">
        <f t="shared" si="7"/>
        <v>#REF!</v>
      </c>
      <c r="K74" s="337">
        <v>7.09</v>
      </c>
      <c r="L74" s="340" t="e">
        <f t="shared" si="15"/>
        <v>#REF!</v>
      </c>
      <c r="M74" s="336">
        <v>6.76</v>
      </c>
      <c r="N74" s="341" t="e">
        <f t="shared" si="16"/>
        <v>#REF!</v>
      </c>
    </row>
    <row r="75" spans="2:14" hidden="1" outlineLevel="1">
      <c r="B75" s="68" t="s">
        <v>91</v>
      </c>
      <c r="C75" s="337">
        <v>2.9669479606188469</v>
      </c>
      <c r="D75" s="340" t="e">
        <f t="shared" si="14"/>
        <v>#REF!</v>
      </c>
      <c r="E75" s="336">
        <v>6.24</v>
      </c>
      <c r="F75" s="341" t="e">
        <f t="shared" si="14"/>
        <v>#REF!</v>
      </c>
      <c r="G75" s="337">
        <v>6.5541361703779923</v>
      </c>
      <c r="H75" s="340" t="e">
        <f t="shared" si="6"/>
        <v>#REF!</v>
      </c>
      <c r="I75" s="336">
        <v>6.42</v>
      </c>
      <c r="J75" s="341" t="e">
        <f t="shared" si="7"/>
        <v>#REF!</v>
      </c>
      <c r="K75" s="337">
        <v>6.83</v>
      </c>
      <c r="L75" s="340" t="e">
        <f t="shared" si="15"/>
        <v>#REF!</v>
      </c>
      <c r="M75" s="336">
        <v>6.57</v>
      </c>
      <c r="N75" s="341" t="e">
        <f t="shared" si="16"/>
        <v>#REF!</v>
      </c>
    </row>
    <row r="76" spans="2:14" hidden="1" outlineLevel="1">
      <c r="B76" s="68" t="s">
        <v>92</v>
      </c>
      <c r="C76" s="337">
        <v>3.1960629921259844</v>
      </c>
      <c r="D76" s="340" t="e">
        <f t="shared" si="14"/>
        <v>#REF!</v>
      </c>
      <c r="E76" s="336">
        <v>6.81</v>
      </c>
      <c r="F76" s="341" t="e">
        <f t="shared" si="14"/>
        <v>#REF!</v>
      </c>
      <c r="G76" s="337">
        <v>6.2710977986972853</v>
      </c>
      <c r="H76" s="340" t="e">
        <f t="shared" si="6"/>
        <v>#REF!</v>
      </c>
      <c r="I76" s="336">
        <v>6.29</v>
      </c>
      <c r="J76" s="341" t="e">
        <f t="shared" si="7"/>
        <v>#REF!</v>
      </c>
      <c r="K76" s="337">
        <v>6.3</v>
      </c>
      <c r="L76" s="340" t="e">
        <f t="shared" si="15"/>
        <v>#REF!</v>
      </c>
      <c r="M76" s="336">
        <v>6.3</v>
      </c>
      <c r="N76" s="341" t="e">
        <f t="shared" si="16"/>
        <v>#REF!</v>
      </c>
    </row>
    <row r="77" spans="2:14" hidden="1" outlineLevel="1">
      <c r="B77" s="68" t="s">
        <v>93</v>
      </c>
      <c r="C77" s="337">
        <v>2.7939747327502431</v>
      </c>
      <c r="D77" s="340" t="e">
        <f t="shared" si="14"/>
        <v>#REF!</v>
      </c>
      <c r="E77" s="336">
        <v>7.35</v>
      </c>
      <c r="F77" s="341" t="e">
        <f t="shared" si="14"/>
        <v>#REF!</v>
      </c>
      <c r="G77" s="337">
        <v>6.7102667040114525</v>
      </c>
      <c r="H77" s="340" t="e">
        <f t="shared" si="6"/>
        <v>#REF!</v>
      </c>
      <c r="I77" s="336">
        <v>6.73</v>
      </c>
      <c r="J77" s="341" t="e">
        <f t="shared" si="7"/>
        <v>#REF!</v>
      </c>
      <c r="K77" s="337">
        <v>7.32</v>
      </c>
      <c r="L77" s="340" t="e">
        <f t="shared" si="15"/>
        <v>#REF!</v>
      </c>
      <c r="M77" s="336">
        <v>6.93</v>
      </c>
      <c r="N77" s="341" t="e">
        <f t="shared" si="16"/>
        <v>#REF!</v>
      </c>
    </row>
    <row r="78" spans="2:14" hidden="1" outlineLevel="1">
      <c r="B78" s="68" t="s">
        <v>94</v>
      </c>
      <c r="C78" s="337">
        <v>8.5107398568019086</v>
      </c>
      <c r="D78" s="340" t="e">
        <f t="shared" si="14"/>
        <v>#REF!</v>
      </c>
      <c r="E78" s="336">
        <v>6.56</v>
      </c>
      <c r="F78" s="341" t="e">
        <f t="shared" si="14"/>
        <v>#REF!</v>
      </c>
      <c r="G78" s="337">
        <v>6.6952477871917448</v>
      </c>
      <c r="H78" s="340" t="e">
        <f t="shared" si="6"/>
        <v>#REF!</v>
      </c>
      <c r="I78" s="336">
        <v>6.7</v>
      </c>
      <c r="J78" s="341" t="e">
        <f t="shared" si="7"/>
        <v>#REF!</v>
      </c>
      <c r="K78" s="337">
        <v>7.23</v>
      </c>
      <c r="L78" s="340" t="e">
        <f t="shared" si="15"/>
        <v>#REF!</v>
      </c>
      <c r="M78" s="336">
        <v>6.87</v>
      </c>
      <c r="N78" s="341" t="e">
        <f t="shared" si="16"/>
        <v>#REF!</v>
      </c>
    </row>
    <row r="79" spans="2:14" hidden="1" outlineLevel="1">
      <c r="B79" s="68" t="s">
        <v>95</v>
      </c>
      <c r="C79" s="337">
        <v>4.7920984455958546</v>
      </c>
      <c r="D79" s="340" t="e">
        <f t="shared" si="14"/>
        <v>#REF!</v>
      </c>
      <c r="E79" s="336">
        <v>7.64</v>
      </c>
      <c r="F79" s="341" t="e">
        <f t="shared" si="14"/>
        <v>#REF!</v>
      </c>
      <c r="G79" s="337">
        <v>8.2297481796116507</v>
      </c>
      <c r="H79" s="340" t="e">
        <f t="shared" si="6"/>
        <v>#REF!</v>
      </c>
      <c r="I79" s="336">
        <v>8</v>
      </c>
      <c r="J79" s="341" t="e">
        <f t="shared" si="7"/>
        <v>#REF!</v>
      </c>
      <c r="K79" s="337">
        <v>9.4499999999999993</v>
      </c>
      <c r="L79" s="340" t="e">
        <f t="shared" si="15"/>
        <v>#REF!</v>
      </c>
      <c r="M79" s="336">
        <v>8.5</v>
      </c>
      <c r="N79" s="341" t="e">
        <f t="shared" si="16"/>
        <v>#REF!</v>
      </c>
    </row>
    <row r="80" spans="2:14" hidden="1" outlineLevel="1">
      <c r="B80" s="68" t="s">
        <v>96</v>
      </c>
      <c r="C80" s="337">
        <v>4.7544110634239392</v>
      </c>
      <c r="D80" s="340" t="e">
        <f t="shared" si="14"/>
        <v>#REF!</v>
      </c>
      <c r="E80" s="336">
        <v>8.19</v>
      </c>
      <c r="F80" s="341" t="e">
        <f t="shared" si="14"/>
        <v>#REF!</v>
      </c>
      <c r="G80" s="337">
        <v>8.3391544</v>
      </c>
      <c r="H80" s="340" t="e">
        <f t="shared" si="6"/>
        <v>#REF!</v>
      </c>
      <c r="I80" s="336">
        <v>8.15</v>
      </c>
      <c r="J80" s="341" t="e">
        <f t="shared" si="7"/>
        <v>#REF!</v>
      </c>
      <c r="K80" s="337">
        <v>11.34</v>
      </c>
      <c r="L80" s="340" t="e">
        <f t="shared" si="15"/>
        <v>#REF!</v>
      </c>
      <c r="M80" s="336">
        <v>9.1300000000000008</v>
      </c>
      <c r="N80" s="341" t="e">
        <f t="shared" si="16"/>
        <v>#REF!</v>
      </c>
    </row>
    <row r="81" spans="2:14" hidden="1" outlineLevel="1">
      <c r="B81" s="68" t="s">
        <v>97</v>
      </c>
      <c r="C81" s="337">
        <v>5.0645848119233499</v>
      </c>
      <c r="D81" s="340" t="e">
        <f t="shared" si="14"/>
        <v>#REF!</v>
      </c>
      <c r="E81" s="336">
        <v>8.82</v>
      </c>
      <c r="F81" s="341" t="e">
        <f t="shared" si="14"/>
        <v>#REF!</v>
      </c>
      <c r="G81" s="337">
        <v>8.9543433600098119</v>
      </c>
      <c r="H81" s="340" t="e">
        <f t="shared" si="6"/>
        <v>#REF!</v>
      </c>
      <c r="I81" s="336">
        <v>8.8000000000000007</v>
      </c>
      <c r="J81" s="341" t="e">
        <f t="shared" si="7"/>
        <v>#REF!</v>
      </c>
      <c r="K81" s="337">
        <v>11.45</v>
      </c>
      <c r="L81" s="340" t="e">
        <f t="shared" si="15"/>
        <v>#REF!</v>
      </c>
      <c r="M81" s="336">
        <v>9.6999999999999993</v>
      </c>
      <c r="N81" s="341" t="e">
        <f t="shared" si="16"/>
        <v>#REF!</v>
      </c>
    </row>
    <row r="82" spans="2:14" collapsed="1">
      <c r="B82" s="82">
        <v>2007</v>
      </c>
      <c r="C82" s="339">
        <v>4.3282076995932925</v>
      </c>
      <c r="D82" s="342">
        <f>C82-C95</f>
        <v>-1.0304532579777463</v>
      </c>
      <c r="E82" s="339">
        <v>7.074605372908831</v>
      </c>
      <c r="F82" s="342">
        <f>E82-E95</f>
        <v>8.6295724432892129E-3</v>
      </c>
      <c r="G82" s="339">
        <v>7.159317581572104</v>
      </c>
      <c r="H82" s="342">
        <f>G82-G95</f>
        <v>-0.35712538028897978</v>
      </c>
      <c r="I82" s="339">
        <v>7.0627399503161694</v>
      </c>
      <c r="J82" s="342">
        <f>I82-I95</f>
        <v>-0.31382836084544685</v>
      </c>
      <c r="K82" s="339">
        <v>8.1064582158888445</v>
      </c>
      <c r="L82" s="342">
        <f>K82-K95</f>
        <v>9.7281969275385904E-2</v>
      </c>
      <c r="M82" s="339">
        <v>7.4199065558431485</v>
      </c>
      <c r="N82" s="342">
        <f>M82-M95</f>
        <v>-0.17561320864949526</v>
      </c>
    </row>
    <row r="83" spans="2:14" hidden="1" outlineLevel="1">
      <c r="B83" s="68" t="s">
        <v>86</v>
      </c>
      <c r="C83" s="337" t="e">
        <v>#REF!</v>
      </c>
      <c r="D83" s="337"/>
      <c r="E83" s="336" t="e">
        <v>#REF!</v>
      </c>
      <c r="F83" s="336"/>
      <c r="G83" s="337" t="e">
        <v>#REF!</v>
      </c>
      <c r="H83" s="337"/>
      <c r="I83" s="336" t="e">
        <v>#REF!</v>
      </c>
      <c r="J83" s="336"/>
      <c r="K83" s="337" t="e">
        <v>#REF!</v>
      </c>
      <c r="L83" s="337"/>
      <c r="M83" s="336" t="e">
        <v>#REF!</v>
      </c>
      <c r="N83" s="336"/>
    </row>
    <row r="84" spans="2:14" hidden="1" outlineLevel="1">
      <c r="B84" s="68" t="s">
        <v>87</v>
      </c>
      <c r="C84" s="337" t="e">
        <v>#REF!</v>
      </c>
      <c r="D84" s="337"/>
      <c r="E84" s="336" t="e">
        <v>#REF!</v>
      </c>
      <c r="F84" s="336"/>
      <c r="G84" s="337" t="e">
        <v>#REF!</v>
      </c>
      <c r="H84" s="337"/>
      <c r="I84" s="336" t="e">
        <v>#REF!</v>
      </c>
      <c r="J84" s="336"/>
      <c r="K84" s="337" t="e">
        <v>#REF!</v>
      </c>
      <c r="L84" s="337"/>
      <c r="M84" s="336" t="e">
        <v>#REF!</v>
      </c>
      <c r="N84" s="336"/>
    </row>
    <row r="85" spans="2:14" hidden="1" outlineLevel="1">
      <c r="B85" s="68" t="s">
        <v>88</v>
      </c>
      <c r="C85" s="337" t="e">
        <v>#REF!</v>
      </c>
      <c r="D85" s="337"/>
      <c r="E85" s="336" t="e">
        <v>#REF!</v>
      </c>
      <c r="F85" s="336"/>
      <c r="G85" s="337" t="e">
        <v>#REF!</v>
      </c>
      <c r="H85" s="337"/>
      <c r="I85" s="336" t="e">
        <v>#REF!</v>
      </c>
      <c r="J85" s="336"/>
      <c r="K85" s="337" t="e">
        <v>#REF!</v>
      </c>
      <c r="L85" s="337"/>
      <c r="M85" s="336" t="e">
        <v>#REF!</v>
      </c>
      <c r="N85" s="336"/>
    </row>
    <row r="86" spans="2:14" hidden="1" outlineLevel="1">
      <c r="B86" s="68" t="s">
        <v>89</v>
      </c>
      <c r="C86" s="337" t="e">
        <v>#REF!</v>
      </c>
      <c r="D86" s="337"/>
      <c r="E86" s="336" t="e">
        <v>#REF!</v>
      </c>
      <c r="F86" s="336"/>
      <c r="G86" s="337" t="e">
        <v>#REF!</v>
      </c>
      <c r="H86" s="337"/>
      <c r="I86" s="336" t="e">
        <v>#REF!</v>
      </c>
      <c r="J86" s="336"/>
      <c r="K86" s="337" t="e">
        <v>#REF!</v>
      </c>
      <c r="L86" s="337"/>
      <c r="M86" s="336" t="e">
        <v>#REF!</v>
      </c>
      <c r="N86" s="336"/>
    </row>
    <row r="87" spans="2:14" hidden="1" outlineLevel="1">
      <c r="B87" s="68" t="s">
        <v>90</v>
      </c>
      <c r="C87" s="337" t="e">
        <v>#REF!</v>
      </c>
      <c r="D87" s="337"/>
      <c r="E87" s="336" t="e">
        <v>#REF!</v>
      </c>
      <c r="F87" s="336"/>
      <c r="G87" s="337" t="e">
        <v>#REF!</v>
      </c>
      <c r="H87" s="337"/>
      <c r="I87" s="336" t="e">
        <v>#REF!</v>
      </c>
      <c r="J87" s="336"/>
      <c r="K87" s="337" t="e">
        <v>#REF!</v>
      </c>
      <c r="L87" s="337"/>
      <c r="M87" s="336" t="e">
        <v>#REF!</v>
      </c>
      <c r="N87" s="336"/>
    </row>
    <row r="88" spans="2:14" hidden="1" outlineLevel="1">
      <c r="B88" s="68" t="s">
        <v>91</v>
      </c>
      <c r="C88" s="337" t="e">
        <v>#REF!</v>
      </c>
      <c r="D88" s="337"/>
      <c r="E88" s="336" t="e">
        <v>#REF!</v>
      </c>
      <c r="F88" s="336"/>
      <c r="G88" s="337" t="e">
        <v>#REF!</v>
      </c>
      <c r="H88" s="337"/>
      <c r="I88" s="336" t="e">
        <v>#REF!</v>
      </c>
      <c r="J88" s="336"/>
      <c r="K88" s="337" t="e">
        <v>#REF!</v>
      </c>
      <c r="L88" s="337"/>
      <c r="M88" s="336" t="e">
        <v>#REF!</v>
      </c>
      <c r="N88" s="336"/>
    </row>
    <row r="89" spans="2:14" hidden="1" outlineLevel="1">
      <c r="B89" s="68" t="s">
        <v>92</v>
      </c>
      <c r="C89" s="337" t="e">
        <v>#REF!</v>
      </c>
      <c r="D89" s="337"/>
      <c r="E89" s="336" t="e">
        <v>#REF!</v>
      </c>
      <c r="F89" s="336"/>
      <c r="G89" s="337" t="e">
        <v>#REF!</v>
      </c>
      <c r="H89" s="337"/>
      <c r="I89" s="336" t="e">
        <v>#REF!</v>
      </c>
      <c r="J89" s="336"/>
      <c r="K89" s="337" t="e">
        <v>#REF!</v>
      </c>
      <c r="L89" s="337"/>
      <c r="M89" s="336" t="e">
        <v>#REF!</v>
      </c>
      <c r="N89" s="336"/>
    </row>
    <row r="90" spans="2:14" hidden="1" outlineLevel="1">
      <c r="B90" s="68" t="s">
        <v>93</v>
      </c>
      <c r="C90" s="337" t="e">
        <v>#REF!</v>
      </c>
      <c r="D90" s="337"/>
      <c r="E90" s="336" t="e">
        <v>#REF!</v>
      </c>
      <c r="F90" s="336"/>
      <c r="G90" s="337" t="e">
        <v>#REF!</v>
      </c>
      <c r="H90" s="337"/>
      <c r="I90" s="336" t="e">
        <v>#REF!</v>
      </c>
      <c r="J90" s="336"/>
      <c r="K90" s="337" t="e">
        <v>#REF!</v>
      </c>
      <c r="L90" s="337"/>
      <c r="M90" s="336" t="e">
        <v>#REF!</v>
      </c>
      <c r="N90" s="336"/>
    </row>
    <row r="91" spans="2:14" hidden="1" outlineLevel="1">
      <c r="B91" s="68" t="s">
        <v>94</v>
      </c>
      <c r="C91" s="337" t="e">
        <v>#REF!</v>
      </c>
      <c r="D91" s="337"/>
      <c r="E91" s="336" t="e">
        <v>#REF!</v>
      </c>
      <c r="F91" s="336"/>
      <c r="G91" s="337" t="e">
        <v>#REF!</v>
      </c>
      <c r="H91" s="337"/>
      <c r="I91" s="336" t="e">
        <v>#REF!</v>
      </c>
      <c r="J91" s="336"/>
      <c r="K91" s="337" t="e">
        <v>#REF!</v>
      </c>
      <c r="L91" s="337"/>
      <c r="M91" s="336" t="e">
        <v>#REF!</v>
      </c>
      <c r="N91" s="336"/>
    </row>
    <row r="92" spans="2:14" hidden="1" outlineLevel="1">
      <c r="B92" s="68" t="s">
        <v>95</v>
      </c>
      <c r="C92" s="337" t="e">
        <v>#REF!</v>
      </c>
      <c r="D92" s="337"/>
      <c r="E92" s="336" t="e">
        <v>#REF!</v>
      </c>
      <c r="F92" s="336"/>
      <c r="G92" s="337" t="e">
        <v>#REF!</v>
      </c>
      <c r="H92" s="337"/>
      <c r="I92" s="336" t="e">
        <v>#REF!</v>
      </c>
      <c r="J92" s="336"/>
      <c r="K92" s="337" t="e">
        <v>#REF!</v>
      </c>
      <c r="L92" s="337"/>
      <c r="M92" s="336" t="e">
        <v>#REF!</v>
      </c>
      <c r="N92" s="336"/>
    </row>
    <row r="93" spans="2:14" hidden="1" outlineLevel="1">
      <c r="B93" s="68" t="s">
        <v>96</v>
      </c>
      <c r="C93" s="337" t="e">
        <v>#REF!</v>
      </c>
      <c r="D93" s="337"/>
      <c r="E93" s="336" t="e">
        <v>#REF!</v>
      </c>
      <c r="F93" s="336"/>
      <c r="G93" s="337" t="e">
        <v>#REF!</v>
      </c>
      <c r="H93" s="337"/>
      <c r="I93" s="336" t="e">
        <v>#REF!</v>
      </c>
      <c r="J93" s="336"/>
      <c r="K93" s="337" t="e">
        <v>#REF!</v>
      </c>
      <c r="L93" s="337"/>
      <c r="M93" s="336" t="e">
        <v>#REF!</v>
      </c>
      <c r="N93" s="336"/>
    </row>
    <row r="94" spans="2:14" hidden="1" outlineLevel="1">
      <c r="B94" s="68" t="s">
        <v>97</v>
      </c>
      <c r="C94" s="337" t="e">
        <v>#REF!</v>
      </c>
      <c r="D94" s="337"/>
      <c r="E94" s="336" t="e">
        <v>#REF!</v>
      </c>
      <c r="F94" s="336"/>
      <c r="G94" s="337" t="e">
        <v>#REF!</v>
      </c>
      <c r="H94" s="337"/>
      <c r="I94" s="336" t="e">
        <v>#REF!</v>
      </c>
      <c r="J94" s="336"/>
      <c r="K94" s="337" t="e">
        <v>#REF!</v>
      </c>
      <c r="L94" s="337"/>
      <c r="M94" s="336" t="e">
        <v>#REF!</v>
      </c>
      <c r="N94" s="336"/>
    </row>
    <row r="95" spans="2:14" collapsed="1">
      <c r="B95" s="82">
        <v>2006</v>
      </c>
      <c r="C95" s="339">
        <v>5.3586609575710389</v>
      </c>
      <c r="D95" s="342" t="s">
        <v>277</v>
      </c>
      <c r="E95" s="339">
        <v>7.0659758004655417</v>
      </c>
      <c r="F95" s="342" t="s">
        <v>277</v>
      </c>
      <c r="G95" s="339">
        <v>7.5164429618610837</v>
      </c>
      <c r="H95" s="342" t="s">
        <v>277</v>
      </c>
      <c r="I95" s="339">
        <v>7.3765683111616163</v>
      </c>
      <c r="J95" s="342" t="s">
        <v>277</v>
      </c>
      <c r="K95" s="339">
        <v>8.0091762466134586</v>
      </c>
      <c r="L95" s="342" t="s">
        <v>277</v>
      </c>
      <c r="M95" s="339">
        <v>7.5955197644926438</v>
      </c>
      <c r="N95" s="342" t="s">
        <v>277</v>
      </c>
    </row>
    <row r="96" spans="2:14" ht="15" customHeight="1">
      <c r="B96" s="177" t="s">
        <v>79</v>
      </c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343"/>
    </row>
    <row r="98" ht="30" customHeight="1"/>
    <row r="100" ht="30" customHeight="1"/>
  </sheetData>
  <mergeCells count="2">
    <mergeCell ref="B5:N5"/>
    <mergeCell ref="B96:M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0" customWidth="1"/>
    <col min="2" max="2" width="13" style="120" customWidth="1"/>
    <col min="3" max="6" width="10.7109375" style="120" customWidth="1"/>
    <col min="7" max="7" width="11.7109375" style="120" customWidth="1"/>
    <col min="8" max="8" width="10.7109375" style="120" customWidth="1"/>
    <col min="9" max="9" width="11.42578125" style="120"/>
    <col min="10" max="10" width="14.28515625" style="120" customWidth="1"/>
    <col min="11" max="16384" width="11.42578125" style="12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21" t="s">
        <v>296</v>
      </c>
      <c r="C5" s="121"/>
      <c r="D5" s="121"/>
      <c r="E5" s="121"/>
      <c r="F5" s="121"/>
      <c r="G5" s="121"/>
      <c r="H5" s="121"/>
    </row>
    <row r="6" spans="2:8" ht="15" customHeight="1">
      <c r="B6" s="173"/>
      <c r="C6" s="146" t="s">
        <v>280</v>
      </c>
      <c r="D6" s="146" t="s">
        <v>174</v>
      </c>
      <c r="E6" s="146" t="s">
        <v>175</v>
      </c>
      <c r="F6" s="178" t="s">
        <v>81</v>
      </c>
      <c r="G6" s="146" t="s">
        <v>144</v>
      </c>
      <c r="H6" s="178" t="s">
        <v>83</v>
      </c>
    </row>
    <row r="7" spans="2:8">
      <c r="B7" s="68" t="s">
        <v>88</v>
      </c>
      <c r="C7" s="336">
        <f>IFERROR('tablas evol EM CAT'!C7-'tablas evol EM CAT'!C20,"-")</f>
        <v>-8.629232039636614E-3</v>
      </c>
      <c r="D7" s="336">
        <f>IFERROR('tablas evol EM CAT'!E7-'tablas evol EM CAT'!E20,"-")</f>
        <v>-0.17131243878550428</v>
      </c>
      <c r="E7" s="336">
        <f>IFERROR('tablas evol EM CAT'!G7-'tablas evol EM CAT'!G20,"-")</f>
        <v>1.0014400555917371</v>
      </c>
      <c r="F7" s="336">
        <f>IFERROR('tablas evol EM CAT'!I7-'tablas evol EM CAT'!I20,"-")</f>
        <v>0.81528320995394399</v>
      </c>
      <c r="G7" s="337">
        <f>IFERROR('tablas evol EM CAT'!K7-'tablas evol EM CAT'!K20,"-")</f>
        <v>0.73635071090047344</v>
      </c>
      <c r="H7" s="336">
        <f>IFERROR('tablas evol EM CAT'!M7-'tablas evol EM CAT'!M20,"-")</f>
        <v>0.78879678526342012</v>
      </c>
    </row>
    <row r="8" spans="2:8">
      <c r="B8" s="68" t="s">
        <v>89</v>
      </c>
      <c r="C8" s="336">
        <f>IFERROR('tablas evol EM CAT'!C8-'tablas evol EM CAT'!C21,"-")</f>
        <v>-0.52416014208297668</v>
      </c>
      <c r="D8" s="336">
        <f>IFERROR('tablas evol EM CAT'!E8-'tablas evol EM CAT'!E21,"-")</f>
        <v>-0.20420794545976317</v>
      </c>
      <c r="E8" s="336">
        <f>IFERROR('tablas evol EM CAT'!G8-'tablas evol EM CAT'!G21,"-")</f>
        <v>-0.54842916727242574</v>
      </c>
      <c r="F8" s="336">
        <f>IFERROR('tablas evol EM CAT'!I8-'tablas evol EM CAT'!I21,"-")</f>
        <v>-0.50600195837995798</v>
      </c>
      <c r="G8" s="337">
        <f>IFERROR('tablas evol EM CAT'!K8-'tablas evol EM CAT'!K21,"-")</f>
        <v>0.23924392414781792</v>
      </c>
      <c r="H8" s="336">
        <f>IFERROR('tablas evol EM CAT'!M8-'tablas evol EM CAT'!M21,"-")</f>
        <v>-0.33256503769751333</v>
      </c>
    </row>
    <row r="9" spans="2:8">
      <c r="B9" s="68" t="s">
        <v>90</v>
      </c>
      <c r="C9" s="336">
        <f>IFERROR('tablas evol EM CAT'!C9-'tablas evol EM CAT'!C22,"-")</f>
        <v>-0.89255851296053734</v>
      </c>
      <c r="D9" s="336">
        <f>IFERROR('tablas evol EM CAT'!E9-'tablas evol EM CAT'!E22,"-")</f>
        <v>0.1481637588529976</v>
      </c>
      <c r="E9" s="336">
        <f>IFERROR('tablas evol EM CAT'!G9-'tablas evol EM CAT'!G22,"-")</f>
        <v>4.6649054095685649E-2</v>
      </c>
      <c r="F9" s="336">
        <f>IFERROR('tablas evol EM CAT'!I9-'tablas evol EM CAT'!I22,"-")</f>
        <v>-2.3161299283687597E-2</v>
      </c>
      <c r="G9" s="337">
        <f>IFERROR('tablas evol EM CAT'!K9-'tablas evol EM CAT'!K22,"-")</f>
        <v>0.3066906433087766</v>
      </c>
      <c r="H9" s="336">
        <f>IFERROR('tablas evol EM CAT'!M9-'tablas evol EM CAT'!M22,"-")</f>
        <v>5.6203796794607186E-2</v>
      </c>
    </row>
    <row r="10" spans="2:8">
      <c r="B10" s="68" t="s">
        <v>91</v>
      </c>
      <c r="C10" s="336">
        <f>IFERROR('tablas evol EM CAT'!C10-'tablas evol EM CAT'!C23,"-")</f>
        <v>-7.3363415480736105E-2</v>
      </c>
      <c r="D10" s="336">
        <f>IFERROR('tablas evol EM CAT'!E10-'tablas evol EM CAT'!E23,"-")</f>
        <v>0.40144297181258182</v>
      </c>
      <c r="E10" s="336">
        <f>IFERROR('tablas evol EM CAT'!G10-'tablas evol EM CAT'!G23,"-")</f>
        <v>0.1559061687663359</v>
      </c>
      <c r="F10" s="336">
        <f>IFERROR('tablas evol EM CAT'!I10-'tablas evol EM CAT'!I23,"-")</f>
        <v>0.16855364552459928</v>
      </c>
      <c r="G10" s="337">
        <f>IFERROR('tablas evol EM CAT'!K10-'tablas evol EM CAT'!K23,"-")</f>
        <v>5.0319610540798365E-2</v>
      </c>
      <c r="H10" s="336">
        <f>IFERROR('tablas evol EM CAT'!M10-'tablas evol EM CAT'!M23,"-")</f>
        <v>0.14057337672400472</v>
      </c>
    </row>
    <row r="11" spans="2:8">
      <c r="B11" s="68" t="s">
        <v>92</v>
      </c>
      <c r="C11" s="336">
        <f>IFERROR('tablas evol EM CAT'!C11-'tablas evol EM CAT'!C24,"-")</f>
        <v>1.0468605671741171</v>
      </c>
      <c r="D11" s="336">
        <f>IFERROR('tablas evol EM CAT'!E11-'tablas evol EM CAT'!E24,"-")</f>
        <v>-0.81344552701505712</v>
      </c>
      <c r="E11" s="336">
        <f>IFERROR('tablas evol EM CAT'!G11-'tablas evol EM CAT'!G24,"-")</f>
        <v>9.2079444550907219E-2</v>
      </c>
      <c r="F11" s="336">
        <f>IFERROR('tablas evol EM CAT'!I11-'tablas evol EM CAT'!I24,"-")</f>
        <v>9.5703989825244307E-3</v>
      </c>
      <c r="G11" s="337">
        <f>IFERROR('tablas evol EM CAT'!K11-'tablas evol EM CAT'!K24,"-")</f>
        <v>0.29291563010874988</v>
      </c>
      <c r="H11" s="336">
        <f>IFERROR('tablas evol EM CAT'!M11-'tablas evol EM CAT'!M24,"-")</f>
        <v>8.0802625294106534E-2</v>
      </c>
    </row>
    <row r="12" spans="2:8">
      <c r="B12" s="68" t="s">
        <v>93</v>
      </c>
      <c r="C12" s="336">
        <f>IFERROR('tablas evol EM CAT'!C12-'tablas evol EM CAT'!C25,"-")</f>
        <v>0.9825327116316056</v>
      </c>
      <c r="D12" s="336">
        <f>IFERROR('tablas evol EM CAT'!E12-'tablas evol EM CAT'!E25,"-")</f>
        <v>-0.54311824047124357</v>
      </c>
      <c r="E12" s="336">
        <f>IFERROR('tablas evol EM CAT'!G12-'tablas evol EM CAT'!G25,"-")</f>
        <v>0.55768276006529049</v>
      </c>
      <c r="F12" s="336">
        <f>IFERROR('tablas evol EM CAT'!I12-'tablas evol EM CAT'!I25,"-")</f>
        <v>0.47603930536769656</v>
      </c>
      <c r="G12" s="337">
        <f>IFERROR('tablas evol EM CAT'!K12-'tablas evol EM CAT'!K25,"-")</f>
        <v>2.8103306943169315E-2</v>
      </c>
      <c r="H12" s="336">
        <f>IFERROR('tablas evol EM CAT'!M12-'tablas evol EM CAT'!M25,"-")</f>
        <v>0.37961456335483845</v>
      </c>
    </row>
    <row r="13" spans="2:8">
      <c r="B13" s="68" t="s">
        <v>94</v>
      </c>
      <c r="C13" s="336">
        <f>IFERROR('tablas evol EM CAT'!C13-'tablas evol EM CAT'!C26,"-")</f>
        <v>-1.2165124944528607</v>
      </c>
      <c r="D13" s="336">
        <f>IFERROR('tablas evol EM CAT'!E13-'tablas evol EM CAT'!E26,"-")</f>
        <v>-0.74449465436005013</v>
      </c>
      <c r="E13" s="336">
        <f>IFERROR('tablas evol EM CAT'!G13-'tablas evol EM CAT'!G26,"-")</f>
        <v>0.50592714345168144</v>
      </c>
      <c r="F13" s="336">
        <f>IFERROR('tablas evol EM CAT'!I13-'tablas evol EM CAT'!I26,"-")</f>
        <v>0.30855338825731771</v>
      </c>
      <c r="G13" s="337">
        <f>IFERROR('tablas evol EM CAT'!K13-'tablas evol EM CAT'!K26,"-")</f>
        <v>-0.36975414026782438</v>
      </c>
      <c r="H13" s="336">
        <f>IFERROR('tablas evol EM CAT'!M13-'tablas evol EM CAT'!M26,"-")</f>
        <v>0.12723102675593978</v>
      </c>
    </row>
    <row r="14" spans="2:8">
      <c r="B14" s="68" t="s">
        <v>95</v>
      </c>
      <c r="C14" s="336">
        <f>IFERROR('tablas evol EM CAT'!C14-'tablas evol EM CAT'!C27,"-")</f>
        <v>0.92964505901004024</v>
      </c>
      <c r="D14" s="336">
        <f>IFERROR('tablas evol EM CAT'!E14-'tablas evol EM CAT'!E27,"-")</f>
        <v>-0.67310292284249851</v>
      </c>
      <c r="E14" s="336">
        <f>IFERROR('tablas evol EM CAT'!G14-'tablas evol EM CAT'!G27,"-")</f>
        <v>0.4232529330759558</v>
      </c>
      <c r="F14" s="336">
        <f>IFERROR('tablas evol EM CAT'!I14-'tablas evol EM CAT'!I27,"-")</f>
        <v>0.28224804160358019</v>
      </c>
      <c r="G14" s="337">
        <f>IFERROR('tablas evol EM CAT'!K14-'tablas evol EM CAT'!K27,"-")</f>
        <v>-0.17614961629101522</v>
      </c>
      <c r="H14" s="336">
        <f>IFERROR('tablas evol EM CAT'!M14-'tablas evol EM CAT'!M27,"-")</f>
        <v>0.15124110621036024</v>
      </c>
    </row>
    <row r="15" spans="2:8">
      <c r="B15" s="68" t="s">
        <v>96</v>
      </c>
      <c r="C15" s="336">
        <f>IFERROR('tablas evol EM CAT'!C15-'tablas evol EM CAT'!C28,"-")</f>
        <v>1.4810741311414217</v>
      </c>
      <c r="D15" s="336">
        <f>IFERROR('tablas evol EM CAT'!E15-'tablas evol EM CAT'!E28,"-")</f>
        <v>0.35088722274289275</v>
      </c>
      <c r="E15" s="336">
        <f>IFERROR('tablas evol EM CAT'!G15-'tablas evol EM CAT'!G28,"-")</f>
        <v>0.63994802165975173</v>
      </c>
      <c r="F15" s="336">
        <f>IFERROR('tablas evol EM CAT'!I15-'tablas evol EM CAT'!I28,"-")</f>
        <v>0.65810692106071045</v>
      </c>
      <c r="G15" s="337">
        <f>IFERROR('tablas evol EM CAT'!K15-'tablas evol EM CAT'!K28,"-")</f>
        <v>-0.19719058466211159</v>
      </c>
      <c r="H15" s="336">
        <f>IFERROR('tablas evol EM CAT'!M15-'tablas evol EM CAT'!M28,"-")</f>
        <v>0.44770294854014026</v>
      </c>
    </row>
    <row r="16" spans="2:8">
      <c r="B16" s="68" t="s">
        <v>97</v>
      </c>
      <c r="C16" s="336">
        <f>IFERROR('tablas evol EM CAT'!C16-'tablas evol EM CAT'!C29,"-")</f>
        <v>1.1174714630230274</v>
      </c>
      <c r="D16" s="336">
        <f>IFERROR('tablas evol EM CAT'!E16-'tablas evol EM CAT'!E29,"-")</f>
        <v>0.48884553885513249</v>
      </c>
      <c r="E16" s="336">
        <f>IFERROR('tablas evol EM CAT'!G16-'tablas evol EM CAT'!G29,"-")</f>
        <v>0.13094669127879577</v>
      </c>
      <c r="F16" s="336">
        <f>IFERROR('tablas evol EM CAT'!I16-'tablas evol EM CAT'!I29,"-")</f>
        <v>0.26386849978304028</v>
      </c>
      <c r="G16" s="337">
        <f>IFERROR('tablas evol EM CAT'!K16-'tablas evol EM CAT'!K29,"-")</f>
        <v>0.92881949733434865</v>
      </c>
      <c r="H16" s="336">
        <f>IFERROR('tablas evol EM CAT'!M16-'tablas evol EM CAT'!M29,"-")</f>
        <v>0.3532405081082981</v>
      </c>
    </row>
    <row r="17" spans="2:8" ht="30" customHeight="1">
      <c r="B17" s="74" t="str">
        <f>actualizaciones!$A$2</f>
        <v xml:space="preserve">acum. octubre 2012 </v>
      </c>
      <c r="C17" s="331">
        <v>0.40093028082948212</v>
      </c>
      <c r="D17" s="331">
        <v>-0.10671407299866775</v>
      </c>
      <c r="E17" s="331">
        <v>0.32557235366116455</v>
      </c>
      <c r="F17" s="331">
        <v>0.26548436629279415</v>
      </c>
      <c r="G17" s="331">
        <v>0.27223453300209766</v>
      </c>
      <c r="H17" s="331">
        <v>0.25934953784612791</v>
      </c>
    </row>
    <row r="18" spans="2:8" outlineLevel="1">
      <c r="B18" s="68" t="s">
        <v>86</v>
      </c>
      <c r="C18" s="336">
        <f>IFERROR('tablas evol EM CAT'!C18-'tablas evol EM CAT'!C31,"-")</f>
        <v>0.79282753301841336</v>
      </c>
      <c r="D18" s="336">
        <f>IFERROR('tablas evol EM CAT'!E18-'tablas evol EM CAT'!E31,"-")</f>
        <v>-0.20502733441594323</v>
      </c>
      <c r="E18" s="336">
        <f>IFERROR('tablas evol EM CAT'!G18-'tablas evol EM CAT'!G31,"-")</f>
        <v>0.61672798980403698</v>
      </c>
      <c r="F18" s="336">
        <f>IFERROR('tablas evol EM CAT'!I18-'tablas evol EM CAT'!I31,"-")</f>
        <v>0.58110650397691366</v>
      </c>
      <c r="G18" s="337">
        <f>IFERROR('tablas evol EM CAT'!K18-'tablas evol EM CAT'!K31,"-")</f>
        <v>0.88655809246441564</v>
      </c>
      <c r="H18" s="336">
        <f>IFERROR('tablas evol EM CAT'!M18-'tablas evol EM CAT'!M31,"-")</f>
        <v>0.57889781053284306</v>
      </c>
    </row>
    <row r="19" spans="2:8" outlineLevel="1">
      <c r="B19" s="68" t="s">
        <v>87</v>
      </c>
      <c r="C19" s="336">
        <f>IFERROR('tablas evol EM CAT'!C19-'tablas evol EM CAT'!C32,"-")</f>
        <v>-0.24468627890191419</v>
      </c>
      <c r="D19" s="336">
        <f>IFERROR('tablas evol EM CAT'!E19-'tablas evol EM CAT'!E32,"-")</f>
        <v>-0.19000000000000039</v>
      </c>
      <c r="E19" s="336">
        <f>IFERROR('tablas evol EM CAT'!G19-'tablas evol EM CAT'!G32,"-")</f>
        <v>0.71261848379296122</v>
      </c>
      <c r="F19" s="336">
        <f>IFERROR('tablas evol EM CAT'!I19-'tablas evol EM CAT'!I32,"-")</f>
        <v>0.58000000000000007</v>
      </c>
      <c r="G19" s="337">
        <f>IFERROR('tablas evol EM CAT'!K19-'tablas evol EM CAT'!K32,"-")</f>
        <v>0.3100000000000005</v>
      </c>
      <c r="H19" s="336">
        <f>IFERROR('tablas evol EM CAT'!M19-'tablas evol EM CAT'!M32,"-")</f>
        <v>0.40999999999999925</v>
      </c>
    </row>
    <row r="20" spans="2:8" outlineLevel="1">
      <c r="B20" s="68" t="s">
        <v>88</v>
      </c>
      <c r="C20" s="336">
        <f>IFERROR('tablas evol EM CAT'!C20-'tablas evol EM CAT'!C33,"-")</f>
        <v>-0.71030677986512547</v>
      </c>
      <c r="D20" s="336">
        <f>IFERROR('tablas evol EM CAT'!E20-'tablas evol EM CAT'!E33,"-")</f>
        <v>0.54999999999999982</v>
      </c>
      <c r="E20" s="336">
        <f>IFERROR('tablas evol EM CAT'!G20-'tablas evol EM CAT'!G33,"-")</f>
        <v>-0.28486875139028278</v>
      </c>
      <c r="F20" s="336">
        <f>IFERROR('tablas evol EM CAT'!I20-'tablas evol EM CAT'!I33,"-")</f>
        <v>-0.17999999999999972</v>
      </c>
      <c r="G20" s="337">
        <f>IFERROR('tablas evol EM CAT'!K20-'tablas evol EM CAT'!K33,"-")</f>
        <v>-0.16999999999999993</v>
      </c>
      <c r="H20" s="336">
        <f>IFERROR('tablas evol EM CAT'!M20-'tablas evol EM CAT'!M33,"-")</f>
        <v>-0.16999999999999993</v>
      </c>
    </row>
    <row r="21" spans="2:8" outlineLevel="1">
      <c r="B21" s="68" t="s">
        <v>89</v>
      </c>
      <c r="C21" s="336">
        <f>IFERROR('tablas evol EM CAT'!C21-'tablas evol EM CAT'!C34,"-")</f>
        <v>-0.82495573107794806</v>
      </c>
      <c r="D21" s="336">
        <f>IFERROR('tablas evol EM CAT'!E21-'tablas evol EM CAT'!E34,"-")</f>
        <v>6.9017499117683734E-2</v>
      </c>
      <c r="E21" s="336">
        <f>IFERROR('tablas evol EM CAT'!G21-'tablas evol EM CAT'!G34,"-")</f>
        <v>1.1826016938270767</v>
      </c>
      <c r="F21" s="336">
        <f>IFERROR('tablas evol EM CAT'!I21-'tablas evol EM CAT'!I34,"-")</f>
        <v>0.99232993691742521</v>
      </c>
      <c r="G21" s="337">
        <f>IFERROR('tablas evol EM CAT'!K21-'tablas evol EM CAT'!K34,"-")</f>
        <v>-2.7509350449477665E-2</v>
      </c>
      <c r="H21" s="336">
        <f>IFERROR('tablas evol EM CAT'!M21-'tablas evol EM CAT'!M34,"-")</f>
        <v>0.75548775859142214</v>
      </c>
    </row>
    <row r="22" spans="2:8" outlineLevel="1">
      <c r="B22" s="68" t="s">
        <v>90</v>
      </c>
      <c r="C22" s="336">
        <f>IFERROR('tablas evol EM CAT'!C22-'tablas evol EM CAT'!C35,"-")</f>
        <v>0.65450225451751054</v>
      </c>
      <c r="D22" s="336">
        <f>IFERROR('tablas evol EM CAT'!E22-'tablas evol EM CAT'!E35,"-")</f>
        <v>0.72809808033553747</v>
      </c>
      <c r="E22" s="336">
        <f>IFERROR('tablas evol EM CAT'!G22-'tablas evol EM CAT'!G35,"-")</f>
        <v>0.42011459592334077</v>
      </c>
      <c r="F22" s="336">
        <f>IFERROR('tablas evol EM CAT'!I22-'tablas evol EM CAT'!I35,"-")</f>
        <v>0.48834713158663678</v>
      </c>
      <c r="G22" s="337">
        <f>IFERROR('tablas evol EM CAT'!K22-'tablas evol EM CAT'!K35,"-")</f>
        <v>0.19864093555993989</v>
      </c>
      <c r="H22" s="336">
        <f>IFERROR('tablas evol EM CAT'!M22-'tablas evol EM CAT'!M35,"-")</f>
        <v>0.40758243891615997</v>
      </c>
    </row>
    <row r="23" spans="2:8" outlineLevel="1">
      <c r="B23" s="68" t="s">
        <v>91</v>
      </c>
      <c r="C23" s="336">
        <f>IFERROR('tablas evol EM CAT'!C23-'tablas evol EM CAT'!C36,"-")</f>
        <v>-0.47132124943000431</v>
      </c>
      <c r="D23" s="336">
        <f>IFERROR('tablas evol EM CAT'!E23-'tablas evol EM CAT'!E36,"-")</f>
        <v>-0.1316230366492146</v>
      </c>
      <c r="E23" s="336">
        <f>IFERROR('tablas evol EM CAT'!G23-'tablas evol EM CAT'!G36,"-")</f>
        <v>-7.8684515124512799E-2</v>
      </c>
      <c r="F23" s="336">
        <f>IFERROR('tablas evol EM CAT'!I23-'tablas evol EM CAT'!I36,"-")</f>
        <v>-9.9482352941175911E-2</v>
      </c>
      <c r="G23" s="337">
        <f>IFERROR('tablas evol EM CAT'!K23-'tablas evol EM CAT'!K36,"-")</f>
        <v>0.10367780222028955</v>
      </c>
      <c r="H23" s="336">
        <f>IFERROR('tablas evol EM CAT'!M23-'tablas evol EM CAT'!M36,"-")</f>
        <v>-3.1780424516898442E-2</v>
      </c>
    </row>
    <row r="24" spans="2:8" outlineLevel="1">
      <c r="B24" s="68" t="s">
        <v>92</v>
      </c>
      <c r="C24" s="336">
        <f>IFERROR('tablas evol EM CAT'!C24-'tablas evol EM CAT'!C37,"-")</f>
        <v>-0.69037831689876317</v>
      </c>
      <c r="D24" s="336">
        <f>IFERROR('tablas evol EM CAT'!E24-'tablas evol EM CAT'!E37,"-")</f>
        <v>0.5782726141816239</v>
      </c>
      <c r="E24" s="336">
        <f>IFERROR('tablas evol EM CAT'!G24-'tablas evol EM CAT'!G37,"-")</f>
        <v>0.14854163492863126</v>
      </c>
      <c r="F24" s="336">
        <f>IFERROR('tablas evol EM CAT'!I24-'tablas evol EM CAT'!I37,"-")</f>
        <v>0.15513972500058504</v>
      </c>
      <c r="G24" s="337">
        <f>IFERROR('tablas evol EM CAT'!K24-'tablas evol EM CAT'!K37,"-")</f>
        <v>0.27112243041659045</v>
      </c>
      <c r="H24" s="336">
        <f>IFERROR('tablas evol EM CAT'!M24-'tablas evol EM CAT'!M37,"-")</f>
        <v>0.2521404165184995</v>
      </c>
    </row>
    <row r="25" spans="2:8" outlineLevel="1">
      <c r="B25" s="68" t="s">
        <v>93</v>
      </c>
      <c r="C25" s="336">
        <f>IFERROR('tablas evol EM CAT'!C25-'tablas evol EM CAT'!C38,"-")</f>
        <v>-2.8591850104821805</v>
      </c>
      <c r="D25" s="336">
        <f>IFERROR('tablas evol EM CAT'!E25-'tablas evol EM CAT'!E38,"-")</f>
        <v>-1.0556724689971499</v>
      </c>
      <c r="E25" s="336">
        <f>IFERROR('tablas evol EM CAT'!G25-'tablas evol EM CAT'!G38,"-")</f>
        <v>0.62951542938845861</v>
      </c>
      <c r="F25" s="336">
        <f>IFERROR('tablas evol EM CAT'!I25-'tablas evol EM CAT'!I38,"-")</f>
        <v>0.3145546891333586</v>
      </c>
      <c r="G25" s="337">
        <f>IFERROR('tablas evol EM CAT'!K25-'tablas evol EM CAT'!K38,"-")</f>
        <v>-1.0599062878068022</v>
      </c>
      <c r="H25" s="336">
        <f>IFERROR('tablas evol EM CAT'!M25-'tablas evol EM CAT'!M38,"-")</f>
        <v>-6.7834122074665437E-2</v>
      </c>
    </row>
    <row r="26" spans="2:8" outlineLevel="1">
      <c r="B26" s="68" t="s">
        <v>94</v>
      </c>
      <c r="C26" s="336">
        <f>IFERROR('tablas evol EM CAT'!C26-'tablas evol EM CAT'!C39,"-")</f>
        <v>0.10898474849000728</v>
      </c>
      <c r="D26" s="336">
        <f>IFERROR('tablas evol EM CAT'!E26-'tablas evol EM CAT'!E39,"-")</f>
        <v>0.98876877987382539</v>
      </c>
      <c r="E26" s="336">
        <f>IFERROR('tablas evol EM CAT'!G26-'tablas evol EM CAT'!G39,"-")</f>
        <v>0.78585307300658513</v>
      </c>
      <c r="F26" s="336">
        <f>IFERROR('tablas evol EM CAT'!I26-'tablas evol EM CAT'!I39,"-")</f>
        <v>0.78211860317483772</v>
      </c>
      <c r="G26" s="337">
        <f>IFERROR('tablas evol EM CAT'!K26-'tablas evol EM CAT'!K39,"-")</f>
        <v>0.56550349757463625</v>
      </c>
      <c r="H26" s="336">
        <f>IFERROR('tablas evol EM CAT'!M26-'tablas evol EM CAT'!M39,"-")</f>
        <v>0.71159209191148864</v>
      </c>
    </row>
    <row r="27" spans="2:8" outlineLevel="1">
      <c r="B27" s="68" t="s">
        <v>95</v>
      </c>
      <c r="C27" s="336">
        <f>IFERROR('tablas evol EM CAT'!C27-'tablas evol EM CAT'!C40,"-")</f>
        <v>-2.7072424616074429</v>
      </c>
      <c r="D27" s="336">
        <f>IFERROR('tablas evol EM CAT'!E27-'tablas evol EM CAT'!E40,"-")</f>
        <v>0.58417510422870755</v>
      </c>
      <c r="E27" s="336">
        <f>IFERROR('tablas evol EM CAT'!G27-'tablas evol EM CAT'!G40,"-")</f>
        <v>7.4024248634270151E-2</v>
      </c>
      <c r="F27" s="336">
        <f>IFERROR('tablas evol EM CAT'!I27-'tablas evol EM CAT'!I40,"-")</f>
        <v>4.454996896337704E-2</v>
      </c>
      <c r="G27" s="337">
        <f>IFERROR('tablas evol EM CAT'!K27-'tablas evol EM CAT'!K40,"-")</f>
        <v>0.24157658845241237</v>
      </c>
      <c r="H27" s="336">
        <f>IFERROR('tablas evol EM CAT'!M27-'tablas evol EM CAT'!M40,"-")</f>
        <v>7.1910871033086465E-2</v>
      </c>
    </row>
    <row r="28" spans="2:8" outlineLevel="1">
      <c r="B28" s="68" t="s">
        <v>96</v>
      </c>
      <c r="C28" s="336">
        <f>IFERROR('tablas evol EM CAT'!C28-'tablas evol EM CAT'!C41,"-")</f>
        <v>-2.8813569749268173</v>
      </c>
      <c r="D28" s="336">
        <f>IFERROR('tablas evol EM CAT'!E28-'tablas evol EM CAT'!E41,"-")</f>
        <v>0.5</v>
      </c>
      <c r="E28" s="336">
        <f>IFERROR('tablas evol EM CAT'!G28-'tablas evol EM CAT'!G41,"-")</f>
        <v>-0.31721981474589001</v>
      </c>
      <c r="F28" s="336">
        <f>IFERROR('tablas evol EM CAT'!I28-'tablas evol EM CAT'!I41,"-")</f>
        <v>-0.32000000000000028</v>
      </c>
      <c r="G28" s="337">
        <f>IFERROR('tablas evol EM CAT'!K28-'tablas evol EM CAT'!K41,"-")</f>
        <v>1.0400000000000009</v>
      </c>
      <c r="H28" s="336">
        <f>IFERROR('tablas evol EM CAT'!M28-'tablas evol EM CAT'!M41,"-")</f>
        <v>-9.9999999999999645E-2</v>
      </c>
    </row>
    <row r="29" spans="2:8" outlineLevel="1">
      <c r="B29" s="68" t="s">
        <v>97</v>
      </c>
      <c r="C29" s="336">
        <f>IFERROR('tablas evol EM CAT'!C29-'tablas evol EM CAT'!C42,"-")</f>
        <v>-3.0277790802606388</v>
      </c>
      <c r="D29" s="336">
        <f>IFERROR('tablas evol EM CAT'!E29-'tablas evol EM CAT'!E42,"-")</f>
        <v>0.34999999999999964</v>
      </c>
      <c r="E29" s="336">
        <f>IFERROR('tablas evol EM CAT'!G29-'tablas evol EM CAT'!G42,"-")</f>
        <v>-0.38103932883918468</v>
      </c>
      <c r="F29" s="336">
        <f>IFERROR('tablas evol EM CAT'!I29-'tablas evol EM CAT'!I42,"-")</f>
        <v>-0.46000000000000085</v>
      </c>
      <c r="G29" s="337">
        <f>IFERROR('tablas evol EM CAT'!K29-'tablas evol EM CAT'!K42,"-")</f>
        <v>1.0099999999999998</v>
      </c>
      <c r="H29" s="336">
        <f>IFERROR('tablas evol EM CAT'!M29-'tablas evol EM CAT'!M42,"-")</f>
        <v>-0.11999999999999922</v>
      </c>
    </row>
    <row r="30" spans="2:8">
      <c r="B30" s="79">
        <v>2011</v>
      </c>
      <c r="C30" s="338">
        <f>IFERROR('tablas evol EM CAT'!C30-'tablas evol EM CAT'!C43,"-")</f>
        <v>-1.1484936688626664</v>
      </c>
      <c r="D30" s="338">
        <f>IFERROR('tablas evol EM CAT'!E30-'tablas evol EM CAT'!E43,"-")</f>
        <v>0.22726708524863426</v>
      </c>
      <c r="E30" s="338">
        <f>IFERROR('tablas evol EM CAT'!G30-'tablas evol EM CAT'!G43,"-")</f>
        <v>0.30836337845660644</v>
      </c>
      <c r="F30" s="338">
        <f>IFERROR('tablas evol EM CAT'!I30-'tablas evol EM CAT'!I43,"-")</f>
        <v>0.25374373351232027</v>
      </c>
      <c r="G30" s="338">
        <f>IFERROR('tablas evol EM CAT'!K30-'tablas evol EM CAT'!K43,"-")</f>
        <v>0.25446858923214677</v>
      </c>
      <c r="H30" s="338">
        <f>IFERROR('tablas evol EM CAT'!M30-'tablas evol EM CAT'!M43,"-")</f>
        <v>0.22729099249380447</v>
      </c>
    </row>
    <row r="31" spans="2:8" hidden="1" outlineLevel="1">
      <c r="B31" s="68" t="s">
        <v>86</v>
      </c>
      <c r="C31" s="336">
        <f>IFERROR('tablas evol EM CAT'!C31-'tablas evol EM CAT'!C44,"-")</f>
        <v>-1.8046058362369339</v>
      </c>
      <c r="D31" s="336">
        <f>IFERROR('tablas evol EM CAT'!E31-'tablas evol EM CAT'!E44,"-")</f>
        <v>0.14860907279882163</v>
      </c>
      <c r="E31" s="336">
        <f>IFERROR('tablas evol EM CAT'!G31-'tablas evol EM CAT'!G44,"-")</f>
        <v>-0.56330549725111734</v>
      </c>
      <c r="F31" s="336">
        <f>IFERROR('tablas evol EM CAT'!I31-'tablas evol EM CAT'!I44,"-")</f>
        <v>-0.52288779331841528</v>
      </c>
      <c r="G31" s="337">
        <f>IFERROR('tablas evol EM CAT'!K31-'tablas evol EM CAT'!K44,"-")</f>
        <v>0.20244469466994985</v>
      </c>
      <c r="H31" s="336">
        <f>IFERROR('tablas evol EM CAT'!M31-'tablas evol EM CAT'!M44,"-")</f>
        <v>-0.31248200201502829</v>
      </c>
    </row>
    <row r="32" spans="2:8" hidden="1" outlineLevel="1">
      <c r="B32" s="68" t="s">
        <v>87</v>
      </c>
      <c r="C32" s="336">
        <f>IFERROR('tablas evol EM CAT'!C32-'tablas evol EM CAT'!C45,"-")</f>
        <v>-0.65141832573909841</v>
      </c>
      <c r="D32" s="336">
        <f>IFERROR('tablas evol EM CAT'!E32-'tablas evol EM CAT'!E45,"-")</f>
        <v>0.33086069875543522</v>
      </c>
      <c r="E32" s="336">
        <f>IFERROR('tablas evol EM CAT'!G32-'tablas evol EM CAT'!G45,"-")</f>
        <v>-0.17558243455634592</v>
      </c>
      <c r="F32" s="336">
        <f>IFERROR('tablas evol EM CAT'!I32-'tablas evol EM CAT'!I45,"-")</f>
        <v>-0.22837671847687435</v>
      </c>
      <c r="G32" s="337">
        <f>IFERROR('tablas evol EM CAT'!K32-'tablas evol EM CAT'!K45,"-")</f>
        <v>0.45787451984635119</v>
      </c>
      <c r="H32" s="336">
        <f>IFERROR('tablas evol EM CAT'!M32-'tablas evol EM CAT'!M45,"-")</f>
        <v>-4.1548184288942025E-2</v>
      </c>
    </row>
    <row r="33" spans="2:8" hidden="1" outlineLevel="1">
      <c r="B33" s="68" t="s">
        <v>88</v>
      </c>
      <c r="C33" s="336">
        <f>IFERROR('tablas evol EM CAT'!C33-'tablas evol EM CAT'!C46,"-")</f>
        <v>0.20462971301633059</v>
      </c>
      <c r="D33" s="336">
        <f>IFERROR('tablas evol EM CAT'!E33-'tablas evol EM CAT'!E46,"-")</f>
        <v>-0.82260869565217387</v>
      </c>
      <c r="E33" s="336">
        <f>IFERROR('tablas evol EM CAT'!G33-'tablas evol EM CAT'!G46,"-")</f>
        <v>-1.4016345032260347E-2</v>
      </c>
      <c r="F33" s="336">
        <f>IFERROR('tablas evol EM CAT'!I33-'tablas evol EM CAT'!I46,"-")</f>
        <v>-0.1347240399405587</v>
      </c>
      <c r="G33" s="337">
        <f>IFERROR('tablas evol EM CAT'!K33-'tablas evol EM CAT'!K46,"-")</f>
        <v>-0.19043706380240533</v>
      </c>
      <c r="H33" s="336">
        <f>IFERROR('tablas evol EM CAT'!M33-'tablas evol EM CAT'!M46,"-")</f>
        <v>-0.1497950819672127</v>
      </c>
    </row>
    <row r="34" spans="2:8" hidden="1" outlineLevel="1">
      <c r="B34" s="68" t="s">
        <v>89</v>
      </c>
      <c r="C34" s="336">
        <f>IFERROR('tablas evol EM CAT'!C34-'tablas evol EM CAT'!C47,"-")</f>
        <v>0.67747904625467248</v>
      </c>
      <c r="D34" s="336">
        <f>IFERROR('tablas evol EM CAT'!E34-'tablas evol EM CAT'!E47,"-")</f>
        <v>-0.24483617300131044</v>
      </c>
      <c r="E34" s="336">
        <f>IFERROR('tablas evol EM CAT'!G34-'tablas evol EM CAT'!G47,"-")</f>
        <v>-0.87632654113626529</v>
      </c>
      <c r="F34" s="336">
        <f>IFERROR('tablas evol EM CAT'!I34-'tablas evol EM CAT'!I47,"-")</f>
        <v>-0.78335826850189516</v>
      </c>
      <c r="G34" s="337">
        <f>IFERROR('tablas evol EM CAT'!K34-'tablas evol EM CAT'!K47,"-")</f>
        <v>-0.52060385709769275</v>
      </c>
      <c r="H34" s="336">
        <f>IFERROR('tablas evol EM CAT'!M34-'tablas evol EM CAT'!M47,"-")</f>
        <v>-0.69257926643895651</v>
      </c>
    </row>
    <row r="35" spans="2:8" hidden="1" outlineLevel="1">
      <c r="B35" s="68" t="s">
        <v>90</v>
      </c>
      <c r="C35" s="336">
        <f>IFERROR('tablas evol EM CAT'!C35-'tablas evol EM CAT'!C48,"-")</f>
        <v>-1.2316531086126021</v>
      </c>
      <c r="D35" s="336">
        <f>IFERROR('tablas evol EM CAT'!E35-'tablas evol EM CAT'!E48,"-")</f>
        <v>-0.25809808033553772</v>
      </c>
      <c r="E35" s="336">
        <f>IFERROR('tablas evol EM CAT'!G35-'tablas evol EM CAT'!G48,"-")</f>
        <v>-0.33467009801337255</v>
      </c>
      <c r="F35" s="336">
        <f>IFERROR('tablas evol EM CAT'!I35-'tablas evol EM CAT'!I48,"-")</f>
        <v>-0.33834713158663643</v>
      </c>
      <c r="G35" s="337">
        <f>IFERROR('tablas evol EM CAT'!K35-'tablas evol EM CAT'!K48,"-")</f>
        <v>-0.10864093555994003</v>
      </c>
      <c r="H35" s="336">
        <f>IFERROR('tablas evol EM CAT'!M35-'tablas evol EM CAT'!M48,"-")</f>
        <v>-0.27758243891616008</v>
      </c>
    </row>
    <row r="36" spans="2:8" hidden="1" outlineLevel="1">
      <c r="B36" s="68" t="s">
        <v>91</v>
      </c>
      <c r="C36" s="336">
        <f>IFERROR('tablas evol EM CAT'!C36-'tablas evol EM CAT'!C49,"-")</f>
        <v>-1.2105392156862744</v>
      </c>
      <c r="D36" s="336">
        <f>IFERROR('tablas evol EM CAT'!E36-'tablas evol EM CAT'!E49,"-")</f>
        <v>3.1623036649214953E-2</v>
      </c>
      <c r="E36" s="336">
        <f>IFERROR('tablas evol EM CAT'!G36-'tablas evol EM CAT'!G49,"-")</f>
        <v>-0.1014324129063553</v>
      </c>
      <c r="F36" s="336">
        <f>IFERROR('tablas evol EM CAT'!I36-'tablas evol EM CAT'!I49,"-")</f>
        <v>-0.13051764705882363</v>
      </c>
      <c r="G36" s="337">
        <f>IFERROR('tablas evol EM CAT'!K36-'tablas evol EM CAT'!K49,"-")</f>
        <v>-0.46367780222028987</v>
      </c>
      <c r="H36" s="336">
        <f>IFERROR('tablas evol EM CAT'!M36-'tablas evol EM CAT'!M49,"-")</f>
        <v>-0.23821957548310202</v>
      </c>
    </row>
    <row r="37" spans="2:8" hidden="1" outlineLevel="1">
      <c r="B37" s="68" t="s">
        <v>92</v>
      </c>
      <c r="C37" s="336">
        <f>IFERROR('tablas evol EM CAT'!C37-'tablas evol EM CAT'!C50,"-")</f>
        <v>-1.9431258396775637</v>
      </c>
      <c r="D37" s="336">
        <f>IFERROR('tablas evol EM CAT'!E37-'tablas evol EM CAT'!E50,"-")</f>
        <v>0.54071276331762963</v>
      </c>
      <c r="E37" s="336">
        <f>IFERROR('tablas evol EM CAT'!G37-'tablas evol EM CAT'!G50,"-")</f>
        <v>0.14708417016305386</v>
      </c>
      <c r="F37" s="336">
        <f>IFERROR('tablas evol EM CAT'!I37-'tablas evol EM CAT'!I50,"-")</f>
        <v>0.16318294860964766</v>
      </c>
      <c r="G37" s="337">
        <f>IFERROR('tablas evol EM CAT'!K37-'tablas evol EM CAT'!K50,"-")</f>
        <v>-0.75085249667709686</v>
      </c>
      <c r="H37" s="336">
        <f>IFERROR('tablas evol EM CAT'!M37-'tablas evol EM CAT'!M50,"-")</f>
        <v>-0.15110179876335739</v>
      </c>
    </row>
    <row r="38" spans="2:8" hidden="1" outlineLevel="1">
      <c r="B38" s="68" t="s">
        <v>93</v>
      </c>
      <c r="C38" s="336">
        <f>IFERROR('tablas evol EM CAT'!C38-'tablas evol EM CAT'!C51,"-")</f>
        <v>1.8712683150183156</v>
      </c>
      <c r="D38" s="336">
        <f>IFERROR('tablas evol EM CAT'!E38-'tablas evol EM CAT'!E51,"-")</f>
        <v>1.6589611916895333</v>
      </c>
      <c r="E38" s="336">
        <f>IFERROR('tablas evol EM CAT'!G38-'tablas evol EM CAT'!G51,"-")</f>
        <v>-0.58560565917194474</v>
      </c>
      <c r="F38" s="336">
        <f>IFERROR('tablas evol EM CAT'!I38-'tablas evol EM CAT'!I51,"-")</f>
        <v>-0.28031006976569728</v>
      </c>
      <c r="G38" s="337">
        <f>IFERROR('tablas evol EM CAT'!K38-'tablas evol EM CAT'!K51,"-")</f>
        <v>0.37308613736230711</v>
      </c>
      <c r="H38" s="336">
        <f>IFERROR('tablas evol EM CAT'!M38-'tablas evol EM CAT'!M51,"-")</f>
        <v>-0.10158222033778586</v>
      </c>
    </row>
    <row r="39" spans="2:8" hidden="1" outlineLevel="1">
      <c r="B39" s="68" t="s">
        <v>94</v>
      </c>
      <c r="C39" s="336">
        <f>IFERROR('tablas evol EM CAT'!C39-'tablas evol EM CAT'!C52,"-")</f>
        <v>-0.20089780401989721</v>
      </c>
      <c r="D39" s="336">
        <f>IFERROR('tablas evol EM CAT'!E39-'tablas evol EM CAT'!E52,"-")</f>
        <v>0.49102201510525401</v>
      </c>
      <c r="E39" s="336">
        <f>IFERROR('tablas evol EM CAT'!G39-'tablas evol EM CAT'!G52,"-")</f>
        <v>-0.24367536005505652</v>
      </c>
      <c r="F39" s="336">
        <f>IFERROR('tablas evol EM CAT'!I39-'tablas evol EM CAT'!I52,"-")</f>
        <v>-0.15003857280617172</v>
      </c>
      <c r="G39" s="337">
        <f>IFERROR('tablas evol EM CAT'!K39-'tablas evol EM CAT'!K52,"-")</f>
        <v>-4.900655021834055E-2</v>
      </c>
      <c r="H39" s="336">
        <f>IFERROR('tablas evol EM CAT'!M39-'tablas evol EM CAT'!M52,"-")</f>
        <v>-0.11637123745819444</v>
      </c>
    </row>
    <row r="40" spans="2:8" hidden="1" outlineLevel="1">
      <c r="B40" s="68" t="s">
        <v>95</v>
      </c>
      <c r="C40" s="336">
        <f>IFERROR('tablas evol EM CAT'!C40-'tablas evol EM CAT'!C53,"-")</f>
        <v>0.84323068683893432</v>
      </c>
      <c r="D40" s="336">
        <f>IFERROR('tablas evol EM CAT'!E40-'tablas evol EM CAT'!E53,"-")</f>
        <v>0.19582489577129181</v>
      </c>
      <c r="E40" s="336">
        <f>IFERROR('tablas evol EM CAT'!G40-'tablas evol EM CAT'!G53,"-")</f>
        <v>-0.28873034776822948</v>
      </c>
      <c r="F40" s="336">
        <f>IFERROR('tablas evol EM CAT'!I40-'tablas evol EM CAT'!I53,"-")</f>
        <v>-0.15454996896337647</v>
      </c>
      <c r="G40" s="337">
        <f>IFERROR('tablas evol EM CAT'!K40-'tablas evol EM CAT'!K53,"-")</f>
        <v>-0.14157658845241272</v>
      </c>
      <c r="H40" s="336">
        <f>IFERROR('tablas evol EM CAT'!M40-'tablas evol EM CAT'!M53,"-")</f>
        <v>-0.17191087103308611</v>
      </c>
    </row>
    <row r="41" spans="2:8" hidden="1" outlineLevel="1">
      <c r="B41" s="68" t="s">
        <v>96</v>
      </c>
      <c r="C41" s="336">
        <f>IFERROR('tablas evol EM CAT'!C41-'tablas evol EM CAT'!C54,"-")</f>
        <v>0.55221653741879706</v>
      </c>
      <c r="D41" s="336">
        <f>IFERROR('tablas evol EM CAT'!E41-'tablas evol EM CAT'!E54,"-")</f>
        <v>0.74000000000000021</v>
      </c>
      <c r="E41" s="336">
        <f>IFERROR('tablas evol EM CAT'!G41-'tablas evol EM CAT'!G54,"-")</f>
        <v>0.94720153783890026</v>
      </c>
      <c r="F41" s="336">
        <f>IFERROR('tablas evol EM CAT'!I41-'tablas evol EM CAT'!I54,"-")</f>
        <v>0.96000000000000085</v>
      </c>
      <c r="G41" s="337">
        <f>IFERROR('tablas evol EM CAT'!K41-'tablas evol EM CAT'!K54,"-")</f>
        <v>-0.25999999999999979</v>
      </c>
      <c r="H41" s="336">
        <f>IFERROR('tablas evol EM CAT'!M41-'tablas evol EM CAT'!M54,"-")</f>
        <v>0.52999999999999936</v>
      </c>
    </row>
    <row r="42" spans="2:8" hidden="1" outlineLevel="1">
      <c r="B42" s="68" t="s">
        <v>97</v>
      </c>
      <c r="C42" s="336">
        <f>IFERROR('tablas evol EM CAT'!C42-'tablas evol EM CAT'!C55,"-")</f>
        <v>0.45698948001602613</v>
      </c>
      <c r="D42" s="336">
        <f>IFERROR('tablas evol EM CAT'!E42-'tablas evol EM CAT'!E55,"-")</f>
        <v>-0.76999999999999957</v>
      </c>
      <c r="E42" s="336">
        <f>IFERROR('tablas evol EM CAT'!G42-'tablas evol EM CAT'!G55,"-")</f>
        <v>-0.52990545205764228</v>
      </c>
      <c r="F42" s="336">
        <f>IFERROR('tablas evol EM CAT'!I42-'tablas evol EM CAT'!I55,"-")</f>
        <v>-0.45999999999999908</v>
      </c>
      <c r="G42" s="337">
        <f>IFERROR('tablas evol EM CAT'!K42-'tablas evol EM CAT'!K55,"-")</f>
        <v>-1.5099999999999998</v>
      </c>
      <c r="H42" s="336">
        <f>IFERROR('tablas evol EM CAT'!M42-'tablas evol EM CAT'!M55,"-")</f>
        <v>-0.85000000000000142</v>
      </c>
    </row>
    <row r="43" spans="2:8" collapsed="1">
      <c r="B43" s="82">
        <v>2010</v>
      </c>
      <c r="C43" s="339">
        <f>IFERROR('tablas evol EM CAT'!C43-'tablas evol EM CAT'!C56,"-")</f>
        <v>-0.36821283654045533</v>
      </c>
      <c r="D43" s="339">
        <f>IFERROR('tablas evol EM CAT'!E43-'tablas evol EM CAT'!E56,"-")</f>
        <v>0.24123044406605132</v>
      </c>
      <c r="E43" s="339">
        <f>IFERROR('tablas evol EM CAT'!G43-'tablas evol EM CAT'!G56,"-")</f>
        <v>-0.20159209534856437</v>
      </c>
      <c r="F43" s="339">
        <f>IFERROR('tablas evol EM CAT'!I43-'tablas evol EM CAT'!I56,"-")</f>
        <v>-0.15257871684980362</v>
      </c>
      <c r="G43" s="339">
        <f>IFERROR('tablas evol EM CAT'!K43-'tablas evol EM CAT'!K56,"-")</f>
        <v>-0.21926832289338094</v>
      </c>
      <c r="H43" s="339">
        <f>IFERROR('tablas evol EM CAT'!M43-'tablas evol EM CAT'!M56,"-")</f>
        <v>-0.18976177874372713</v>
      </c>
    </row>
    <row r="44" spans="2:8" ht="15" hidden="1" customHeight="1" outlineLevel="1">
      <c r="B44" s="68" t="s">
        <v>86</v>
      </c>
      <c r="C44" s="336">
        <f>IFERROR('tablas evol EM CAT'!C44-'tablas evol EM CAT'!C57,"-")</f>
        <v>0.93118410305910304</v>
      </c>
      <c r="D44" s="336">
        <f>IFERROR('tablas evol EM CAT'!E44-'tablas evol EM CAT'!E57,"-")</f>
        <v>0.21852517985611541</v>
      </c>
      <c r="E44" s="336">
        <f>IFERROR('tablas evol EM CAT'!G44-'tablas evol EM CAT'!G57,"-")</f>
        <v>-0.38588985606035386</v>
      </c>
      <c r="F44" s="336">
        <f>IFERROR('tablas evol EM CAT'!I44-'tablas evol EM CAT'!I57,"-")</f>
        <v>-0.13143401619818995</v>
      </c>
      <c r="G44" s="337">
        <f>IFERROR('tablas evol EM CAT'!K44-'tablas evol EM CAT'!K57,"-")</f>
        <v>-0.60120507098428355</v>
      </c>
      <c r="H44" s="336">
        <f>IFERROR('tablas evol EM CAT'!M44-'tablas evol EM CAT'!M57,"-")</f>
        <v>-0.30743103694421059</v>
      </c>
    </row>
    <row r="45" spans="2:8" ht="15" hidden="1" customHeight="1" outlineLevel="1">
      <c r="B45" s="68" t="s">
        <v>87</v>
      </c>
      <c r="C45" s="336">
        <f>IFERROR('tablas evol EM CAT'!C45-'tablas evol EM CAT'!C58,"-")</f>
        <v>0.9784434412628964</v>
      </c>
      <c r="D45" s="336">
        <f>IFERROR('tablas evol EM CAT'!E45-'tablas evol EM CAT'!E58,"-")</f>
        <v>-1.0860698755434939E-2</v>
      </c>
      <c r="E45" s="336">
        <f>IFERROR('tablas evol EM CAT'!G45-'tablas evol EM CAT'!G58,"-")</f>
        <v>-0.22151106517065067</v>
      </c>
      <c r="F45" s="336">
        <f>IFERROR('tablas evol EM CAT'!I45-'tablas evol EM CAT'!I58,"-")</f>
        <v>2.8376718476874174E-2</v>
      </c>
      <c r="G45" s="337">
        <f>IFERROR('tablas evol EM CAT'!K45-'tablas evol EM CAT'!K58,"-")</f>
        <v>-1.7874519846351689E-2</v>
      </c>
      <c r="H45" s="336">
        <f>IFERROR('tablas evol EM CAT'!M45-'tablas evol EM CAT'!M58,"-")</f>
        <v>-2.8451815711057371E-2</v>
      </c>
    </row>
    <row r="46" spans="2:8" ht="15" hidden="1" customHeight="1" outlineLevel="1">
      <c r="B46" s="68" t="s">
        <v>88</v>
      </c>
      <c r="C46" s="336">
        <f>IFERROR('tablas evol EM CAT'!C46-'tablas evol EM CAT'!C59,"-")</f>
        <v>3.2953580810049843E-2</v>
      </c>
      <c r="D46" s="336">
        <f>IFERROR('tablas evol EM CAT'!E46-'tablas evol EM CAT'!E59,"-")</f>
        <v>-0.16739130434782634</v>
      </c>
      <c r="E46" s="336">
        <f>IFERROR('tablas evol EM CAT'!G46-'tablas evol EM CAT'!G59,"-")</f>
        <v>-1.0110897464038864</v>
      </c>
      <c r="F46" s="336">
        <f>IFERROR('tablas evol EM CAT'!I46-'tablas evol EM CAT'!I59,"-")</f>
        <v>-0.75527596005944186</v>
      </c>
      <c r="G46" s="337">
        <f>IFERROR('tablas evol EM CAT'!K46-'tablas evol EM CAT'!K59,"-")</f>
        <v>-0.82956293619759425</v>
      </c>
      <c r="H46" s="336">
        <f>IFERROR('tablas evol EM CAT'!M46-'tablas evol EM CAT'!M59,"-")</f>
        <v>-0.78020491803278702</v>
      </c>
    </row>
    <row r="47" spans="2:8" ht="15" hidden="1" customHeight="1" outlineLevel="1">
      <c r="B47" s="68" t="s">
        <v>89</v>
      </c>
      <c r="C47" s="336">
        <f>IFERROR('tablas evol EM CAT'!C47-'tablas evol EM CAT'!C60,"-")</f>
        <v>-0.50772058987672963</v>
      </c>
      <c r="D47" s="336">
        <f>IFERROR('tablas evol EM CAT'!E47-'tablas evol EM CAT'!E60,"-")</f>
        <v>0.17999999999999972</v>
      </c>
      <c r="E47" s="336">
        <f>IFERROR('tablas evol EM CAT'!G47-'tablas evol EM CAT'!G60,"-")</f>
        <v>-0.32199759987862819</v>
      </c>
      <c r="F47" s="336">
        <f>IFERROR('tablas evol EM CAT'!I47-'tablas evol EM CAT'!I60,"-")</f>
        <v>-0.17999999999999972</v>
      </c>
      <c r="G47" s="337">
        <f>IFERROR('tablas evol EM CAT'!K47-'tablas evol EM CAT'!K60,"-")</f>
        <v>-0.71999999999999975</v>
      </c>
      <c r="H47" s="336">
        <f>IFERROR('tablas evol EM CAT'!M47-'tablas evol EM CAT'!M60,"-")</f>
        <v>-0.35999999999999943</v>
      </c>
    </row>
    <row r="48" spans="2:8" ht="15" hidden="1" customHeight="1" outlineLevel="1">
      <c r="B48" s="68" t="s">
        <v>90</v>
      </c>
      <c r="C48" s="336">
        <f>IFERROR('tablas evol EM CAT'!C48-'tablas evol EM CAT'!C61,"-")</f>
        <v>0.49104595520387484</v>
      </c>
      <c r="D48" s="336">
        <f>IFERROR('tablas evol EM CAT'!E48-'tablas evol EM CAT'!E61,"-")</f>
        <v>-0.12000000000000011</v>
      </c>
      <c r="E48" s="336">
        <f>IFERROR('tablas evol EM CAT'!G48-'tablas evol EM CAT'!G61,"-")</f>
        <v>-0.49696856918938259</v>
      </c>
      <c r="F48" s="336">
        <f>IFERROR('tablas evol EM CAT'!I48-'tablas evol EM CAT'!I61,"-")</f>
        <v>-0.3100000000000005</v>
      </c>
      <c r="G48" s="337">
        <f>IFERROR('tablas evol EM CAT'!K48-'tablas evol EM CAT'!K61,"-")</f>
        <v>-0.79999999999999982</v>
      </c>
      <c r="H48" s="336">
        <f>IFERROR('tablas evol EM CAT'!M48-'tablas evol EM CAT'!M61,"-")</f>
        <v>-0.49000000000000021</v>
      </c>
    </row>
    <row r="49" spans="2:8" ht="15" hidden="1" customHeight="1" outlineLevel="1">
      <c r="B49" s="68" t="s">
        <v>91</v>
      </c>
      <c r="C49" s="336">
        <f>IFERROR('tablas evol EM CAT'!C49-'tablas evol EM CAT'!C62,"-")</f>
        <v>1.2826732673267327</v>
      </c>
      <c r="D49" s="336">
        <f>IFERROR('tablas evol EM CAT'!E49-'tablas evol EM CAT'!E62,"-")</f>
        <v>-1.0000000000000675E-2</v>
      </c>
      <c r="E49" s="336">
        <f>IFERROR('tablas evol EM CAT'!G49-'tablas evol EM CAT'!G62,"-")</f>
        <v>-0.76077568607047752</v>
      </c>
      <c r="F49" s="336">
        <f>IFERROR('tablas evol EM CAT'!I49-'tablas evol EM CAT'!I62,"-")</f>
        <v>-0.5</v>
      </c>
      <c r="G49" s="337">
        <f>IFERROR('tablas evol EM CAT'!K49-'tablas evol EM CAT'!K62,"-")</f>
        <v>-0.65000000000000036</v>
      </c>
      <c r="H49" s="336">
        <f>IFERROR('tablas evol EM CAT'!M49-'tablas evol EM CAT'!M62,"-")</f>
        <v>-0.55999999999999961</v>
      </c>
    </row>
    <row r="50" spans="2:8" ht="15" hidden="1" customHeight="1" outlineLevel="1">
      <c r="B50" s="68" t="s">
        <v>92</v>
      </c>
      <c r="C50" s="336">
        <f>IFERROR('tablas evol EM CAT'!C50-'tablas evol EM CAT'!C63,"-")</f>
        <v>1.9604332981666235</v>
      </c>
      <c r="D50" s="336">
        <f>IFERROR('tablas evol EM CAT'!E50-'tablas evol EM CAT'!E63,"-")</f>
        <v>-1.3289853774992535</v>
      </c>
      <c r="E50" s="336">
        <f>IFERROR('tablas evol EM CAT'!G50-'tablas evol EM CAT'!G63,"-")</f>
        <v>-0.32779806931705835</v>
      </c>
      <c r="F50" s="336">
        <f>IFERROR('tablas evol EM CAT'!I50-'tablas evol EM CAT'!I63,"-")</f>
        <v>-0.39832267361023277</v>
      </c>
      <c r="G50" s="337">
        <f>IFERROR('tablas evol EM CAT'!K50-'tablas evol EM CAT'!K63,"-")</f>
        <v>-0.48026993373949356</v>
      </c>
      <c r="H50" s="336">
        <f>IFERROR('tablas evol EM CAT'!M50-'tablas evol EM CAT'!M63,"-")</f>
        <v>-0.42103861775514151</v>
      </c>
    </row>
    <row r="51" spans="2:8" ht="15" hidden="1" customHeight="1" outlineLevel="1">
      <c r="B51" s="68" t="s">
        <v>93</v>
      </c>
      <c r="C51" s="336">
        <f>IFERROR('tablas evol EM CAT'!C51-'tablas evol EM CAT'!C64,"-")</f>
        <v>0.50194597069597036</v>
      </c>
      <c r="D51" s="336">
        <f>IFERROR('tablas evol EM CAT'!E51-'tablas evol EM CAT'!E64,"-")</f>
        <v>-4.0000000000000036E-2</v>
      </c>
      <c r="E51" s="336">
        <f>IFERROR('tablas evol EM CAT'!G51-'tablas evol EM CAT'!G64,"-")</f>
        <v>-0.22491887138169719</v>
      </c>
      <c r="F51" s="336">
        <f>IFERROR('tablas evol EM CAT'!I51-'tablas evol EM CAT'!I64,"-")</f>
        <v>-3.0000000000000249E-2</v>
      </c>
      <c r="G51" s="337">
        <f>IFERROR('tablas evol EM CAT'!K51-'tablas evol EM CAT'!K64,"-")</f>
        <v>-0.25999999999999979</v>
      </c>
      <c r="H51" s="336">
        <f>IFERROR('tablas evol EM CAT'!M51-'tablas evol EM CAT'!M64,"-")</f>
        <v>-0.10999999999999943</v>
      </c>
    </row>
    <row r="52" spans="2:8" ht="15" hidden="1" customHeight="1" outlineLevel="1">
      <c r="B52" s="68" t="s">
        <v>94</v>
      </c>
      <c r="C52" s="336">
        <f>IFERROR('tablas evol EM CAT'!C52-'tablas evol EM CAT'!C65,"-")</f>
        <v>0.15609118054539639</v>
      </c>
      <c r="D52" s="336">
        <f>IFERROR('tablas evol EM CAT'!E52-'tablas evol EM CAT'!E65,"-")</f>
        <v>-1.5699999999999994</v>
      </c>
      <c r="E52" s="336">
        <f>IFERROR('tablas evol EM CAT'!G52-'tablas evol EM CAT'!G65,"-")</f>
        <v>-1.6894880729329804</v>
      </c>
      <c r="F52" s="336">
        <f>IFERROR('tablas evol EM CAT'!I52-'tablas evol EM CAT'!I65,"-")</f>
        <v>-1.5599999999999996</v>
      </c>
      <c r="G52" s="337">
        <f>IFERROR('tablas evol EM CAT'!K52-'tablas evol EM CAT'!K65,"-")</f>
        <v>-1.58</v>
      </c>
      <c r="H52" s="336">
        <f>IFERROR('tablas evol EM CAT'!M52-'tablas evol EM CAT'!M65,"-")</f>
        <v>-1.58</v>
      </c>
    </row>
    <row r="53" spans="2:8" ht="15" hidden="1" customHeight="1" outlineLevel="1">
      <c r="B53" s="68" t="s">
        <v>95</v>
      </c>
      <c r="C53" s="336">
        <f>IFERROR('tablas evol EM CAT'!C53-'tablas evol EM CAT'!C66,"-")</f>
        <v>-0.36277614138438885</v>
      </c>
      <c r="D53" s="336">
        <f>IFERROR('tablas evol EM CAT'!E53-'tablas evol EM CAT'!E66,"-")</f>
        <v>0.64000000000000057</v>
      </c>
      <c r="E53" s="336">
        <f>IFERROR('tablas evol EM CAT'!G53-'tablas evol EM CAT'!G66,"-")</f>
        <v>1.3456604530973397</v>
      </c>
      <c r="F53" s="336">
        <f>IFERROR('tablas evol EM CAT'!I53-'tablas evol EM CAT'!I66,"-")</f>
        <v>1.21</v>
      </c>
      <c r="G53" s="337">
        <f>IFERROR('tablas evol EM CAT'!K53-'tablas evol EM CAT'!K66,"-")</f>
        <v>0.29000000000000092</v>
      </c>
      <c r="H53" s="336">
        <f>IFERROR('tablas evol EM CAT'!M53-'tablas evol EM CAT'!M66,"-")</f>
        <v>0.91999999999999993</v>
      </c>
    </row>
    <row r="54" spans="2:8" ht="15" hidden="1" customHeight="1" outlineLevel="1">
      <c r="B54" s="68" t="s">
        <v>96</v>
      </c>
      <c r="C54" s="336">
        <f>IFERROR('tablas evol EM CAT'!C54-'tablas evol EM CAT'!C67,"-")</f>
        <v>-0.1633013867571842</v>
      </c>
      <c r="D54" s="336">
        <f>IFERROR('tablas evol EM CAT'!E54-'tablas evol EM CAT'!E67,"-")</f>
        <v>-0.94999999999999929</v>
      </c>
      <c r="E54" s="336">
        <f>IFERROR('tablas evol EM CAT'!G54-'tablas evol EM CAT'!G67,"-")</f>
        <v>-7.9535174626569116E-2</v>
      </c>
      <c r="F54" s="336">
        <f>IFERROR('tablas evol EM CAT'!I54-'tablas evol EM CAT'!I67,"-")</f>
        <v>-0.23000000000000043</v>
      </c>
      <c r="G54" s="337">
        <f>IFERROR('tablas evol EM CAT'!K54-'tablas evol EM CAT'!K67,"-")</f>
        <v>-0.40000000000000036</v>
      </c>
      <c r="H54" s="336">
        <f>IFERROR('tablas evol EM CAT'!M54-'tablas evol EM CAT'!M67,"-")</f>
        <v>-0.23000000000000043</v>
      </c>
    </row>
    <row r="55" spans="2:8" ht="15" hidden="1" customHeight="1" outlineLevel="1">
      <c r="B55" s="68" t="s">
        <v>97</v>
      </c>
      <c r="C55" s="336">
        <f>IFERROR('tablas evol EM CAT'!C55-'tablas evol EM CAT'!C68,"-")</f>
        <v>-2.0190647443556173</v>
      </c>
      <c r="D55" s="336">
        <f>IFERROR('tablas evol EM CAT'!E55-'tablas evol EM CAT'!E68,"-")</f>
        <v>0.28999999999999915</v>
      </c>
      <c r="E55" s="336">
        <f>IFERROR('tablas evol EM CAT'!G55-'tablas evol EM CAT'!G68,"-")</f>
        <v>1.1972579740683926</v>
      </c>
      <c r="F55" s="336">
        <f>IFERROR('tablas evol EM CAT'!I55-'tablas evol EM CAT'!I68,"-")</f>
        <v>0.91000000000000014</v>
      </c>
      <c r="G55" s="337">
        <f>IFERROR('tablas evol EM CAT'!K55-'tablas evol EM CAT'!K68,"-")</f>
        <v>2.9999999999999361E-2</v>
      </c>
      <c r="H55" s="336">
        <f>IFERROR('tablas evol EM CAT'!M55-'tablas evol EM CAT'!M68,"-")</f>
        <v>0.62000000000000099</v>
      </c>
    </row>
    <row r="56" spans="2:8" collapsed="1">
      <c r="B56" s="82">
        <v>2009</v>
      </c>
      <c r="C56" s="339">
        <f>IFERROR('tablas evol EM CAT'!C56-'tablas evol EM CAT'!C69,"-")</f>
        <v>0.39154777837629418</v>
      </c>
      <c r="D56" s="339">
        <f>IFERROR('tablas evol EM CAT'!E56-'tablas evol EM CAT'!E69,"-")</f>
        <v>-0.22172830859449455</v>
      </c>
      <c r="E56" s="339">
        <f>IFERROR('tablas evol EM CAT'!G56-'tablas evol EM CAT'!G69,"-")</f>
        <v>-0.27671889201902644</v>
      </c>
      <c r="F56" s="339">
        <f>IFERROR('tablas evol EM CAT'!I56-'tablas evol EM CAT'!I69,"-")</f>
        <v>-0.17155918019720229</v>
      </c>
      <c r="G56" s="339">
        <f>IFERROR('tablas evol EM CAT'!K56-'tablas evol EM CAT'!K69,"-")</f>
        <v>-0.45222606590315095</v>
      </c>
      <c r="H56" s="339">
        <f>IFERROR('tablas evol EM CAT'!M56-'tablas evol EM CAT'!M69,"-")</f>
        <v>-0.27277701344407568</v>
      </c>
    </row>
    <row r="57" spans="2:8" ht="15" hidden="1" customHeight="1" outlineLevel="1">
      <c r="B57" s="68" t="s">
        <v>86</v>
      </c>
      <c r="C57" s="336">
        <f>IFERROR('tablas evol EM CAT'!C57-'tablas evol EM CAT'!C70,"-")</f>
        <v>-4.5838668467173136</v>
      </c>
      <c r="D57" s="336">
        <f>IFERROR('tablas evol EM CAT'!E57-'tablas evol EM CAT'!E70,"-")</f>
        <v>0.41000000000000014</v>
      </c>
      <c r="E57" s="336">
        <f>IFERROR('tablas evol EM CAT'!G57-'tablas evol EM CAT'!G70,"-")</f>
        <v>0.93863537936767738</v>
      </c>
      <c r="F57" s="336">
        <f>IFERROR('tablas evol EM CAT'!I57-'tablas evol EM CAT'!I70,"-")</f>
        <v>0.61000000000000032</v>
      </c>
      <c r="G57" s="337">
        <f>IFERROR('tablas evol EM CAT'!K57-'tablas evol EM CAT'!K70,"-")</f>
        <v>9.9999999999997868E-3</v>
      </c>
      <c r="H57" s="336">
        <f>IFERROR('tablas evol EM CAT'!M57-'tablas evol EM CAT'!M70,"-")</f>
        <v>0.37999999999999901</v>
      </c>
    </row>
    <row r="58" spans="2:8" ht="15" hidden="1" customHeight="1" outlineLevel="1">
      <c r="B58" s="68" t="s">
        <v>87</v>
      </c>
      <c r="C58" s="336">
        <f>IFERROR('tablas evol EM CAT'!C58-'tablas evol EM CAT'!C71,"-")</f>
        <v>-3.1259369279783127</v>
      </c>
      <c r="D58" s="336">
        <f>IFERROR('tablas evol EM CAT'!E58-'tablas evol EM CAT'!E71,"-")</f>
        <v>8.0000000000000071E-2</v>
      </c>
      <c r="E58" s="336">
        <f>IFERROR('tablas evol EM CAT'!G58-'tablas evol EM CAT'!G71,"-")</f>
        <v>0.3935797129769254</v>
      </c>
      <c r="F58" s="336">
        <f>IFERROR('tablas evol EM CAT'!I58-'tablas evol EM CAT'!I71,"-")</f>
        <v>0.16999999999999993</v>
      </c>
      <c r="G58" s="337">
        <f>IFERROR('tablas evol EM CAT'!K58-'tablas evol EM CAT'!K71,"-")</f>
        <v>-0.34999999999999964</v>
      </c>
      <c r="H58" s="336">
        <f>IFERROR('tablas evol EM CAT'!M58-'tablas evol EM CAT'!M71,"-")</f>
        <v>2.9999999999999361E-2</v>
      </c>
    </row>
    <row r="59" spans="2:8" ht="15" hidden="1" customHeight="1" outlineLevel="1">
      <c r="B59" s="68" t="s">
        <v>88</v>
      </c>
      <c r="C59" s="336">
        <f>IFERROR('tablas evol EM CAT'!C59-'tablas evol EM CAT'!C72,"-")</f>
        <v>-1.4813529591581882</v>
      </c>
      <c r="D59" s="336">
        <f>IFERROR('tablas evol EM CAT'!E59-'tablas evol EM CAT'!E72,"-")</f>
        <v>0.54999999999999982</v>
      </c>
      <c r="E59" s="336">
        <f>IFERROR('tablas evol EM CAT'!G59-'tablas evol EM CAT'!G72,"-")</f>
        <v>0.90343875938755858</v>
      </c>
      <c r="F59" s="336">
        <f>IFERROR('tablas evol EM CAT'!I59-'tablas evol EM CAT'!I72,"-")</f>
        <v>0.71999999999999975</v>
      </c>
      <c r="G59" s="337">
        <f>IFERROR('tablas evol EM CAT'!K59-'tablas evol EM CAT'!K72,"-")</f>
        <v>0.45999999999999996</v>
      </c>
      <c r="H59" s="336">
        <f>IFERROR('tablas evol EM CAT'!M59-'tablas evol EM CAT'!M72,"-")</f>
        <v>0.62000000000000011</v>
      </c>
    </row>
    <row r="60" spans="2:8" ht="15" hidden="1" customHeight="1" outlineLevel="1">
      <c r="B60" s="68" t="s">
        <v>89</v>
      </c>
      <c r="C60" s="336">
        <f>IFERROR('tablas evol EM CAT'!C60-'tablas evol EM CAT'!C73,"-")</f>
        <v>-0.47899392202401536</v>
      </c>
      <c r="D60" s="336">
        <f>IFERROR('tablas evol EM CAT'!E60-'tablas evol EM CAT'!E73,"-")</f>
        <v>0.32000000000000028</v>
      </c>
      <c r="E60" s="336">
        <f>IFERROR('tablas evol EM CAT'!G60-'tablas evol EM CAT'!G73,"-")</f>
        <v>0.58578512495246926</v>
      </c>
      <c r="F60" s="336">
        <f>IFERROR('tablas evol EM CAT'!I60-'tablas evol EM CAT'!I73,"-")</f>
        <v>0.49000000000000021</v>
      </c>
      <c r="G60" s="337">
        <f>IFERROR('tablas evol EM CAT'!K60-'tablas evol EM CAT'!K73,"-")</f>
        <v>3.0000000000000249E-2</v>
      </c>
      <c r="H60" s="336">
        <f>IFERROR('tablas evol EM CAT'!M60-'tablas evol EM CAT'!M73,"-")</f>
        <v>0.34999999999999964</v>
      </c>
    </row>
    <row r="61" spans="2:8" ht="15" hidden="1" customHeight="1" outlineLevel="1">
      <c r="B61" s="68" t="s">
        <v>90</v>
      </c>
      <c r="C61" s="336">
        <f>IFERROR('tablas evol EM CAT'!C61-'tablas evol EM CAT'!C74,"-")</f>
        <v>0.38431760098549317</v>
      </c>
      <c r="D61" s="336">
        <f>IFERROR('tablas evol EM CAT'!E61-'tablas evol EM CAT'!E74,"-")</f>
        <v>-8.9999999999999858E-2</v>
      </c>
      <c r="E61" s="336">
        <f>IFERROR('tablas evol EM CAT'!G61-'tablas evol EM CAT'!G74,"-")</f>
        <v>0.13850229947572057</v>
      </c>
      <c r="F61" s="336">
        <f>IFERROR('tablas evol EM CAT'!I61-'tablas evol EM CAT'!I74,"-")</f>
        <v>0.15000000000000036</v>
      </c>
      <c r="G61" s="337">
        <f>IFERROR('tablas evol EM CAT'!K61-'tablas evol EM CAT'!K74,"-")</f>
        <v>0.25999999999999979</v>
      </c>
      <c r="H61" s="336">
        <f>IFERROR('tablas evol EM CAT'!M61-'tablas evol EM CAT'!M74,"-")</f>
        <v>0.20000000000000018</v>
      </c>
    </row>
    <row r="62" spans="2:8" ht="15" hidden="1" customHeight="1" outlineLevel="1">
      <c r="B62" s="68" t="s">
        <v>91</v>
      </c>
      <c r="C62" s="336">
        <f>IFERROR('tablas evol EM CAT'!C62-'tablas evol EM CAT'!C75,"-")</f>
        <v>-0.44962122794557979</v>
      </c>
      <c r="D62" s="336">
        <f>IFERROR('tablas evol EM CAT'!E62-'tablas evol EM CAT'!E75,"-")</f>
        <v>-0.41999999999999993</v>
      </c>
      <c r="E62" s="336">
        <f>IFERROR('tablas evol EM CAT'!G62-'tablas evol EM CAT'!G75,"-")</f>
        <v>0.47263956606651192</v>
      </c>
      <c r="F62" s="336">
        <f>IFERROR('tablas evol EM CAT'!I62-'tablas evol EM CAT'!I75,"-")</f>
        <v>0.25999999999999979</v>
      </c>
      <c r="G62" s="337">
        <f>IFERROR('tablas evol EM CAT'!K62-'tablas evol EM CAT'!K75,"-")</f>
        <v>0.15000000000000036</v>
      </c>
      <c r="H62" s="336">
        <f>IFERROR('tablas evol EM CAT'!M62-'tablas evol EM CAT'!M75,"-")</f>
        <v>0.21999999999999975</v>
      </c>
    </row>
    <row r="63" spans="2:8" ht="15" hidden="1" customHeight="1" outlineLevel="1">
      <c r="B63" s="68" t="s">
        <v>92</v>
      </c>
      <c r="C63" s="336">
        <f>IFERROR('tablas evol EM CAT'!C63-'tablas evol EM CAT'!C76,"-")</f>
        <v>-0.7525554035931008</v>
      </c>
      <c r="D63" s="336">
        <f>IFERROR('tablas evol EM CAT'!E63-'tablas evol EM CAT'!E76,"-")</f>
        <v>0.62000000000000011</v>
      </c>
      <c r="E63" s="336">
        <f>IFERROR('tablas evol EM CAT'!G63-'tablas evol EM CAT'!G76,"-")</f>
        <v>0.59308395308945361</v>
      </c>
      <c r="F63" s="336">
        <f>IFERROR('tablas evol EM CAT'!I63-'tablas evol EM CAT'!I76,"-")</f>
        <v>0.55999999999999961</v>
      </c>
      <c r="G63" s="337">
        <f>IFERROR('tablas evol EM CAT'!K63-'tablas evol EM CAT'!K76,"-")</f>
        <v>0.79</v>
      </c>
      <c r="H63" s="336">
        <f>IFERROR('tablas evol EM CAT'!M63-'tablas evol EM CAT'!M76,"-")</f>
        <v>0.62999999999999989</v>
      </c>
    </row>
    <row r="64" spans="2:8" ht="15" hidden="1" customHeight="1" outlineLevel="1">
      <c r="B64" s="68" t="s">
        <v>93</v>
      </c>
      <c r="C64" s="336">
        <f>IFERROR('tablas evol EM CAT'!C64-'tablas evol EM CAT'!C77,"-")</f>
        <v>-0.61093901846452869</v>
      </c>
      <c r="D64" s="336">
        <f>IFERROR('tablas evol EM CAT'!E64-'tablas evol EM CAT'!E77,"-")</f>
        <v>-0.8199999999999994</v>
      </c>
      <c r="E64" s="336">
        <f>IFERROR('tablas evol EM CAT'!G64-'tablas evol EM CAT'!G77,"-")</f>
        <v>0.27381033902430563</v>
      </c>
      <c r="F64" s="336">
        <f>IFERROR('tablas evol EM CAT'!I64-'tablas evol EM CAT'!I77,"-")</f>
        <v>-2.0000000000000462E-2</v>
      </c>
      <c r="G64" s="337">
        <f>IFERROR('tablas evol EM CAT'!K64-'tablas evol EM CAT'!K77,"-")</f>
        <v>-0.22000000000000064</v>
      </c>
      <c r="H64" s="336">
        <f>IFERROR('tablas evol EM CAT'!M64-'tablas evol EM CAT'!M77,"-")</f>
        <v>-8.0000000000000071E-2</v>
      </c>
    </row>
    <row r="65" spans="2:8" ht="15" hidden="1" customHeight="1" outlineLevel="1">
      <c r="B65" s="68" t="s">
        <v>94</v>
      </c>
      <c r="C65" s="336">
        <f>IFERROR('tablas evol EM CAT'!C65-'tablas evol EM CAT'!C78,"-")</f>
        <v>-5.3605019234232545</v>
      </c>
      <c r="D65" s="336">
        <f>IFERROR('tablas evol EM CAT'!E65-'tablas evol EM CAT'!E78,"-")</f>
        <v>1.2000000000000002</v>
      </c>
      <c r="E65" s="336">
        <f>IFERROR('tablas evol EM CAT'!G65-'tablas evol EM CAT'!G78,"-")</f>
        <v>1.3990555723654392</v>
      </c>
      <c r="F65" s="336">
        <f>IFERROR('tablas evol EM CAT'!I65-'tablas evol EM CAT'!I78,"-")</f>
        <v>1.1799999999999997</v>
      </c>
      <c r="G65" s="337">
        <f>IFERROR('tablas evol EM CAT'!K65-'tablas evol EM CAT'!K78,"-")</f>
        <v>0.9399999999999995</v>
      </c>
      <c r="H65" s="336">
        <f>IFERROR('tablas evol EM CAT'!M65-'tablas evol EM CAT'!M78,"-")</f>
        <v>1.1100000000000003</v>
      </c>
    </row>
    <row r="66" spans="2:8" ht="15" hidden="1" customHeight="1" outlineLevel="1">
      <c r="B66" s="68" t="s">
        <v>95</v>
      </c>
      <c r="C66" s="336">
        <f>IFERROR('tablas evol EM CAT'!C66-'tablas evol EM CAT'!C79,"-")</f>
        <v>-0.61709844559585481</v>
      </c>
      <c r="D66" s="336">
        <f>IFERROR('tablas evol EM CAT'!E66-'tablas evol EM CAT'!E79,"-")</f>
        <v>-0.79</v>
      </c>
      <c r="E66" s="336">
        <f>IFERROR('tablas evol EM CAT'!G66-'tablas evol EM CAT'!G79,"-")</f>
        <v>-1.0767519162910801</v>
      </c>
      <c r="F66" s="336">
        <f>IFERROR('tablas evol EM CAT'!I66-'tablas evol EM CAT'!I79,"-")</f>
        <v>-1.0300000000000002</v>
      </c>
      <c r="G66" s="337">
        <f>IFERROR('tablas evol EM CAT'!K66-'tablas evol EM CAT'!K79,"-")</f>
        <v>-0.9399999999999995</v>
      </c>
      <c r="H66" s="336">
        <f>IFERROR('tablas evol EM CAT'!M66-'tablas evol EM CAT'!M79,"-")</f>
        <v>-1.0199999999999996</v>
      </c>
    </row>
    <row r="67" spans="2:8" ht="15" hidden="1" customHeight="1" outlineLevel="1">
      <c r="B67" s="68" t="s">
        <v>96</v>
      </c>
      <c r="C67" s="336">
        <f>IFERROR('tablas evol EM CAT'!C67-'tablas evol EM CAT'!C80,"-")</f>
        <v>1.4265000278372852E-3</v>
      </c>
      <c r="D67" s="336">
        <f>IFERROR('tablas evol EM CAT'!E67-'tablas evol EM CAT'!E80,"-")</f>
        <v>0.33000000000000007</v>
      </c>
      <c r="E67" s="336">
        <f>IFERROR('tablas evol EM CAT'!G67-'tablas evol EM CAT'!G80,"-")</f>
        <v>4.0811348617310728E-2</v>
      </c>
      <c r="F67" s="336">
        <f>IFERROR('tablas evol EM CAT'!I67-'tablas evol EM CAT'!I80,"-")</f>
        <v>0.10999999999999943</v>
      </c>
      <c r="G67" s="337">
        <f>IFERROR('tablas evol EM CAT'!K67-'tablas evol EM CAT'!K80,"-")</f>
        <v>8.0000000000000071E-2</v>
      </c>
      <c r="H67" s="336">
        <f>IFERROR('tablas evol EM CAT'!M67-'tablas evol EM CAT'!M80,"-")</f>
        <v>8.9999999999999858E-2</v>
      </c>
    </row>
    <row r="68" spans="2:8" ht="15" hidden="1" customHeight="1" outlineLevel="1">
      <c r="B68" s="68" t="s">
        <v>97</v>
      </c>
      <c r="C68" s="336">
        <f>IFERROR('tablas evol EM CAT'!C68-'tablas evol EM CAT'!C81,"-")</f>
        <v>1.0101740305203801</v>
      </c>
      <c r="D68" s="336">
        <f>IFERROR('tablas evol EM CAT'!E68-'tablas evol EM CAT'!E81,"-")</f>
        <v>0.25</v>
      </c>
      <c r="E68" s="336">
        <f>IFERROR('tablas evol EM CAT'!G68-'tablas evol EM CAT'!G81,"-")</f>
        <v>-0.15122764200047634</v>
      </c>
      <c r="F68" s="336">
        <f>IFERROR('tablas evol EM CAT'!I68-'tablas evol EM CAT'!I81,"-")</f>
        <v>-2.000000000000135E-2</v>
      </c>
      <c r="G68" s="337">
        <f>IFERROR('tablas evol EM CAT'!K68-'tablas evol EM CAT'!K81,"-")</f>
        <v>-5.9999999999998721E-2</v>
      </c>
      <c r="H68" s="336">
        <f>IFERROR('tablas evol EM CAT'!M68-'tablas evol EM CAT'!M81,"-")</f>
        <v>-1.9999999999999574E-2</v>
      </c>
    </row>
    <row r="69" spans="2:8" collapsed="1">
      <c r="B69" s="82">
        <v>2008</v>
      </c>
      <c r="C69" s="339">
        <f>IFERROR('tablas evol EM CAT'!C69-'tablas evol EM CAT'!C82,"-")</f>
        <v>-1.0031118953287743</v>
      </c>
      <c r="D69" s="339">
        <f>IFERROR('tablas evol EM CAT'!E69-'tablas evol EM CAT'!E82,"-")</f>
        <v>0.12818559124242146</v>
      </c>
      <c r="E69" s="339">
        <f>IFERROR('tablas evol EM CAT'!G69-'tablas evol EM CAT'!G82,"-")</f>
        <v>0.39036947686388146</v>
      </c>
      <c r="F69" s="339">
        <f>IFERROR('tablas evol EM CAT'!I69-'tablas evol EM CAT'!I82,"-")</f>
        <v>0.27439881006941746</v>
      </c>
      <c r="G69" s="339">
        <f>IFERROR('tablas evol EM CAT'!K69-'tablas evol EM CAT'!K82,"-")</f>
        <v>0.15137086313848158</v>
      </c>
      <c r="H69" s="339">
        <f>IFERROR('tablas evol EM CAT'!M69-'tablas evol EM CAT'!M82,"-")</f>
        <v>0.23236929736358469</v>
      </c>
    </row>
    <row r="70" spans="2:8" ht="15" hidden="1" customHeight="1" outlineLevel="1">
      <c r="B70" s="68" t="s">
        <v>86</v>
      </c>
      <c r="C70" s="336" t="str">
        <f>IFERROR('tablas evol EM CAT'!C70-'tablas evol EM CAT'!C83,"-")</f>
        <v>-</v>
      </c>
      <c r="D70" s="336" t="str">
        <f>IFERROR('tablas evol EM CAT'!E70-'tablas evol EM CAT'!E83,"-")</f>
        <v>-</v>
      </c>
      <c r="E70" s="336" t="str">
        <f>IFERROR('tablas evol EM CAT'!G70-'tablas evol EM CAT'!G83,"-")</f>
        <v>-</v>
      </c>
      <c r="F70" s="336" t="str">
        <f>IFERROR('tablas evol EM CAT'!I70-'tablas evol EM CAT'!I83,"-")</f>
        <v>-</v>
      </c>
      <c r="G70" s="337" t="str">
        <f>IFERROR('tablas evol EM CAT'!K70-'tablas evol EM CAT'!K83,"-")</f>
        <v>-</v>
      </c>
      <c r="H70" s="336" t="str">
        <f>IFERROR('tablas evol EM CAT'!M70-'tablas evol EM CAT'!M83,"-")</f>
        <v>-</v>
      </c>
    </row>
    <row r="71" spans="2:8" ht="15" hidden="1" customHeight="1" outlineLevel="1">
      <c r="B71" s="68" t="s">
        <v>87</v>
      </c>
      <c r="C71" s="336" t="str">
        <f>IFERROR('tablas evol EM CAT'!C71-'tablas evol EM CAT'!C84,"-")</f>
        <v>-</v>
      </c>
      <c r="D71" s="336" t="str">
        <f>IFERROR('tablas evol EM CAT'!E71-'tablas evol EM CAT'!E84,"-")</f>
        <v>-</v>
      </c>
      <c r="E71" s="336" t="str">
        <f>IFERROR('tablas evol EM CAT'!G71-'tablas evol EM CAT'!G84,"-")</f>
        <v>-</v>
      </c>
      <c r="F71" s="336" t="str">
        <f>IFERROR('tablas evol EM CAT'!I71-'tablas evol EM CAT'!I84,"-")</f>
        <v>-</v>
      </c>
      <c r="G71" s="337" t="str">
        <f>IFERROR('tablas evol EM CAT'!K71-'tablas evol EM CAT'!K84,"-")</f>
        <v>-</v>
      </c>
      <c r="H71" s="336" t="str">
        <f>IFERROR('tablas evol EM CAT'!M71-'tablas evol EM CAT'!M84,"-")</f>
        <v>-</v>
      </c>
    </row>
    <row r="72" spans="2:8" ht="15" hidden="1" customHeight="1" outlineLevel="1">
      <c r="B72" s="68" t="s">
        <v>88</v>
      </c>
      <c r="C72" s="336" t="str">
        <f>IFERROR('tablas evol EM CAT'!C72-'tablas evol EM CAT'!C85,"-")</f>
        <v>-</v>
      </c>
      <c r="D72" s="336" t="str">
        <f>IFERROR('tablas evol EM CAT'!E72-'tablas evol EM CAT'!E85,"-")</f>
        <v>-</v>
      </c>
      <c r="E72" s="336" t="str">
        <f>IFERROR('tablas evol EM CAT'!G72-'tablas evol EM CAT'!G85,"-")</f>
        <v>-</v>
      </c>
      <c r="F72" s="336" t="str">
        <f>IFERROR('tablas evol EM CAT'!I72-'tablas evol EM CAT'!I85,"-")</f>
        <v>-</v>
      </c>
      <c r="G72" s="337" t="str">
        <f>IFERROR('tablas evol EM CAT'!K72-'tablas evol EM CAT'!K85,"-")</f>
        <v>-</v>
      </c>
      <c r="H72" s="336" t="str">
        <f>IFERROR('tablas evol EM CAT'!M72-'tablas evol EM CAT'!M85,"-")</f>
        <v>-</v>
      </c>
    </row>
    <row r="73" spans="2:8" ht="15" hidden="1" customHeight="1" outlineLevel="1">
      <c r="B73" s="68" t="s">
        <v>89</v>
      </c>
      <c r="C73" s="336" t="str">
        <f>IFERROR('tablas evol EM CAT'!C73-'tablas evol EM CAT'!C86,"-")</f>
        <v>-</v>
      </c>
      <c r="D73" s="336" t="str">
        <f>IFERROR('tablas evol EM CAT'!E73-'tablas evol EM CAT'!E86,"-")</f>
        <v>-</v>
      </c>
      <c r="E73" s="336" t="str">
        <f>IFERROR('tablas evol EM CAT'!G73-'tablas evol EM CAT'!G86,"-")</f>
        <v>-</v>
      </c>
      <c r="F73" s="336" t="str">
        <f>IFERROR('tablas evol EM CAT'!I73-'tablas evol EM CAT'!I86,"-")</f>
        <v>-</v>
      </c>
      <c r="G73" s="337" t="str">
        <f>IFERROR('tablas evol EM CAT'!K73-'tablas evol EM CAT'!K86,"-")</f>
        <v>-</v>
      </c>
      <c r="H73" s="336" t="str">
        <f>IFERROR('tablas evol EM CAT'!M73-'tablas evol EM CAT'!M86,"-")</f>
        <v>-</v>
      </c>
    </row>
    <row r="74" spans="2:8" ht="15" hidden="1" customHeight="1" outlineLevel="1">
      <c r="B74" s="68" t="s">
        <v>90</v>
      </c>
      <c r="C74" s="336" t="str">
        <f>IFERROR('tablas evol EM CAT'!C74-'tablas evol EM CAT'!C87,"-")</f>
        <v>-</v>
      </c>
      <c r="D74" s="336" t="str">
        <f>IFERROR('tablas evol EM CAT'!E74-'tablas evol EM CAT'!E87,"-")</f>
        <v>-</v>
      </c>
      <c r="E74" s="336" t="str">
        <f>IFERROR('tablas evol EM CAT'!G74-'tablas evol EM CAT'!G87,"-")</f>
        <v>-</v>
      </c>
      <c r="F74" s="336" t="str">
        <f>IFERROR('tablas evol EM CAT'!I74-'tablas evol EM CAT'!I87,"-")</f>
        <v>-</v>
      </c>
      <c r="G74" s="337" t="str">
        <f>IFERROR('tablas evol EM CAT'!K74-'tablas evol EM CAT'!K87,"-")</f>
        <v>-</v>
      </c>
      <c r="H74" s="336" t="str">
        <f>IFERROR('tablas evol EM CAT'!M74-'tablas evol EM CAT'!M87,"-")</f>
        <v>-</v>
      </c>
    </row>
    <row r="75" spans="2:8" ht="15" hidden="1" customHeight="1" outlineLevel="1">
      <c r="B75" s="68" t="s">
        <v>91</v>
      </c>
      <c r="C75" s="336" t="str">
        <f>IFERROR('tablas evol EM CAT'!C75-'tablas evol EM CAT'!C88,"-")</f>
        <v>-</v>
      </c>
      <c r="D75" s="336" t="str">
        <f>IFERROR('tablas evol EM CAT'!E75-'tablas evol EM CAT'!E88,"-")</f>
        <v>-</v>
      </c>
      <c r="E75" s="336" t="str">
        <f>IFERROR('tablas evol EM CAT'!G75-'tablas evol EM CAT'!G88,"-")</f>
        <v>-</v>
      </c>
      <c r="F75" s="336" t="str">
        <f>IFERROR('tablas evol EM CAT'!I75-'tablas evol EM CAT'!I88,"-")</f>
        <v>-</v>
      </c>
      <c r="G75" s="337" t="str">
        <f>IFERROR('tablas evol EM CAT'!K75-'tablas evol EM CAT'!K88,"-")</f>
        <v>-</v>
      </c>
      <c r="H75" s="336" t="str">
        <f>IFERROR('tablas evol EM CAT'!M75-'tablas evol EM CAT'!M88,"-")</f>
        <v>-</v>
      </c>
    </row>
    <row r="76" spans="2:8" ht="15" hidden="1" customHeight="1" outlineLevel="1">
      <c r="B76" s="68" t="s">
        <v>92</v>
      </c>
      <c r="C76" s="336" t="str">
        <f>IFERROR('tablas evol EM CAT'!C76-'tablas evol EM CAT'!C89,"-")</f>
        <v>-</v>
      </c>
      <c r="D76" s="336" t="str">
        <f>IFERROR('tablas evol EM CAT'!E76-'tablas evol EM CAT'!E89,"-")</f>
        <v>-</v>
      </c>
      <c r="E76" s="336" t="str">
        <f>IFERROR('tablas evol EM CAT'!G76-'tablas evol EM CAT'!G89,"-")</f>
        <v>-</v>
      </c>
      <c r="F76" s="336" t="str">
        <f>IFERROR('tablas evol EM CAT'!I76-'tablas evol EM CAT'!I89,"-")</f>
        <v>-</v>
      </c>
      <c r="G76" s="337" t="str">
        <f>IFERROR('tablas evol EM CAT'!K76-'tablas evol EM CAT'!K89,"-")</f>
        <v>-</v>
      </c>
      <c r="H76" s="336" t="str">
        <f>IFERROR('tablas evol EM CAT'!M76-'tablas evol EM CAT'!M89,"-")</f>
        <v>-</v>
      </c>
    </row>
    <row r="77" spans="2:8" ht="15" hidden="1" customHeight="1" outlineLevel="1">
      <c r="B77" s="68" t="s">
        <v>93</v>
      </c>
      <c r="C77" s="336" t="str">
        <f>IFERROR('tablas evol EM CAT'!C77-'tablas evol EM CAT'!C90,"-")</f>
        <v>-</v>
      </c>
      <c r="D77" s="336" t="str">
        <f>IFERROR('tablas evol EM CAT'!E77-'tablas evol EM CAT'!E90,"-")</f>
        <v>-</v>
      </c>
      <c r="E77" s="336" t="str">
        <f>IFERROR('tablas evol EM CAT'!G77-'tablas evol EM CAT'!G90,"-")</f>
        <v>-</v>
      </c>
      <c r="F77" s="336" t="str">
        <f>IFERROR('tablas evol EM CAT'!I77-'tablas evol EM CAT'!I90,"-")</f>
        <v>-</v>
      </c>
      <c r="G77" s="337" t="str">
        <f>IFERROR('tablas evol EM CAT'!K77-'tablas evol EM CAT'!K90,"-")</f>
        <v>-</v>
      </c>
      <c r="H77" s="336" t="str">
        <f>IFERROR('tablas evol EM CAT'!M77-'tablas evol EM CAT'!M90,"-")</f>
        <v>-</v>
      </c>
    </row>
    <row r="78" spans="2:8" ht="15" hidden="1" customHeight="1" outlineLevel="1">
      <c r="B78" s="68" t="s">
        <v>94</v>
      </c>
      <c r="C78" s="336" t="str">
        <f>IFERROR('tablas evol EM CAT'!C78-'tablas evol EM CAT'!C91,"-")</f>
        <v>-</v>
      </c>
      <c r="D78" s="336" t="str">
        <f>IFERROR('tablas evol EM CAT'!E78-'tablas evol EM CAT'!E91,"-")</f>
        <v>-</v>
      </c>
      <c r="E78" s="336" t="str">
        <f>IFERROR('tablas evol EM CAT'!G78-'tablas evol EM CAT'!G91,"-")</f>
        <v>-</v>
      </c>
      <c r="F78" s="336" t="str">
        <f>IFERROR('tablas evol EM CAT'!I78-'tablas evol EM CAT'!I91,"-")</f>
        <v>-</v>
      </c>
      <c r="G78" s="337" t="str">
        <f>IFERROR('tablas evol EM CAT'!K78-'tablas evol EM CAT'!K91,"-")</f>
        <v>-</v>
      </c>
      <c r="H78" s="336" t="str">
        <f>IFERROR('tablas evol EM CAT'!M78-'tablas evol EM CAT'!M91,"-")</f>
        <v>-</v>
      </c>
    </row>
    <row r="79" spans="2:8" ht="15" hidden="1" customHeight="1" outlineLevel="1">
      <c r="B79" s="68" t="s">
        <v>95</v>
      </c>
      <c r="C79" s="336" t="str">
        <f>IFERROR('tablas evol EM CAT'!C79-'tablas evol EM CAT'!C92,"-")</f>
        <v>-</v>
      </c>
      <c r="D79" s="336" t="str">
        <f>IFERROR('tablas evol EM CAT'!E79-'tablas evol EM CAT'!E92,"-")</f>
        <v>-</v>
      </c>
      <c r="E79" s="336" t="str">
        <f>IFERROR('tablas evol EM CAT'!G79-'tablas evol EM CAT'!G92,"-")</f>
        <v>-</v>
      </c>
      <c r="F79" s="336" t="str">
        <f>IFERROR('tablas evol EM CAT'!I79-'tablas evol EM CAT'!I92,"-")</f>
        <v>-</v>
      </c>
      <c r="G79" s="337" t="str">
        <f>IFERROR('tablas evol EM CAT'!K79-'tablas evol EM CAT'!K92,"-")</f>
        <v>-</v>
      </c>
      <c r="H79" s="336" t="str">
        <f>IFERROR('tablas evol EM CAT'!M79-'tablas evol EM CAT'!M92,"-")</f>
        <v>-</v>
      </c>
    </row>
    <row r="80" spans="2:8" ht="15" hidden="1" customHeight="1" outlineLevel="1">
      <c r="B80" s="68" t="s">
        <v>96</v>
      </c>
      <c r="C80" s="336" t="str">
        <f>IFERROR('tablas evol EM CAT'!C80-'tablas evol EM CAT'!C93,"-")</f>
        <v>-</v>
      </c>
      <c r="D80" s="336" t="str">
        <f>IFERROR('tablas evol EM CAT'!E80-'tablas evol EM CAT'!E93,"-")</f>
        <v>-</v>
      </c>
      <c r="E80" s="336" t="str">
        <f>IFERROR('tablas evol EM CAT'!G80-'tablas evol EM CAT'!G93,"-")</f>
        <v>-</v>
      </c>
      <c r="F80" s="336" t="str">
        <f>IFERROR('tablas evol EM CAT'!I80-'tablas evol EM CAT'!I93,"-")</f>
        <v>-</v>
      </c>
      <c r="G80" s="337" t="str">
        <f>IFERROR('tablas evol EM CAT'!K80-'tablas evol EM CAT'!K93,"-")</f>
        <v>-</v>
      </c>
      <c r="H80" s="336" t="str">
        <f>IFERROR('tablas evol EM CAT'!M80-'tablas evol EM CAT'!M93,"-")</f>
        <v>-</v>
      </c>
    </row>
    <row r="81" spans="2:8" ht="15" hidden="1" customHeight="1" outlineLevel="1">
      <c r="B81" s="68" t="s">
        <v>97</v>
      </c>
      <c r="C81" s="336" t="str">
        <f>IFERROR('tablas evol EM CAT'!C81-'tablas evol EM CAT'!C94,"-")</f>
        <v>-</v>
      </c>
      <c r="D81" s="336" t="str">
        <f>IFERROR('tablas evol EM CAT'!E81-'tablas evol EM CAT'!E94,"-")</f>
        <v>-</v>
      </c>
      <c r="E81" s="336" t="str">
        <f>IFERROR('tablas evol EM CAT'!G81-'tablas evol EM CAT'!G94,"-")</f>
        <v>-</v>
      </c>
      <c r="F81" s="336" t="str">
        <f>IFERROR('tablas evol EM CAT'!I81-'tablas evol EM CAT'!I94,"-")</f>
        <v>-</v>
      </c>
      <c r="G81" s="337" t="str">
        <f>IFERROR('tablas evol EM CAT'!K81-'tablas evol EM CAT'!K94,"-")</f>
        <v>-</v>
      </c>
      <c r="H81" s="336" t="str">
        <f>IFERROR('tablas evol EM CAT'!M81-'tablas evol EM CAT'!M94,"-")</f>
        <v>-</v>
      </c>
    </row>
    <row r="82" spans="2:8" collapsed="1">
      <c r="B82" s="82">
        <v>2007</v>
      </c>
      <c r="C82" s="339">
        <f>IFERROR('tablas evol EM CAT'!C82-'tablas evol EM CAT'!C95,"-")</f>
        <v>-1.0304532579777463</v>
      </c>
      <c r="D82" s="339">
        <f>IFERROR('tablas evol EM CAT'!E82-'tablas evol EM CAT'!E95,"-")</f>
        <v>8.6295724432892129E-3</v>
      </c>
      <c r="E82" s="339">
        <f>IFERROR('tablas evol EM CAT'!G82-'tablas evol EM CAT'!G95,"-")</f>
        <v>-0.35712538028897978</v>
      </c>
      <c r="F82" s="339">
        <f>IFERROR('tablas evol EM CAT'!I82-'tablas evol EM CAT'!I95,"-")</f>
        <v>-0.31382836084544685</v>
      </c>
      <c r="G82" s="339">
        <f>IFERROR('tablas evol EM CAT'!K82-'tablas evol EM CAT'!K95,"-")</f>
        <v>9.7281969275385904E-2</v>
      </c>
      <c r="H82" s="339">
        <f>IFERROR('tablas evol EM CAT'!M82-'tablas evol EM CAT'!M95,"-")</f>
        <v>-0.17561320864949526</v>
      </c>
    </row>
    <row r="83" spans="2:8" ht="15" customHeight="1">
      <c r="B83" s="177" t="s">
        <v>79</v>
      </c>
      <c r="C83" s="177"/>
      <c r="D83" s="177"/>
      <c r="E83" s="177"/>
      <c r="F83" s="177"/>
      <c r="G83" s="177"/>
      <c r="H83" s="177"/>
    </row>
    <row r="85" spans="2:8" ht="30" customHeight="1"/>
    <row r="87" spans="2:8" ht="30" customHeight="1"/>
  </sheetData>
  <mergeCells count="2">
    <mergeCell ref="B5:H5"/>
    <mergeCell ref="B83:H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8" t="s">
        <v>297</v>
      </c>
      <c r="C5" s="168"/>
      <c r="D5" s="168"/>
      <c r="E5" s="168"/>
    </row>
    <row r="6" spans="2:5" ht="42" customHeight="1">
      <c r="B6" s="48" t="s">
        <v>73</v>
      </c>
      <c r="C6" s="110" t="str">
        <f>actualizaciones!A3</f>
        <v>acum. octubre 2011</v>
      </c>
      <c r="D6" s="110" t="str">
        <f>actualizaciones!A2</f>
        <v xml:space="preserve">acum. octubre 2012 </v>
      </c>
      <c r="E6" s="296" t="s">
        <v>298</v>
      </c>
    </row>
    <row r="7" spans="2:5" ht="15" customHeight="1">
      <c r="B7" s="51" t="s">
        <v>299</v>
      </c>
      <c r="C7" s="344">
        <v>7.2411889547927304</v>
      </c>
      <c r="D7" s="344">
        <v>7.5005384926388583</v>
      </c>
      <c r="E7" s="345">
        <f>D7-C7</f>
        <v>0.25934953784612791</v>
      </c>
    </row>
    <row r="8" spans="2:5" ht="15" customHeight="1">
      <c r="B8" s="54" t="s">
        <v>300</v>
      </c>
      <c r="C8" s="346">
        <v>7.1452569521690767</v>
      </c>
      <c r="D8" s="346">
        <v>7.4107413184618709</v>
      </c>
      <c r="E8" s="347">
        <f>D8-C8</f>
        <v>0.26548436629279415</v>
      </c>
    </row>
    <row r="9" spans="2:5" ht="15" customHeight="1">
      <c r="B9" s="54" t="s">
        <v>301</v>
      </c>
      <c r="C9" s="346">
        <v>7.5087680107226626</v>
      </c>
      <c r="D9" s="346">
        <v>7.7810025437247603</v>
      </c>
      <c r="E9" s="347">
        <f>D9-C9</f>
        <v>0.27223453300209766</v>
      </c>
    </row>
    <row r="10" spans="2:5" ht="15" customHeight="1">
      <c r="B10" s="58" t="s">
        <v>79</v>
      </c>
      <c r="C10" s="58"/>
      <c r="D10" s="58"/>
      <c r="E10" s="58"/>
    </row>
    <row r="23" spans="2:11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8" t="s">
        <v>302</v>
      </c>
      <c r="C5" s="168"/>
      <c r="D5" s="168"/>
      <c r="E5" s="168"/>
    </row>
    <row r="6" spans="2:5" ht="40.5" customHeight="1">
      <c r="B6" s="48" t="s">
        <v>287</v>
      </c>
      <c r="C6" s="110" t="str">
        <f>actualizaciones!A3</f>
        <v>acum. octubre 2011</v>
      </c>
      <c r="D6" s="110" t="str">
        <f>actualizaciones!A2</f>
        <v xml:space="preserve">acum. octubre 2012 </v>
      </c>
      <c r="E6" s="296" t="s">
        <v>298</v>
      </c>
    </row>
    <row r="7" spans="2:5" ht="15" customHeight="1">
      <c r="B7" s="111" t="s">
        <v>45</v>
      </c>
      <c r="C7" s="112"/>
      <c r="D7" s="112"/>
      <c r="E7" s="112"/>
    </row>
    <row r="8" spans="2:5" ht="15" customHeight="1">
      <c r="B8" s="113" t="s">
        <v>299</v>
      </c>
      <c r="C8" s="348">
        <v>7.7328220448154701</v>
      </c>
      <c r="D8" s="348">
        <v>7.7689849921654588</v>
      </c>
      <c r="E8" s="345">
        <f>D8-C8</f>
        <v>3.6162947349988706E-2</v>
      </c>
    </row>
    <row r="9" spans="2:5" ht="15" customHeight="1">
      <c r="B9" s="115" t="s">
        <v>300</v>
      </c>
      <c r="C9" s="46">
        <v>7.3316683011455259</v>
      </c>
      <c r="D9" s="46">
        <v>7.3473875074146777</v>
      </c>
      <c r="E9" s="347">
        <f>D9-C9</f>
        <v>1.5719206269151798E-2</v>
      </c>
    </row>
    <row r="10" spans="2:5" ht="15" customHeight="1">
      <c r="B10" s="115" t="s">
        <v>301</v>
      </c>
      <c r="C10" s="46">
        <v>8.3862322693098541</v>
      </c>
      <c r="D10" s="46">
        <v>8.5513809038972006</v>
      </c>
      <c r="E10" s="347">
        <f>D10-C10</f>
        <v>0.16514863458734652</v>
      </c>
    </row>
    <row r="11" spans="2:5" ht="15" customHeight="1">
      <c r="B11" s="111" t="s">
        <v>288</v>
      </c>
      <c r="C11" s="308"/>
      <c r="D11" s="308"/>
      <c r="E11" s="349"/>
    </row>
    <row r="12" spans="2:5" ht="15" customHeight="1">
      <c r="B12" s="113" t="s">
        <v>299</v>
      </c>
      <c r="C12" s="348">
        <v>7.129514997596841</v>
      </c>
      <c r="D12" s="348">
        <v>7.3214050386559917</v>
      </c>
      <c r="E12" s="345">
        <f>D12-C12</f>
        <v>0.19189004105915064</v>
      </c>
    </row>
    <row r="13" spans="2:5" ht="15" customHeight="1">
      <c r="B13" s="115" t="s">
        <v>300</v>
      </c>
      <c r="C13" s="46">
        <v>7.0086735462787431</v>
      </c>
      <c r="D13" s="46">
        <v>7.186869972248747</v>
      </c>
      <c r="E13" s="347">
        <f>D13-C13</f>
        <v>0.17819642597000396</v>
      </c>
    </row>
    <row r="14" spans="2:5" ht="15" customHeight="1">
      <c r="B14" s="115" t="s">
        <v>301</v>
      </c>
      <c r="C14" s="46">
        <v>7.460015727960517</v>
      </c>
      <c r="D14" s="46">
        <v>7.7268983885022768</v>
      </c>
      <c r="E14" s="347">
        <f>D14-C14</f>
        <v>0.2668826605417598</v>
      </c>
    </row>
    <row r="15" spans="2:5" ht="15" customHeight="1">
      <c r="B15" s="111" t="s">
        <v>71</v>
      </c>
      <c r="C15" s="308"/>
      <c r="D15" s="308"/>
      <c r="E15" s="349"/>
    </row>
    <row r="16" spans="2:5" ht="15" customHeight="1">
      <c r="B16" s="113" t="s">
        <v>299</v>
      </c>
      <c r="C16" s="348">
        <v>7.2411889547927304</v>
      </c>
      <c r="D16" s="348">
        <v>7.5005384926388583</v>
      </c>
      <c r="E16" s="345">
        <f>D16-C16</f>
        <v>0.25934953784612791</v>
      </c>
    </row>
    <row r="17" spans="2:12" ht="15" customHeight="1">
      <c r="B17" s="115" t="s">
        <v>300</v>
      </c>
      <c r="C17" s="46">
        <v>7.1452569521690767</v>
      </c>
      <c r="D17" s="46">
        <v>7.4107413184618709</v>
      </c>
      <c r="E17" s="347">
        <f>D17-C17</f>
        <v>0.26548436629279415</v>
      </c>
    </row>
    <row r="18" spans="2:12" ht="15" customHeight="1">
      <c r="B18" s="115" t="s">
        <v>301</v>
      </c>
      <c r="C18" s="46">
        <v>7.5087680107226626</v>
      </c>
      <c r="D18" s="46">
        <v>7.7810025437247603</v>
      </c>
      <c r="E18" s="347">
        <f>D18-C18</f>
        <v>0.27223453300209766</v>
      </c>
    </row>
    <row r="19" spans="2:12" ht="15" customHeight="1">
      <c r="B19" s="116" t="s">
        <v>245</v>
      </c>
      <c r="C19" s="116"/>
      <c r="D19" s="116"/>
      <c r="E19" s="116"/>
    </row>
    <row r="20" spans="2:12" ht="15" customHeight="1" thickBot="1"/>
    <row r="21" spans="2:12" ht="30" customHeight="1" thickBot="1">
      <c r="B21" s="60"/>
      <c r="C21" s="60"/>
      <c r="D21" s="60"/>
      <c r="E21" s="85" t="s">
        <v>98</v>
      </c>
      <c r="F21" s="60"/>
      <c r="G21" s="60"/>
      <c r="H21" s="60"/>
      <c r="I21" s="60"/>
      <c r="J21" s="60"/>
      <c r="K21" s="60"/>
      <c r="L21" s="6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60"/>
      <c r="C28" s="60"/>
      <c r="D28" s="60"/>
      <c r="E28" s="60"/>
      <c r="F28" s="60"/>
      <c r="G28" s="60"/>
      <c r="H28" s="60"/>
      <c r="I28" s="85" t="s">
        <v>100</v>
      </c>
      <c r="J28" s="60"/>
      <c r="K28" s="60"/>
      <c r="L28" s="6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8" t="s">
        <v>303</v>
      </c>
      <c r="C5" s="168"/>
      <c r="D5" s="168"/>
      <c r="E5" s="168"/>
    </row>
    <row r="6" spans="2:7" ht="44.25" customHeight="1">
      <c r="B6" s="48" t="s">
        <v>159</v>
      </c>
      <c r="C6" s="110" t="str">
        <f>actualizaciones!A3</f>
        <v>acum. octubre 2011</v>
      </c>
      <c r="D6" s="110" t="str">
        <f>actualizaciones!A2</f>
        <v xml:space="preserve">acum. octubre 2012 </v>
      </c>
      <c r="E6" s="296" t="s">
        <v>298</v>
      </c>
    </row>
    <row r="7" spans="2:7" ht="15" customHeight="1">
      <c r="B7" s="350" t="s">
        <v>160</v>
      </c>
      <c r="C7" s="351"/>
      <c r="D7" s="351"/>
      <c r="E7" s="351"/>
      <c r="G7" s="2"/>
    </row>
    <row r="8" spans="2:7" ht="15" customHeight="1">
      <c r="B8" s="352" t="s">
        <v>299</v>
      </c>
      <c r="C8" s="348">
        <v>7.2411889547927304</v>
      </c>
      <c r="D8" s="348">
        <v>7.5005384926388583</v>
      </c>
      <c r="E8" s="345">
        <f>D8-C8</f>
        <v>0.25934953784612791</v>
      </c>
    </row>
    <row r="9" spans="2:7" ht="15" customHeight="1">
      <c r="B9" s="350" t="s">
        <v>162</v>
      </c>
      <c r="C9" s="308"/>
      <c r="D9" s="308"/>
      <c r="E9" s="349"/>
    </row>
    <row r="10" spans="2:7" ht="15" customHeight="1">
      <c r="B10" s="353" t="s">
        <v>163</v>
      </c>
      <c r="C10" s="354">
        <v>7.1452569521690767</v>
      </c>
      <c r="D10" s="354">
        <v>7.4107413184618709</v>
      </c>
      <c r="E10" s="355">
        <f>D10-C10</f>
        <v>0.26548436629279415</v>
      </c>
    </row>
    <row r="11" spans="2:7" ht="15" customHeight="1">
      <c r="B11" s="356" t="s">
        <v>164</v>
      </c>
      <c r="C11" s="46">
        <v>7.2537031985359359</v>
      </c>
      <c r="D11" s="46">
        <v>7.5792755521971005</v>
      </c>
      <c r="E11" s="347">
        <f>D11-C11</f>
        <v>0.32557235366116455</v>
      </c>
    </row>
    <row r="12" spans="2:7" ht="15" customHeight="1">
      <c r="B12" s="356" t="s">
        <v>165</v>
      </c>
      <c r="C12" s="46">
        <v>7.3851181580805676</v>
      </c>
      <c r="D12" s="46">
        <v>7.2784040850818998</v>
      </c>
      <c r="E12" s="347">
        <f>D12-C12</f>
        <v>-0.10671407299866775</v>
      </c>
    </row>
    <row r="13" spans="2:7" ht="15" customHeight="1">
      <c r="B13" s="356" t="s">
        <v>166</v>
      </c>
      <c r="C13" s="46">
        <v>2.107816467174465</v>
      </c>
      <c r="D13" s="46">
        <v>2.5087467480039471</v>
      </c>
      <c r="E13" s="347">
        <f>D13-C13</f>
        <v>0.40093028082948212</v>
      </c>
    </row>
    <row r="14" spans="2:7" ht="15" customHeight="1">
      <c r="B14" s="350" t="s">
        <v>167</v>
      </c>
      <c r="C14" s="308"/>
      <c r="D14" s="308"/>
      <c r="E14" s="349"/>
    </row>
    <row r="15" spans="2:7" ht="15" customHeight="1">
      <c r="B15" s="353" t="s">
        <v>168</v>
      </c>
      <c r="C15" s="354">
        <v>7.5087680107226626</v>
      </c>
      <c r="D15" s="354">
        <v>7.7810025437247603</v>
      </c>
      <c r="E15" s="355">
        <f>D15-C15</f>
        <v>0.27223453300209766</v>
      </c>
    </row>
    <row r="16" spans="2:7" ht="15" customHeight="1">
      <c r="B16" s="58" t="s">
        <v>304</v>
      </c>
      <c r="C16" s="58"/>
      <c r="D16" s="58"/>
      <c r="E16" s="58"/>
    </row>
    <row r="17" spans="2:12" ht="15" customHeight="1" thickBot="1"/>
    <row r="18" spans="2:12" ht="30" customHeight="1" thickBot="1">
      <c r="E18" s="85" t="s">
        <v>98</v>
      </c>
    </row>
    <row r="25" spans="2:1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5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6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8" customWidth="1"/>
    <col min="2" max="2" width="13" style="278" customWidth="1"/>
    <col min="3" max="6" width="10.7109375" style="278" customWidth="1"/>
    <col min="7" max="18" width="11" style="278" customWidth="1"/>
    <col min="19" max="21" width="10.42578125" style="278" customWidth="1"/>
    <col min="22" max="25" width="9.28515625" style="278" customWidth="1"/>
    <col min="26" max="37" width="7.28515625" style="278" customWidth="1"/>
    <col min="38" max="38" width="11.5703125" style="278" bestFit="1" customWidth="1"/>
    <col min="39" max="258" width="11.42578125" style="278"/>
    <col min="259" max="259" width="13.7109375" style="278" customWidth="1"/>
    <col min="260" max="260" width="12.140625" style="278" customWidth="1"/>
    <col min="261" max="274" width="11" style="278" customWidth="1"/>
    <col min="275" max="277" width="10.42578125" style="278" customWidth="1"/>
    <col min="278" max="279" width="7.28515625" style="278" customWidth="1"/>
    <col min="280" max="280" width="7.85546875" style="278" bestFit="1" customWidth="1"/>
    <col min="281" max="293" width="7.28515625" style="278" customWidth="1"/>
    <col min="294" max="294" width="11.5703125" style="278" bestFit="1" customWidth="1"/>
    <col min="295" max="514" width="11.42578125" style="278"/>
    <col min="515" max="515" width="13.7109375" style="278" customWidth="1"/>
    <col min="516" max="516" width="12.140625" style="278" customWidth="1"/>
    <col min="517" max="530" width="11" style="278" customWidth="1"/>
    <col min="531" max="533" width="10.42578125" style="278" customWidth="1"/>
    <col min="534" max="535" width="7.28515625" style="278" customWidth="1"/>
    <col min="536" max="536" width="7.85546875" style="278" bestFit="1" customWidth="1"/>
    <col min="537" max="549" width="7.28515625" style="278" customWidth="1"/>
    <col min="550" max="550" width="11.5703125" style="278" bestFit="1" customWidth="1"/>
    <col min="551" max="770" width="11.42578125" style="278"/>
    <col min="771" max="771" width="13.7109375" style="278" customWidth="1"/>
    <col min="772" max="772" width="12.140625" style="278" customWidth="1"/>
    <col min="773" max="786" width="11" style="278" customWidth="1"/>
    <col min="787" max="789" width="10.42578125" style="278" customWidth="1"/>
    <col min="790" max="791" width="7.28515625" style="278" customWidth="1"/>
    <col min="792" max="792" width="7.85546875" style="278" bestFit="1" customWidth="1"/>
    <col min="793" max="805" width="7.28515625" style="278" customWidth="1"/>
    <col min="806" max="806" width="11.5703125" style="278" bestFit="1" customWidth="1"/>
    <col min="807" max="1026" width="11.42578125" style="278"/>
    <col min="1027" max="1027" width="13.7109375" style="278" customWidth="1"/>
    <col min="1028" max="1028" width="12.140625" style="278" customWidth="1"/>
    <col min="1029" max="1042" width="11" style="278" customWidth="1"/>
    <col min="1043" max="1045" width="10.42578125" style="278" customWidth="1"/>
    <col min="1046" max="1047" width="7.28515625" style="278" customWidth="1"/>
    <col min="1048" max="1048" width="7.85546875" style="278" bestFit="1" customWidth="1"/>
    <col min="1049" max="1061" width="7.28515625" style="278" customWidth="1"/>
    <col min="1062" max="1062" width="11.5703125" style="278" bestFit="1" customWidth="1"/>
    <col min="1063" max="1282" width="11.42578125" style="278"/>
    <col min="1283" max="1283" width="13.7109375" style="278" customWidth="1"/>
    <col min="1284" max="1284" width="12.140625" style="278" customWidth="1"/>
    <col min="1285" max="1298" width="11" style="278" customWidth="1"/>
    <col min="1299" max="1301" width="10.42578125" style="278" customWidth="1"/>
    <col min="1302" max="1303" width="7.28515625" style="278" customWidth="1"/>
    <col min="1304" max="1304" width="7.85546875" style="278" bestFit="1" customWidth="1"/>
    <col min="1305" max="1317" width="7.28515625" style="278" customWidth="1"/>
    <col min="1318" max="1318" width="11.5703125" style="278" bestFit="1" customWidth="1"/>
    <col min="1319" max="1538" width="11.42578125" style="278"/>
    <col min="1539" max="1539" width="13.7109375" style="278" customWidth="1"/>
    <col min="1540" max="1540" width="12.140625" style="278" customWidth="1"/>
    <col min="1541" max="1554" width="11" style="278" customWidth="1"/>
    <col min="1555" max="1557" width="10.42578125" style="278" customWidth="1"/>
    <col min="1558" max="1559" width="7.28515625" style="278" customWidth="1"/>
    <col min="1560" max="1560" width="7.85546875" style="278" bestFit="1" customWidth="1"/>
    <col min="1561" max="1573" width="7.28515625" style="278" customWidth="1"/>
    <col min="1574" max="1574" width="11.5703125" style="278" bestFit="1" customWidth="1"/>
    <col min="1575" max="1794" width="11.42578125" style="278"/>
    <col min="1795" max="1795" width="13.7109375" style="278" customWidth="1"/>
    <col min="1796" max="1796" width="12.140625" style="278" customWidth="1"/>
    <col min="1797" max="1810" width="11" style="278" customWidth="1"/>
    <col min="1811" max="1813" width="10.42578125" style="278" customWidth="1"/>
    <col min="1814" max="1815" width="7.28515625" style="278" customWidth="1"/>
    <col min="1816" max="1816" width="7.85546875" style="278" bestFit="1" customWidth="1"/>
    <col min="1817" max="1829" width="7.28515625" style="278" customWidth="1"/>
    <col min="1830" max="1830" width="11.5703125" style="278" bestFit="1" customWidth="1"/>
    <col min="1831" max="2050" width="11.42578125" style="278"/>
    <col min="2051" max="2051" width="13.7109375" style="278" customWidth="1"/>
    <col min="2052" max="2052" width="12.140625" style="278" customWidth="1"/>
    <col min="2053" max="2066" width="11" style="278" customWidth="1"/>
    <col min="2067" max="2069" width="10.42578125" style="278" customWidth="1"/>
    <col min="2070" max="2071" width="7.28515625" style="278" customWidth="1"/>
    <col min="2072" max="2072" width="7.85546875" style="278" bestFit="1" customWidth="1"/>
    <col min="2073" max="2085" width="7.28515625" style="278" customWidth="1"/>
    <col min="2086" max="2086" width="11.5703125" style="278" bestFit="1" customWidth="1"/>
    <col min="2087" max="2306" width="11.42578125" style="278"/>
    <col min="2307" max="2307" width="13.7109375" style="278" customWidth="1"/>
    <col min="2308" max="2308" width="12.140625" style="278" customWidth="1"/>
    <col min="2309" max="2322" width="11" style="278" customWidth="1"/>
    <col min="2323" max="2325" width="10.42578125" style="278" customWidth="1"/>
    <col min="2326" max="2327" width="7.28515625" style="278" customWidth="1"/>
    <col min="2328" max="2328" width="7.85546875" style="278" bestFit="1" customWidth="1"/>
    <col min="2329" max="2341" width="7.28515625" style="278" customWidth="1"/>
    <col min="2342" max="2342" width="11.5703125" style="278" bestFit="1" customWidth="1"/>
    <col min="2343" max="2562" width="11.42578125" style="278"/>
    <col min="2563" max="2563" width="13.7109375" style="278" customWidth="1"/>
    <col min="2564" max="2564" width="12.140625" style="278" customWidth="1"/>
    <col min="2565" max="2578" width="11" style="278" customWidth="1"/>
    <col min="2579" max="2581" width="10.42578125" style="278" customWidth="1"/>
    <col min="2582" max="2583" width="7.28515625" style="278" customWidth="1"/>
    <col min="2584" max="2584" width="7.85546875" style="278" bestFit="1" customWidth="1"/>
    <col min="2585" max="2597" width="7.28515625" style="278" customWidth="1"/>
    <col min="2598" max="2598" width="11.5703125" style="278" bestFit="1" customWidth="1"/>
    <col min="2599" max="2818" width="11.42578125" style="278"/>
    <col min="2819" max="2819" width="13.7109375" style="278" customWidth="1"/>
    <col min="2820" max="2820" width="12.140625" style="278" customWidth="1"/>
    <col min="2821" max="2834" width="11" style="278" customWidth="1"/>
    <col min="2835" max="2837" width="10.42578125" style="278" customWidth="1"/>
    <col min="2838" max="2839" width="7.28515625" style="278" customWidth="1"/>
    <col min="2840" max="2840" width="7.85546875" style="278" bestFit="1" customWidth="1"/>
    <col min="2841" max="2853" width="7.28515625" style="278" customWidth="1"/>
    <col min="2854" max="2854" width="11.5703125" style="278" bestFit="1" customWidth="1"/>
    <col min="2855" max="3074" width="11.42578125" style="278"/>
    <col min="3075" max="3075" width="13.7109375" style="278" customWidth="1"/>
    <col min="3076" max="3076" width="12.140625" style="278" customWidth="1"/>
    <col min="3077" max="3090" width="11" style="278" customWidth="1"/>
    <col min="3091" max="3093" width="10.42578125" style="278" customWidth="1"/>
    <col min="3094" max="3095" width="7.28515625" style="278" customWidth="1"/>
    <col min="3096" max="3096" width="7.85546875" style="278" bestFit="1" customWidth="1"/>
    <col min="3097" max="3109" width="7.28515625" style="278" customWidth="1"/>
    <col min="3110" max="3110" width="11.5703125" style="278" bestFit="1" customWidth="1"/>
    <col min="3111" max="3330" width="11.42578125" style="278"/>
    <col min="3331" max="3331" width="13.7109375" style="278" customWidth="1"/>
    <col min="3332" max="3332" width="12.140625" style="278" customWidth="1"/>
    <col min="3333" max="3346" width="11" style="278" customWidth="1"/>
    <col min="3347" max="3349" width="10.42578125" style="278" customWidth="1"/>
    <col min="3350" max="3351" width="7.28515625" style="278" customWidth="1"/>
    <col min="3352" max="3352" width="7.85546875" style="278" bestFit="1" customWidth="1"/>
    <col min="3353" max="3365" width="7.28515625" style="278" customWidth="1"/>
    <col min="3366" max="3366" width="11.5703125" style="278" bestFit="1" customWidth="1"/>
    <col min="3367" max="3586" width="11.42578125" style="278"/>
    <col min="3587" max="3587" width="13.7109375" style="278" customWidth="1"/>
    <col min="3588" max="3588" width="12.140625" style="278" customWidth="1"/>
    <col min="3589" max="3602" width="11" style="278" customWidth="1"/>
    <col min="3603" max="3605" width="10.42578125" style="278" customWidth="1"/>
    <col min="3606" max="3607" width="7.28515625" style="278" customWidth="1"/>
    <col min="3608" max="3608" width="7.85546875" style="278" bestFit="1" customWidth="1"/>
    <col min="3609" max="3621" width="7.28515625" style="278" customWidth="1"/>
    <col min="3622" max="3622" width="11.5703125" style="278" bestFit="1" customWidth="1"/>
    <col min="3623" max="3842" width="11.42578125" style="278"/>
    <col min="3843" max="3843" width="13.7109375" style="278" customWidth="1"/>
    <col min="3844" max="3844" width="12.140625" style="278" customWidth="1"/>
    <col min="3845" max="3858" width="11" style="278" customWidth="1"/>
    <col min="3859" max="3861" width="10.42578125" style="278" customWidth="1"/>
    <col min="3862" max="3863" width="7.28515625" style="278" customWidth="1"/>
    <col min="3864" max="3864" width="7.85546875" style="278" bestFit="1" customWidth="1"/>
    <col min="3865" max="3877" width="7.28515625" style="278" customWidth="1"/>
    <col min="3878" max="3878" width="11.5703125" style="278" bestFit="1" customWidth="1"/>
    <col min="3879" max="4098" width="11.42578125" style="278"/>
    <col min="4099" max="4099" width="13.7109375" style="278" customWidth="1"/>
    <col min="4100" max="4100" width="12.140625" style="278" customWidth="1"/>
    <col min="4101" max="4114" width="11" style="278" customWidth="1"/>
    <col min="4115" max="4117" width="10.42578125" style="278" customWidth="1"/>
    <col min="4118" max="4119" width="7.28515625" style="278" customWidth="1"/>
    <col min="4120" max="4120" width="7.85546875" style="278" bestFit="1" customWidth="1"/>
    <col min="4121" max="4133" width="7.28515625" style="278" customWidth="1"/>
    <col min="4134" max="4134" width="11.5703125" style="278" bestFit="1" customWidth="1"/>
    <col min="4135" max="4354" width="11.42578125" style="278"/>
    <col min="4355" max="4355" width="13.7109375" style="278" customWidth="1"/>
    <col min="4356" max="4356" width="12.140625" style="278" customWidth="1"/>
    <col min="4357" max="4370" width="11" style="278" customWidth="1"/>
    <col min="4371" max="4373" width="10.42578125" style="278" customWidth="1"/>
    <col min="4374" max="4375" width="7.28515625" style="278" customWidth="1"/>
    <col min="4376" max="4376" width="7.85546875" style="278" bestFit="1" customWidth="1"/>
    <col min="4377" max="4389" width="7.28515625" style="278" customWidth="1"/>
    <col min="4390" max="4390" width="11.5703125" style="278" bestFit="1" customWidth="1"/>
    <col min="4391" max="4610" width="11.42578125" style="278"/>
    <col min="4611" max="4611" width="13.7109375" style="278" customWidth="1"/>
    <col min="4612" max="4612" width="12.140625" style="278" customWidth="1"/>
    <col min="4613" max="4626" width="11" style="278" customWidth="1"/>
    <col min="4627" max="4629" width="10.42578125" style="278" customWidth="1"/>
    <col min="4630" max="4631" width="7.28515625" style="278" customWidth="1"/>
    <col min="4632" max="4632" width="7.85546875" style="278" bestFit="1" customWidth="1"/>
    <col min="4633" max="4645" width="7.28515625" style="278" customWidth="1"/>
    <col min="4646" max="4646" width="11.5703125" style="278" bestFit="1" customWidth="1"/>
    <col min="4647" max="4866" width="11.42578125" style="278"/>
    <col min="4867" max="4867" width="13.7109375" style="278" customWidth="1"/>
    <col min="4868" max="4868" width="12.140625" style="278" customWidth="1"/>
    <col min="4869" max="4882" width="11" style="278" customWidth="1"/>
    <col min="4883" max="4885" width="10.42578125" style="278" customWidth="1"/>
    <col min="4886" max="4887" width="7.28515625" style="278" customWidth="1"/>
    <col min="4888" max="4888" width="7.85546875" style="278" bestFit="1" customWidth="1"/>
    <col min="4889" max="4901" width="7.28515625" style="278" customWidth="1"/>
    <col min="4902" max="4902" width="11.5703125" style="278" bestFit="1" customWidth="1"/>
    <col min="4903" max="5122" width="11.42578125" style="278"/>
    <col min="5123" max="5123" width="13.7109375" style="278" customWidth="1"/>
    <col min="5124" max="5124" width="12.140625" style="278" customWidth="1"/>
    <col min="5125" max="5138" width="11" style="278" customWidth="1"/>
    <col min="5139" max="5141" width="10.42578125" style="278" customWidth="1"/>
    <col min="5142" max="5143" width="7.28515625" style="278" customWidth="1"/>
    <col min="5144" max="5144" width="7.85546875" style="278" bestFit="1" customWidth="1"/>
    <col min="5145" max="5157" width="7.28515625" style="278" customWidth="1"/>
    <col min="5158" max="5158" width="11.5703125" style="278" bestFit="1" customWidth="1"/>
    <col min="5159" max="5378" width="11.42578125" style="278"/>
    <col min="5379" max="5379" width="13.7109375" style="278" customWidth="1"/>
    <col min="5380" max="5380" width="12.140625" style="278" customWidth="1"/>
    <col min="5381" max="5394" width="11" style="278" customWidth="1"/>
    <col min="5395" max="5397" width="10.42578125" style="278" customWidth="1"/>
    <col min="5398" max="5399" width="7.28515625" style="278" customWidth="1"/>
    <col min="5400" max="5400" width="7.85546875" style="278" bestFit="1" customWidth="1"/>
    <col min="5401" max="5413" width="7.28515625" style="278" customWidth="1"/>
    <col min="5414" max="5414" width="11.5703125" style="278" bestFit="1" customWidth="1"/>
    <col min="5415" max="5634" width="11.42578125" style="278"/>
    <col min="5635" max="5635" width="13.7109375" style="278" customWidth="1"/>
    <col min="5636" max="5636" width="12.140625" style="278" customWidth="1"/>
    <col min="5637" max="5650" width="11" style="278" customWidth="1"/>
    <col min="5651" max="5653" width="10.42578125" style="278" customWidth="1"/>
    <col min="5654" max="5655" width="7.28515625" style="278" customWidth="1"/>
    <col min="5656" max="5656" width="7.85546875" style="278" bestFit="1" customWidth="1"/>
    <col min="5657" max="5669" width="7.28515625" style="278" customWidth="1"/>
    <col min="5670" max="5670" width="11.5703125" style="278" bestFit="1" customWidth="1"/>
    <col min="5671" max="5890" width="11.42578125" style="278"/>
    <col min="5891" max="5891" width="13.7109375" style="278" customWidth="1"/>
    <col min="5892" max="5892" width="12.140625" style="278" customWidth="1"/>
    <col min="5893" max="5906" width="11" style="278" customWidth="1"/>
    <col min="5907" max="5909" width="10.42578125" style="278" customWidth="1"/>
    <col min="5910" max="5911" width="7.28515625" style="278" customWidth="1"/>
    <col min="5912" max="5912" width="7.85546875" style="278" bestFit="1" customWidth="1"/>
    <col min="5913" max="5925" width="7.28515625" style="278" customWidth="1"/>
    <col min="5926" max="5926" width="11.5703125" style="278" bestFit="1" customWidth="1"/>
    <col min="5927" max="6146" width="11.42578125" style="278"/>
    <col min="6147" max="6147" width="13.7109375" style="278" customWidth="1"/>
    <col min="6148" max="6148" width="12.140625" style="278" customWidth="1"/>
    <col min="6149" max="6162" width="11" style="278" customWidth="1"/>
    <col min="6163" max="6165" width="10.42578125" style="278" customWidth="1"/>
    <col min="6166" max="6167" width="7.28515625" style="278" customWidth="1"/>
    <col min="6168" max="6168" width="7.85546875" style="278" bestFit="1" customWidth="1"/>
    <col min="6169" max="6181" width="7.28515625" style="278" customWidth="1"/>
    <col min="6182" max="6182" width="11.5703125" style="278" bestFit="1" customWidth="1"/>
    <col min="6183" max="6402" width="11.42578125" style="278"/>
    <col min="6403" max="6403" width="13.7109375" style="278" customWidth="1"/>
    <col min="6404" max="6404" width="12.140625" style="278" customWidth="1"/>
    <col min="6405" max="6418" width="11" style="278" customWidth="1"/>
    <col min="6419" max="6421" width="10.42578125" style="278" customWidth="1"/>
    <col min="6422" max="6423" width="7.28515625" style="278" customWidth="1"/>
    <col min="6424" max="6424" width="7.85546875" style="278" bestFit="1" customWidth="1"/>
    <col min="6425" max="6437" width="7.28515625" style="278" customWidth="1"/>
    <col min="6438" max="6438" width="11.5703125" style="278" bestFit="1" customWidth="1"/>
    <col min="6439" max="6658" width="11.42578125" style="278"/>
    <col min="6659" max="6659" width="13.7109375" style="278" customWidth="1"/>
    <col min="6660" max="6660" width="12.140625" style="278" customWidth="1"/>
    <col min="6661" max="6674" width="11" style="278" customWidth="1"/>
    <col min="6675" max="6677" width="10.42578125" style="278" customWidth="1"/>
    <col min="6678" max="6679" width="7.28515625" style="278" customWidth="1"/>
    <col min="6680" max="6680" width="7.85546875" style="278" bestFit="1" customWidth="1"/>
    <col min="6681" max="6693" width="7.28515625" style="278" customWidth="1"/>
    <col min="6694" max="6694" width="11.5703125" style="278" bestFit="1" customWidth="1"/>
    <col min="6695" max="6914" width="11.42578125" style="278"/>
    <col min="6915" max="6915" width="13.7109375" style="278" customWidth="1"/>
    <col min="6916" max="6916" width="12.140625" style="278" customWidth="1"/>
    <col min="6917" max="6930" width="11" style="278" customWidth="1"/>
    <col min="6931" max="6933" width="10.42578125" style="278" customWidth="1"/>
    <col min="6934" max="6935" width="7.28515625" style="278" customWidth="1"/>
    <col min="6936" max="6936" width="7.85546875" style="278" bestFit="1" customWidth="1"/>
    <col min="6937" max="6949" width="7.28515625" style="278" customWidth="1"/>
    <col min="6950" max="6950" width="11.5703125" style="278" bestFit="1" customWidth="1"/>
    <col min="6951" max="7170" width="11.42578125" style="278"/>
    <col min="7171" max="7171" width="13.7109375" style="278" customWidth="1"/>
    <col min="7172" max="7172" width="12.140625" style="278" customWidth="1"/>
    <col min="7173" max="7186" width="11" style="278" customWidth="1"/>
    <col min="7187" max="7189" width="10.42578125" style="278" customWidth="1"/>
    <col min="7190" max="7191" width="7.28515625" style="278" customWidth="1"/>
    <col min="7192" max="7192" width="7.85546875" style="278" bestFit="1" customWidth="1"/>
    <col min="7193" max="7205" width="7.28515625" style="278" customWidth="1"/>
    <col min="7206" max="7206" width="11.5703125" style="278" bestFit="1" customWidth="1"/>
    <col min="7207" max="7426" width="11.42578125" style="278"/>
    <col min="7427" max="7427" width="13.7109375" style="278" customWidth="1"/>
    <col min="7428" max="7428" width="12.140625" style="278" customWidth="1"/>
    <col min="7429" max="7442" width="11" style="278" customWidth="1"/>
    <col min="7443" max="7445" width="10.42578125" style="278" customWidth="1"/>
    <col min="7446" max="7447" width="7.28515625" style="278" customWidth="1"/>
    <col min="7448" max="7448" width="7.85546875" style="278" bestFit="1" customWidth="1"/>
    <col min="7449" max="7461" width="7.28515625" style="278" customWidth="1"/>
    <col min="7462" max="7462" width="11.5703125" style="278" bestFit="1" customWidth="1"/>
    <col min="7463" max="7682" width="11.42578125" style="278"/>
    <col min="7683" max="7683" width="13.7109375" style="278" customWidth="1"/>
    <col min="7684" max="7684" width="12.140625" style="278" customWidth="1"/>
    <col min="7685" max="7698" width="11" style="278" customWidth="1"/>
    <col min="7699" max="7701" width="10.42578125" style="278" customWidth="1"/>
    <col min="7702" max="7703" width="7.28515625" style="278" customWidth="1"/>
    <col min="7704" max="7704" width="7.85546875" style="278" bestFit="1" customWidth="1"/>
    <col min="7705" max="7717" width="7.28515625" style="278" customWidth="1"/>
    <col min="7718" max="7718" width="11.5703125" style="278" bestFit="1" customWidth="1"/>
    <col min="7719" max="7938" width="11.42578125" style="278"/>
    <col min="7939" max="7939" width="13.7109375" style="278" customWidth="1"/>
    <col min="7940" max="7940" width="12.140625" style="278" customWidth="1"/>
    <col min="7941" max="7954" width="11" style="278" customWidth="1"/>
    <col min="7955" max="7957" width="10.42578125" style="278" customWidth="1"/>
    <col min="7958" max="7959" width="7.28515625" style="278" customWidth="1"/>
    <col min="7960" max="7960" width="7.85546875" style="278" bestFit="1" customWidth="1"/>
    <col min="7961" max="7973" width="7.28515625" style="278" customWidth="1"/>
    <col min="7974" max="7974" width="11.5703125" style="278" bestFit="1" customWidth="1"/>
    <col min="7975" max="8194" width="11.42578125" style="278"/>
    <col min="8195" max="8195" width="13.7109375" style="278" customWidth="1"/>
    <col min="8196" max="8196" width="12.140625" style="278" customWidth="1"/>
    <col min="8197" max="8210" width="11" style="278" customWidth="1"/>
    <col min="8211" max="8213" width="10.42578125" style="278" customWidth="1"/>
    <col min="8214" max="8215" width="7.28515625" style="278" customWidth="1"/>
    <col min="8216" max="8216" width="7.85546875" style="278" bestFit="1" customWidth="1"/>
    <col min="8217" max="8229" width="7.28515625" style="278" customWidth="1"/>
    <col min="8230" max="8230" width="11.5703125" style="278" bestFit="1" customWidth="1"/>
    <col min="8231" max="8450" width="11.42578125" style="278"/>
    <col min="8451" max="8451" width="13.7109375" style="278" customWidth="1"/>
    <col min="8452" max="8452" width="12.140625" style="278" customWidth="1"/>
    <col min="8453" max="8466" width="11" style="278" customWidth="1"/>
    <col min="8467" max="8469" width="10.42578125" style="278" customWidth="1"/>
    <col min="8470" max="8471" width="7.28515625" style="278" customWidth="1"/>
    <col min="8472" max="8472" width="7.85546875" style="278" bestFit="1" customWidth="1"/>
    <col min="8473" max="8485" width="7.28515625" style="278" customWidth="1"/>
    <col min="8486" max="8486" width="11.5703125" style="278" bestFit="1" customWidth="1"/>
    <col min="8487" max="8706" width="11.42578125" style="278"/>
    <col min="8707" max="8707" width="13.7109375" style="278" customWidth="1"/>
    <col min="8708" max="8708" width="12.140625" style="278" customWidth="1"/>
    <col min="8709" max="8722" width="11" style="278" customWidth="1"/>
    <col min="8723" max="8725" width="10.42578125" style="278" customWidth="1"/>
    <col min="8726" max="8727" width="7.28515625" style="278" customWidth="1"/>
    <col min="8728" max="8728" width="7.85546875" style="278" bestFit="1" customWidth="1"/>
    <col min="8729" max="8741" width="7.28515625" style="278" customWidth="1"/>
    <col min="8742" max="8742" width="11.5703125" style="278" bestFit="1" customWidth="1"/>
    <col min="8743" max="8962" width="11.42578125" style="278"/>
    <col min="8963" max="8963" width="13.7109375" style="278" customWidth="1"/>
    <col min="8964" max="8964" width="12.140625" style="278" customWidth="1"/>
    <col min="8965" max="8978" width="11" style="278" customWidth="1"/>
    <col min="8979" max="8981" width="10.42578125" style="278" customWidth="1"/>
    <col min="8982" max="8983" width="7.28515625" style="278" customWidth="1"/>
    <col min="8984" max="8984" width="7.85546875" style="278" bestFit="1" customWidth="1"/>
    <col min="8985" max="8997" width="7.28515625" style="278" customWidth="1"/>
    <col min="8998" max="8998" width="11.5703125" style="278" bestFit="1" customWidth="1"/>
    <col min="8999" max="9218" width="11.42578125" style="278"/>
    <col min="9219" max="9219" width="13.7109375" style="278" customWidth="1"/>
    <col min="9220" max="9220" width="12.140625" style="278" customWidth="1"/>
    <col min="9221" max="9234" width="11" style="278" customWidth="1"/>
    <col min="9235" max="9237" width="10.42578125" style="278" customWidth="1"/>
    <col min="9238" max="9239" width="7.28515625" style="278" customWidth="1"/>
    <col min="9240" max="9240" width="7.85546875" style="278" bestFit="1" customWidth="1"/>
    <col min="9241" max="9253" width="7.28515625" style="278" customWidth="1"/>
    <col min="9254" max="9254" width="11.5703125" style="278" bestFit="1" customWidth="1"/>
    <col min="9255" max="9474" width="11.42578125" style="278"/>
    <col min="9475" max="9475" width="13.7109375" style="278" customWidth="1"/>
    <col min="9476" max="9476" width="12.140625" style="278" customWidth="1"/>
    <col min="9477" max="9490" width="11" style="278" customWidth="1"/>
    <col min="9491" max="9493" width="10.42578125" style="278" customWidth="1"/>
    <col min="9494" max="9495" width="7.28515625" style="278" customWidth="1"/>
    <col min="9496" max="9496" width="7.85546875" style="278" bestFit="1" customWidth="1"/>
    <col min="9497" max="9509" width="7.28515625" style="278" customWidth="1"/>
    <col min="9510" max="9510" width="11.5703125" style="278" bestFit="1" customWidth="1"/>
    <col min="9511" max="9730" width="11.42578125" style="278"/>
    <col min="9731" max="9731" width="13.7109375" style="278" customWidth="1"/>
    <col min="9732" max="9732" width="12.140625" style="278" customWidth="1"/>
    <col min="9733" max="9746" width="11" style="278" customWidth="1"/>
    <col min="9747" max="9749" width="10.42578125" style="278" customWidth="1"/>
    <col min="9750" max="9751" width="7.28515625" style="278" customWidth="1"/>
    <col min="9752" max="9752" width="7.85546875" style="278" bestFit="1" customWidth="1"/>
    <col min="9753" max="9765" width="7.28515625" style="278" customWidth="1"/>
    <col min="9766" max="9766" width="11.5703125" style="278" bestFit="1" customWidth="1"/>
    <col min="9767" max="9986" width="11.42578125" style="278"/>
    <col min="9987" max="9987" width="13.7109375" style="278" customWidth="1"/>
    <col min="9988" max="9988" width="12.140625" style="278" customWidth="1"/>
    <col min="9989" max="10002" width="11" style="278" customWidth="1"/>
    <col min="10003" max="10005" width="10.42578125" style="278" customWidth="1"/>
    <col min="10006" max="10007" width="7.28515625" style="278" customWidth="1"/>
    <col min="10008" max="10008" width="7.85546875" style="278" bestFit="1" customWidth="1"/>
    <col min="10009" max="10021" width="7.28515625" style="278" customWidth="1"/>
    <col min="10022" max="10022" width="11.5703125" style="278" bestFit="1" customWidth="1"/>
    <col min="10023" max="10242" width="11.42578125" style="278"/>
    <col min="10243" max="10243" width="13.7109375" style="278" customWidth="1"/>
    <col min="10244" max="10244" width="12.140625" style="278" customWidth="1"/>
    <col min="10245" max="10258" width="11" style="278" customWidth="1"/>
    <col min="10259" max="10261" width="10.42578125" style="278" customWidth="1"/>
    <col min="10262" max="10263" width="7.28515625" style="278" customWidth="1"/>
    <col min="10264" max="10264" width="7.85546875" style="278" bestFit="1" customWidth="1"/>
    <col min="10265" max="10277" width="7.28515625" style="278" customWidth="1"/>
    <col min="10278" max="10278" width="11.5703125" style="278" bestFit="1" customWidth="1"/>
    <col min="10279" max="10498" width="11.42578125" style="278"/>
    <col min="10499" max="10499" width="13.7109375" style="278" customWidth="1"/>
    <col min="10500" max="10500" width="12.140625" style="278" customWidth="1"/>
    <col min="10501" max="10514" width="11" style="278" customWidth="1"/>
    <col min="10515" max="10517" width="10.42578125" style="278" customWidth="1"/>
    <col min="10518" max="10519" width="7.28515625" style="278" customWidth="1"/>
    <col min="10520" max="10520" width="7.85546875" style="278" bestFit="1" customWidth="1"/>
    <col min="10521" max="10533" width="7.28515625" style="278" customWidth="1"/>
    <col min="10534" max="10534" width="11.5703125" style="278" bestFit="1" customWidth="1"/>
    <col min="10535" max="10754" width="11.42578125" style="278"/>
    <col min="10755" max="10755" width="13.7109375" style="278" customWidth="1"/>
    <col min="10756" max="10756" width="12.140625" style="278" customWidth="1"/>
    <col min="10757" max="10770" width="11" style="278" customWidth="1"/>
    <col min="10771" max="10773" width="10.42578125" style="278" customWidth="1"/>
    <col min="10774" max="10775" width="7.28515625" style="278" customWidth="1"/>
    <col min="10776" max="10776" width="7.85546875" style="278" bestFit="1" customWidth="1"/>
    <col min="10777" max="10789" width="7.28515625" style="278" customWidth="1"/>
    <col min="10790" max="10790" width="11.5703125" style="278" bestFit="1" customWidth="1"/>
    <col min="10791" max="11010" width="11.42578125" style="278"/>
    <col min="11011" max="11011" width="13.7109375" style="278" customWidth="1"/>
    <col min="11012" max="11012" width="12.140625" style="278" customWidth="1"/>
    <col min="11013" max="11026" width="11" style="278" customWidth="1"/>
    <col min="11027" max="11029" width="10.42578125" style="278" customWidth="1"/>
    <col min="11030" max="11031" width="7.28515625" style="278" customWidth="1"/>
    <col min="11032" max="11032" width="7.85546875" style="278" bestFit="1" customWidth="1"/>
    <col min="11033" max="11045" width="7.28515625" style="278" customWidth="1"/>
    <col min="11046" max="11046" width="11.5703125" style="278" bestFit="1" customWidth="1"/>
    <col min="11047" max="11266" width="11.42578125" style="278"/>
    <col min="11267" max="11267" width="13.7109375" style="278" customWidth="1"/>
    <col min="11268" max="11268" width="12.140625" style="278" customWidth="1"/>
    <col min="11269" max="11282" width="11" style="278" customWidth="1"/>
    <col min="11283" max="11285" width="10.42578125" style="278" customWidth="1"/>
    <col min="11286" max="11287" width="7.28515625" style="278" customWidth="1"/>
    <col min="11288" max="11288" width="7.85546875" style="278" bestFit="1" customWidth="1"/>
    <col min="11289" max="11301" width="7.28515625" style="278" customWidth="1"/>
    <col min="11302" max="11302" width="11.5703125" style="278" bestFit="1" customWidth="1"/>
    <col min="11303" max="11522" width="11.42578125" style="278"/>
    <col min="11523" max="11523" width="13.7109375" style="278" customWidth="1"/>
    <col min="11524" max="11524" width="12.140625" style="278" customWidth="1"/>
    <col min="11525" max="11538" width="11" style="278" customWidth="1"/>
    <col min="11539" max="11541" width="10.42578125" style="278" customWidth="1"/>
    <col min="11542" max="11543" width="7.28515625" style="278" customWidth="1"/>
    <col min="11544" max="11544" width="7.85546875" style="278" bestFit="1" customWidth="1"/>
    <col min="11545" max="11557" width="7.28515625" style="278" customWidth="1"/>
    <col min="11558" max="11558" width="11.5703125" style="278" bestFit="1" customWidth="1"/>
    <col min="11559" max="11778" width="11.42578125" style="278"/>
    <col min="11779" max="11779" width="13.7109375" style="278" customWidth="1"/>
    <col min="11780" max="11780" width="12.140625" style="278" customWidth="1"/>
    <col min="11781" max="11794" width="11" style="278" customWidth="1"/>
    <col min="11795" max="11797" width="10.42578125" style="278" customWidth="1"/>
    <col min="11798" max="11799" width="7.28515625" style="278" customWidth="1"/>
    <col min="11800" max="11800" width="7.85546875" style="278" bestFit="1" customWidth="1"/>
    <col min="11801" max="11813" width="7.28515625" style="278" customWidth="1"/>
    <col min="11814" max="11814" width="11.5703125" style="278" bestFit="1" customWidth="1"/>
    <col min="11815" max="12034" width="11.42578125" style="278"/>
    <col min="12035" max="12035" width="13.7109375" style="278" customWidth="1"/>
    <col min="12036" max="12036" width="12.140625" style="278" customWidth="1"/>
    <col min="12037" max="12050" width="11" style="278" customWidth="1"/>
    <col min="12051" max="12053" width="10.42578125" style="278" customWidth="1"/>
    <col min="12054" max="12055" width="7.28515625" style="278" customWidth="1"/>
    <col min="12056" max="12056" width="7.85546875" style="278" bestFit="1" customWidth="1"/>
    <col min="12057" max="12069" width="7.28515625" style="278" customWidth="1"/>
    <col min="12070" max="12070" width="11.5703125" style="278" bestFit="1" customWidth="1"/>
    <col min="12071" max="12290" width="11.42578125" style="278"/>
    <col min="12291" max="12291" width="13.7109375" style="278" customWidth="1"/>
    <col min="12292" max="12292" width="12.140625" style="278" customWidth="1"/>
    <col min="12293" max="12306" width="11" style="278" customWidth="1"/>
    <col min="12307" max="12309" width="10.42578125" style="278" customWidth="1"/>
    <col min="12310" max="12311" width="7.28515625" style="278" customWidth="1"/>
    <col min="12312" max="12312" width="7.85546875" style="278" bestFit="1" customWidth="1"/>
    <col min="12313" max="12325" width="7.28515625" style="278" customWidth="1"/>
    <col min="12326" max="12326" width="11.5703125" style="278" bestFit="1" customWidth="1"/>
    <col min="12327" max="12546" width="11.42578125" style="278"/>
    <col min="12547" max="12547" width="13.7109375" style="278" customWidth="1"/>
    <col min="12548" max="12548" width="12.140625" style="278" customWidth="1"/>
    <col min="12549" max="12562" width="11" style="278" customWidth="1"/>
    <col min="12563" max="12565" width="10.42578125" style="278" customWidth="1"/>
    <col min="12566" max="12567" width="7.28515625" style="278" customWidth="1"/>
    <col min="12568" max="12568" width="7.85546875" style="278" bestFit="1" customWidth="1"/>
    <col min="12569" max="12581" width="7.28515625" style="278" customWidth="1"/>
    <col min="12582" max="12582" width="11.5703125" style="278" bestFit="1" customWidth="1"/>
    <col min="12583" max="12802" width="11.42578125" style="278"/>
    <col min="12803" max="12803" width="13.7109375" style="278" customWidth="1"/>
    <col min="12804" max="12804" width="12.140625" style="278" customWidth="1"/>
    <col min="12805" max="12818" width="11" style="278" customWidth="1"/>
    <col min="12819" max="12821" width="10.42578125" style="278" customWidth="1"/>
    <col min="12822" max="12823" width="7.28515625" style="278" customWidth="1"/>
    <col min="12824" max="12824" width="7.85546875" style="278" bestFit="1" customWidth="1"/>
    <col min="12825" max="12837" width="7.28515625" style="278" customWidth="1"/>
    <col min="12838" max="12838" width="11.5703125" style="278" bestFit="1" customWidth="1"/>
    <col min="12839" max="13058" width="11.42578125" style="278"/>
    <col min="13059" max="13059" width="13.7109375" style="278" customWidth="1"/>
    <col min="13060" max="13060" width="12.140625" style="278" customWidth="1"/>
    <col min="13061" max="13074" width="11" style="278" customWidth="1"/>
    <col min="13075" max="13077" width="10.42578125" style="278" customWidth="1"/>
    <col min="13078" max="13079" width="7.28515625" style="278" customWidth="1"/>
    <col min="13080" max="13080" width="7.85546875" style="278" bestFit="1" customWidth="1"/>
    <col min="13081" max="13093" width="7.28515625" style="278" customWidth="1"/>
    <col min="13094" max="13094" width="11.5703125" style="278" bestFit="1" customWidth="1"/>
    <col min="13095" max="13314" width="11.42578125" style="278"/>
    <col min="13315" max="13315" width="13.7109375" style="278" customWidth="1"/>
    <col min="13316" max="13316" width="12.140625" style="278" customWidth="1"/>
    <col min="13317" max="13330" width="11" style="278" customWidth="1"/>
    <col min="13331" max="13333" width="10.42578125" style="278" customWidth="1"/>
    <col min="13334" max="13335" width="7.28515625" style="278" customWidth="1"/>
    <col min="13336" max="13336" width="7.85546875" style="278" bestFit="1" customWidth="1"/>
    <col min="13337" max="13349" width="7.28515625" style="278" customWidth="1"/>
    <col min="13350" max="13350" width="11.5703125" style="278" bestFit="1" customWidth="1"/>
    <col min="13351" max="13570" width="11.42578125" style="278"/>
    <col min="13571" max="13571" width="13.7109375" style="278" customWidth="1"/>
    <col min="13572" max="13572" width="12.140625" style="278" customWidth="1"/>
    <col min="13573" max="13586" width="11" style="278" customWidth="1"/>
    <col min="13587" max="13589" width="10.42578125" style="278" customWidth="1"/>
    <col min="13590" max="13591" width="7.28515625" style="278" customWidth="1"/>
    <col min="13592" max="13592" width="7.85546875" style="278" bestFit="1" customWidth="1"/>
    <col min="13593" max="13605" width="7.28515625" style="278" customWidth="1"/>
    <col min="13606" max="13606" width="11.5703125" style="278" bestFit="1" customWidth="1"/>
    <col min="13607" max="13826" width="11.42578125" style="278"/>
    <col min="13827" max="13827" width="13.7109375" style="278" customWidth="1"/>
    <col min="13828" max="13828" width="12.140625" style="278" customWidth="1"/>
    <col min="13829" max="13842" width="11" style="278" customWidth="1"/>
    <col min="13843" max="13845" width="10.42578125" style="278" customWidth="1"/>
    <col min="13846" max="13847" width="7.28515625" style="278" customWidth="1"/>
    <col min="13848" max="13848" width="7.85546875" style="278" bestFit="1" customWidth="1"/>
    <col min="13849" max="13861" width="7.28515625" style="278" customWidth="1"/>
    <col min="13862" max="13862" width="11.5703125" style="278" bestFit="1" customWidth="1"/>
    <col min="13863" max="14082" width="11.42578125" style="278"/>
    <col min="14083" max="14083" width="13.7109375" style="278" customWidth="1"/>
    <col min="14084" max="14084" width="12.140625" style="278" customWidth="1"/>
    <col min="14085" max="14098" width="11" style="278" customWidth="1"/>
    <col min="14099" max="14101" width="10.42578125" style="278" customWidth="1"/>
    <col min="14102" max="14103" width="7.28515625" style="278" customWidth="1"/>
    <col min="14104" max="14104" width="7.85546875" style="278" bestFit="1" customWidth="1"/>
    <col min="14105" max="14117" width="7.28515625" style="278" customWidth="1"/>
    <col min="14118" max="14118" width="11.5703125" style="278" bestFit="1" customWidth="1"/>
    <col min="14119" max="14338" width="11.42578125" style="278"/>
    <col min="14339" max="14339" width="13.7109375" style="278" customWidth="1"/>
    <col min="14340" max="14340" width="12.140625" style="278" customWidth="1"/>
    <col min="14341" max="14354" width="11" style="278" customWidth="1"/>
    <col min="14355" max="14357" width="10.42578125" style="278" customWidth="1"/>
    <col min="14358" max="14359" width="7.28515625" style="278" customWidth="1"/>
    <col min="14360" max="14360" width="7.85546875" style="278" bestFit="1" customWidth="1"/>
    <col min="14361" max="14373" width="7.28515625" style="278" customWidth="1"/>
    <col min="14374" max="14374" width="11.5703125" style="278" bestFit="1" customWidth="1"/>
    <col min="14375" max="14594" width="11.42578125" style="278"/>
    <col min="14595" max="14595" width="13.7109375" style="278" customWidth="1"/>
    <col min="14596" max="14596" width="12.140625" style="278" customWidth="1"/>
    <col min="14597" max="14610" width="11" style="278" customWidth="1"/>
    <col min="14611" max="14613" width="10.42578125" style="278" customWidth="1"/>
    <col min="14614" max="14615" width="7.28515625" style="278" customWidth="1"/>
    <col min="14616" max="14616" width="7.85546875" style="278" bestFit="1" customWidth="1"/>
    <col min="14617" max="14629" width="7.28515625" style="278" customWidth="1"/>
    <col min="14630" max="14630" width="11.5703125" style="278" bestFit="1" customWidth="1"/>
    <col min="14631" max="14850" width="11.42578125" style="278"/>
    <col min="14851" max="14851" width="13.7109375" style="278" customWidth="1"/>
    <col min="14852" max="14852" width="12.140625" style="278" customWidth="1"/>
    <col min="14853" max="14866" width="11" style="278" customWidth="1"/>
    <col min="14867" max="14869" width="10.42578125" style="278" customWidth="1"/>
    <col min="14870" max="14871" width="7.28515625" style="278" customWidth="1"/>
    <col min="14872" max="14872" width="7.85546875" style="278" bestFit="1" customWidth="1"/>
    <col min="14873" max="14885" width="7.28515625" style="278" customWidth="1"/>
    <col min="14886" max="14886" width="11.5703125" style="278" bestFit="1" customWidth="1"/>
    <col min="14887" max="15106" width="11.42578125" style="278"/>
    <col min="15107" max="15107" width="13.7109375" style="278" customWidth="1"/>
    <col min="15108" max="15108" width="12.140625" style="278" customWidth="1"/>
    <col min="15109" max="15122" width="11" style="278" customWidth="1"/>
    <col min="15123" max="15125" width="10.42578125" style="278" customWidth="1"/>
    <col min="15126" max="15127" width="7.28515625" style="278" customWidth="1"/>
    <col min="15128" max="15128" width="7.85546875" style="278" bestFit="1" customWidth="1"/>
    <col min="15129" max="15141" width="7.28515625" style="278" customWidth="1"/>
    <col min="15142" max="15142" width="11.5703125" style="278" bestFit="1" customWidth="1"/>
    <col min="15143" max="15362" width="11.42578125" style="278"/>
    <col min="15363" max="15363" width="13.7109375" style="278" customWidth="1"/>
    <col min="15364" max="15364" width="12.140625" style="278" customWidth="1"/>
    <col min="15365" max="15378" width="11" style="278" customWidth="1"/>
    <col min="15379" max="15381" width="10.42578125" style="278" customWidth="1"/>
    <col min="15382" max="15383" width="7.28515625" style="278" customWidth="1"/>
    <col min="15384" max="15384" width="7.85546875" style="278" bestFit="1" customWidth="1"/>
    <col min="15385" max="15397" width="7.28515625" style="278" customWidth="1"/>
    <col min="15398" max="15398" width="11.5703125" style="278" bestFit="1" customWidth="1"/>
    <col min="15399" max="15618" width="11.42578125" style="278"/>
    <col min="15619" max="15619" width="13.7109375" style="278" customWidth="1"/>
    <col min="15620" max="15620" width="12.140625" style="278" customWidth="1"/>
    <col min="15621" max="15634" width="11" style="278" customWidth="1"/>
    <col min="15635" max="15637" width="10.42578125" style="278" customWidth="1"/>
    <col min="15638" max="15639" width="7.28515625" style="278" customWidth="1"/>
    <col min="15640" max="15640" width="7.85546875" style="278" bestFit="1" customWidth="1"/>
    <col min="15641" max="15653" width="7.28515625" style="278" customWidth="1"/>
    <col min="15654" max="15654" width="11.5703125" style="278" bestFit="1" customWidth="1"/>
    <col min="15655" max="15874" width="11.42578125" style="278"/>
    <col min="15875" max="15875" width="13.7109375" style="278" customWidth="1"/>
    <col min="15876" max="15876" width="12.140625" style="278" customWidth="1"/>
    <col min="15877" max="15890" width="11" style="278" customWidth="1"/>
    <col min="15891" max="15893" width="10.42578125" style="278" customWidth="1"/>
    <col min="15894" max="15895" width="7.28515625" style="278" customWidth="1"/>
    <col min="15896" max="15896" width="7.85546875" style="278" bestFit="1" customWidth="1"/>
    <col min="15897" max="15909" width="7.28515625" style="278" customWidth="1"/>
    <col min="15910" max="15910" width="11.5703125" style="278" bestFit="1" customWidth="1"/>
    <col min="15911" max="16130" width="11.42578125" style="278"/>
    <col min="16131" max="16131" width="13.7109375" style="278" customWidth="1"/>
    <col min="16132" max="16132" width="12.140625" style="278" customWidth="1"/>
    <col min="16133" max="16146" width="11" style="278" customWidth="1"/>
    <col min="16147" max="16149" width="10.42578125" style="278" customWidth="1"/>
    <col min="16150" max="16151" width="7.28515625" style="278" customWidth="1"/>
    <col min="16152" max="16152" width="7.85546875" style="278" bestFit="1" customWidth="1"/>
    <col min="16153" max="16165" width="7.28515625" style="278" customWidth="1"/>
    <col min="16166" max="16166" width="11.5703125" style="278" bestFit="1" customWidth="1"/>
    <col min="16167" max="16384" width="11.42578125" style="278"/>
  </cols>
  <sheetData>
    <row r="1" spans="2:12" ht="15" customHeight="1"/>
    <row r="2" spans="2:12" ht="15" customHeight="1"/>
    <row r="3" spans="2:12" ht="15" customHeight="1">
      <c r="B3" s="279"/>
    </row>
    <row r="4" spans="2:12" ht="15" customHeight="1" thickBot="1">
      <c r="B4" s="279"/>
    </row>
    <row r="5" spans="2:12" ht="36" customHeight="1" thickBot="1">
      <c r="B5" s="168" t="s">
        <v>305</v>
      </c>
      <c r="C5" s="168"/>
      <c r="D5" s="168"/>
      <c r="E5" s="168"/>
      <c r="F5" s="168"/>
      <c r="H5" s="85" t="s">
        <v>98</v>
      </c>
    </row>
    <row r="6" spans="2:12" ht="45" customHeight="1">
      <c r="B6" s="48"/>
      <c r="C6" s="263" t="s">
        <v>306</v>
      </c>
      <c r="D6" s="263" t="s">
        <v>249</v>
      </c>
      <c r="E6" s="264" t="s">
        <v>250</v>
      </c>
      <c r="F6" s="263" t="s">
        <v>251</v>
      </c>
    </row>
    <row r="7" spans="2:12" ht="15" customHeight="1">
      <c r="B7" s="265" t="s">
        <v>254</v>
      </c>
      <c r="C7" s="357">
        <v>6.8687967852634202</v>
      </c>
      <c r="D7" s="358">
        <v>0.27845333080846757</v>
      </c>
      <c r="E7" s="359">
        <v>0.78879678526342012</v>
      </c>
      <c r="F7" s="360">
        <v>0.26514495915675429</v>
      </c>
    </row>
    <row r="8" spans="2:12" ht="15" customHeight="1">
      <c r="B8" s="265" t="s">
        <v>255</v>
      </c>
      <c r="C8" s="357">
        <v>6.5903434544549526</v>
      </c>
      <c r="D8" s="358">
        <v>-6.586034233965421E-2</v>
      </c>
      <c r="E8" s="359">
        <v>-0.33256503769751333</v>
      </c>
      <c r="F8" s="360">
        <v>0.18524522705146929</v>
      </c>
      <c r="H8" s="22"/>
    </row>
    <row r="9" spans="2:12" ht="15" customHeight="1">
      <c r="B9" s="265" t="s">
        <v>256</v>
      </c>
      <c r="C9" s="357">
        <v>6.6562037967946068</v>
      </c>
      <c r="D9" s="358">
        <v>0.55563042007060215</v>
      </c>
      <c r="E9" s="359">
        <v>5.6203796794607186E-2</v>
      </c>
      <c r="F9" s="360">
        <v>0.2759162934088808</v>
      </c>
      <c r="G9" s="22"/>
      <c r="H9" s="22"/>
      <c r="I9" s="22"/>
      <c r="J9" s="22"/>
      <c r="K9" s="22"/>
      <c r="L9" s="22"/>
    </row>
    <row r="10" spans="2:12" ht="15" customHeight="1">
      <c r="B10" s="265" t="s">
        <v>257</v>
      </c>
      <c r="C10" s="357">
        <v>6.1005733767240047</v>
      </c>
      <c r="D10" s="358">
        <v>-0.59022924857010217</v>
      </c>
      <c r="E10" s="359">
        <v>0.14057337672400472</v>
      </c>
      <c r="F10" s="360">
        <v>0.30519784691900931</v>
      </c>
      <c r="G10" s="22"/>
      <c r="H10" s="22"/>
      <c r="I10" s="22"/>
      <c r="J10" s="22"/>
      <c r="K10" s="22"/>
      <c r="L10" s="22"/>
    </row>
    <row r="11" spans="2:12" ht="15" customHeight="1">
      <c r="B11" s="265" t="s">
        <v>258</v>
      </c>
      <c r="C11" s="357">
        <v>6.6908026252941069</v>
      </c>
      <c r="D11" s="358">
        <v>-0.25939559564828052</v>
      </c>
      <c r="E11" s="359">
        <v>8.0802625294106534E-2</v>
      </c>
      <c r="F11" s="360">
        <v>0.29083503014893264</v>
      </c>
      <c r="G11" s="22"/>
      <c r="H11" s="22"/>
      <c r="I11" s="22"/>
      <c r="J11" s="22"/>
      <c r="K11" s="22"/>
      <c r="L11" s="22"/>
    </row>
    <row r="12" spans="2:12" ht="15" customHeight="1">
      <c r="B12" s="265" t="s">
        <v>259</v>
      </c>
      <c r="C12" s="357">
        <v>6.9501982209423874</v>
      </c>
      <c r="D12" s="358">
        <v>-0.17225366026684696</v>
      </c>
      <c r="E12" s="359">
        <v>0.37961456335483845</v>
      </c>
      <c r="F12" s="360">
        <v>0.30511317941763316</v>
      </c>
      <c r="G12" s="22"/>
      <c r="H12" s="22"/>
      <c r="I12" s="22"/>
      <c r="J12" s="22"/>
      <c r="K12" s="22"/>
      <c r="L12" s="22"/>
    </row>
    <row r="13" spans="2:12" ht="15" customHeight="1">
      <c r="B13" s="265" t="s">
        <v>260</v>
      </c>
      <c r="C13" s="357">
        <v>7.1224518812092343</v>
      </c>
      <c r="D13" s="358">
        <v>-1.3287892250011266</v>
      </c>
      <c r="E13" s="359">
        <v>0.12723102675593978</v>
      </c>
      <c r="F13" s="360">
        <v>0.26782578896517251</v>
      </c>
      <c r="G13" s="22"/>
      <c r="H13" s="22"/>
      <c r="I13" s="22"/>
      <c r="J13" s="22"/>
      <c r="K13" s="22"/>
      <c r="L13" s="22"/>
    </row>
    <row r="14" spans="2:12" ht="15" customHeight="1">
      <c r="B14" s="265" t="s">
        <v>261</v>
      </c>
      <c r="C14" s="357">
        <v>8.451241106210361</v>
      </c>
      <c r="D14" s="358">
        <v>-1.4164618423297792</v>
      </c>
      <c r="E14" s="359">
        <v>0.15124110621036024</v>
      </c>
      <c r="F14" s="360">
        <v>0.3165225443948021</v>
      </c>
      <c r="G14" s="22"/>
      <c r="I14" s="22"/>
      <c r="J14" s="22"/>
      <c r="K14" s="22"/>
      <c r="L14" s="22"/>
    </row>
    <row r="15" spans="2:12" ht="15" customHeight="1">
      <c r="B15" s="265" t="s">
        <v>262</v>
      </c>
      <c r="C15" s="357">
        <v>9.8677029485401402</v>
      </c>
      <c r="D15" s="358">
        <v>0.18446244043184201</v>
      </c>
      <c r="E15" s="359">
        <v>0.44770294854014026</v>
      </c>
      <c r="F15" s="360">
        <v>0.3099116914633635</v>
      </c>
    </row>
    <row r="16" spans="2:12" ht="15" customHeight="1">
      <c r="B16" s="265" t="s">
        <v>263</v>
      </c>
      <c r="C16" s="357">
        <v>9.6832405081082982</v>
      </c>
      <c r="D16" s="358">
        <v>1.3642557365346946</v>
      </c>
      <c r="E16" s="359">
        <v>0.3532405081082981</v>
      </c>
      <c r="F16" s="360">
        <v>0.26426977908502014</v>
      </c>
    </row>
    <row r="17" spans="2:12" ht="30" customHeight="1">
      <c r="B17" s="209" t="s">
        <v>330</v>
      </c>
      <c r="C17" s="348">
        <v>7.5005384926388583</v>
      </c>
      <c r="D17" s="321"/>
      <c r="E17" s="331">
        <v>0.25934953784612791</v>
      </c>
      <c r="F17" s="361" t="s">
        <v>64</v>
      </c>
    </row>
    <row r="18" spans="2:12" ht="15" customHeight="1" outlineLevel="1">
      <c r="B18" s="265" t="s">
        <v>252</v>
      </c>
      <c r="C18" s="357">
        <v>8.3189847715736036</v>
      </c>
      <c r="D18" s="358">
        <v>-3.1015228426396035E-2</v>
      </c>
      <c r="E18" s="359">
        <v>0.57889781053284306</v>
      </c>
      <c r="F18" s="360">
        <v>0.22483307007599507</v>
      </c>
    </row>
    <row r="19" spans="2:12" ht="15" customHeight="1" outlineLevel="1">
      <c r="B19" s="265" t="s">
        <v>253</v>
      </c>
      <c r="C19" s="357">
        <v>8.35</v>
      </c>
      <c r="D19" s="358">
        <v>2.2699999999999996</v>
      </c>
      <c r="E19" s="359">
        <v>0.40999999999999925</v>
      </c>
      <c r="F19" s="360">
        <v>0.15055141903033853</v>
      </c>
    </row>
    <row r="20" spans="2:12" ht="15" customHeight="1" outlineLevel="1">
      <c r="B20" s="265" t="s">
        <v>254</v>
      </c>
      <c r="C20" s="357">
        <v>6.08</v>
      </c>
      <c r="D20" s="358">
        <v>-0.84290849215246588</v>
      </c>
      <c r="E20" s="359">
        <v>-0.16999999999999993</v>
      </c>
      <c r="F20" s="360">
        <v>0.11292240367292639</v>
      </c>
    </row>
    <row r="21" spans="2:12" ht="15" customHeight="1" outlineLevel="1">
      <c r="B21" s="265" t="s">
        <v>255</v>
      </c>
      <c r="C21" s="357">
        <v>6.922908492152466</v>
      </c>
      <c r="D21" s="358">
        <v>0.32290849215246631</v>
      </c>
      <c r="E21" s="359">
        <v>0.75548775859142214</v>
      </c>
      <c r="F21" s="360">
        <v>0.11460614684232606</v>
      </c>
      <c r="H21" s="22"/>
    </row>
    <row r="22" spans="2:12" ht="15" customHeight="1" outlineLevel="1">
      <c r="B22" s="265" t="s">
        <v>256</v>
      </c>
      <c r="C22" s="357">
        <v>6.6</v>
      </c>
      <c r="D22" s="358">
        <v>0.63999999999999968</v>
      </c>
      <c r="E22" s="359">
        <v>0.40758243891615997</v>
      </c>
      <c r="F22" s="360">
        <v>-6.0661052435397878E-3</v>
      </c>
      <c r="G22" s="22"/>
      <c r="H22" s="22"/>
      <c r="I22" s="22"/>
      <c r="J22" s="22"/>
      <c r="K22" s="22"/>
      <c r="L22" s="22"/>
    </row>
    <row r="23" spans="2:12" ht="15" customHeight="1" outlineLevel="1">
      <c r="B23" s="265" t="s">
        <v>257</v>
      </c>
      <c r="C23" s="357">
        <v>5.96</v>
      </c>
      <c r="D23" s="358">
        <v>-0.65000000000000036</v>
      </c>
      <c r="E23" s="359">
        <v>-3.1780424516898442E-2</v>
      </c>
      <c r="F23" s="360">
        <v>-6.3163178396232311E-2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5" t="s">
        <v>258</v>
      </c>
      <c r="C24" s="357">
        <v>6.61</v>
      </c>
      <c r="D24" s="358">
        <v>3.9416342412451399E-2</v>
      </c>
      <c r="E24" s="359">
        <v>0.2521404165184995</v>
      </c>
      <c r="F24" s="360">
        <v>-8.0366440976749942E-2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5" t="s">
        <v>259</v>
      </c>
      <c r="C25" s="357">
        <v>6.5705836575875489</v>
      </c>
      <c r="D25" s="358">
        <v>-0.42463719686574564</v>
      </c>
      <c r="E25" s="359">
        <v>-6.7834122074665437E-2</v>
      </c>
      <c r="F25" s="360">
        <v>-0.11396995891690498</v>
      </c>
      <c r="G25" s="22"/>
      <c r="H25" s="22"/>
      <c r="I25" s="22"/>
      <c r="J25" s="22"/>
      <c r="K25" s="22"/>
      <c r="L25" s="22"/>
    </row>
    <row r="26" spans="2:12" ht="15" customHeight="1" outlineLevel="1">
      <c r="B26" s="265" t="s">
        <v>260</v>
      </c>
      <c r="C26" s="357">
        <v>6.9952208544532946</v>
      </c>
      <c r="D26" s="358">
        <v>-1.3047791455467062</v>
      </c>
      <c r="E26" s="359">
        <v>0.71159209191148864</v>
      </c>
      <c r="F26" s="360">
        <v>-0.11678230043882998</v>
      </c>
      <c r="G26" s="22"/>
      <c r="H26" s="22"/>
      <c r="I26" s="22"/>
      <c r="J26" s="22"/>
      <c r="K26" s="22"/>
      <c r="L26" s="22"/>
    </row>
    <row r="27" spans="2:12" ht="15" customHeight="1" outlineLevel="1">
      <c r="B27" s="265" t="s">
        <v>261</v>
      </c>
      <c r="C27" s="357">
        <v>8.3000000000000007</v>
      </c>
      <c r="D27" s="358">
        <v>-1.1199999999999992</v>
      </c>
      <c r="E27" s="359">
        <v>7.1910871033086465E-2</v>
      </c>
      <c r="F27" s="360">
        <v>-0.18577924455297001</v>
      </c>
      <c r="G27" s="22"/>
      <c r="I27" s="22"/>
      <c r="J27" s="22"/>
      <c r="K27" s="22"/>
      <c r="L27" s="22"/>
    </row>
    <row r="28" spans="2:12" ht="15" customHeight="1" outlineLevel="1">
      <c r="B28" s="265" t="s">
        <v>262</v>
      </c>
      <c r="C28" s="357">
        <v>9.42</v>
      </c>
      <c r="D28" s="358">
        <v>8.9999999999999858E-2</v>
      </c>
      <c r="E28" s="359">
        <v>-9.9999999999999645E-2</v>
      </c>
      <c r="F28" s="360">
        <v>-0.20609772305848484</v>
      </c>
    </row>
    <row r="29" spans="2:12" ht="15" customHeight="1" outlineLevel="1">
      <c r="B29" s="265" t="s">
        <v>263</v>
      </c>
      <c r="C29" s="357">
        <v>9.33</v>
      </c>
      <c r="D29" s="358">
        <v>1.5899130389592395</v>
      </c>
      <c r="E29" s="359">
        <v>-0.11999999999999922</v>
      </c>
      <c r="F29" s="360">
        <v>-0.1535977230584864</v>
      </c>
    </row>
    <row r="30" spans="2:12">
      <c r="B30" s="268">
        <v>2011</v>
      </c>
      <c r="C30" s="338">
        <v>7.4170280535127349</v>
      </c>
      <c r="D30" s="324"/>
      <c r="E30" s="362">
        <v>0.22729099249380447</v>
      </c>
      <c r="F30" s="363"/>
    </row>
    <row r="31" spans="2:12" ht="15" hidden="1" customHeight="1" outlineLevel="1">
      <c r="B31" s="265" t="s">
        <v>252</v>
      </c>
      <c r="C31" s="357">
        <v>7.7400869610407605</v>
      </c>
      <c r="D31" s="358">
        <v>-0.19991303895923984</v>
      </c>
      <c r="E31" s="359">
        <v>-0.31248200201502829</v>
      </c>
      <c r="F31" s="360">
        <v>-0.21443105639181859</v>
      </c>
    </row>
    <row r="32" spans="2:12" ht="15" hidden="1" customHeight="1" outlineLevel="1">
      <c r="B32" s="265" t="s">
        <v>253</v>
      </c>
      <c r="C32" s="357">
        <v>7.94</v>
      </c>
      <c r="D32" s="358">
        <v>1.6900000000000004</v>
      </c>
      <c r="E32" s="359">
        <v>-4.1548184288942025E-2</v>
      </c>
      <c r="F32" s="360">
        <v>-0.21401014263591644</v>
      </c>
    </row>
    <row r="33" spans="2:12" ht="15" hidden="1" customHeight="1" outlineLevel="1">
      <c r="B33" s="265" t="s">
        <v>254</v>
      </c>
      <c r="C33" s="357">
        <v>6.25</v>
      </c>
      <c r="D33" s="358">
        <v>8.2579266438956189E-2</v>
      </c>
      <c r="E33" s="359">
        <v>-0.1497950819672127</v>
      </c>
      <c r="F33" s="360">
        <v>-0.21291877858776065</v>
      </c>
    </row>
    <row r="34" spans="2:12" ht="15" hidden="1" customHeight="1" outlineLevel="1">
      <c r="B34" s="265" t="s">
        <v>255</v>
      </c>
      <c r="C34" s="357">
        <v>6.1674207335610438</v>
      </c>
      <c r="D34" s="358">
        <v>-2.4996827522795861E-2</v>
      </c>
      <c r="E34" s="359">
        <v>-0.69257926643895651</v>
      </c>
      <c r="F34" s="360">
        <v>-0.26545293159322636</v>
      </c>
      <c r="H34" s="22"/>
    </row>
    <row r="35" spans="2:12" ht="15" hidden="1" customHeight="1" outlineLevel="1">
      <c r="B35" s="265" t="s">
        <v>256</v>
      </c>
      <c r="C35" s="357">
        <v>6.1924175610838397</v>
      </c>
      <c r="D35" s="358">
        <v>0.20063713656694127</v>
      </c>
      <c r="E35" s="359">
        <v>-0.27758243891616008</v>
      </c>
      <c r="F35" s="360">
        <v>-0.23773799272331164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5" t="s">
        <v>257</v>
      </c>
      <c r="C36" s="357">
        <v>5.9917804245168984</v>
      </c>
      <c r="D36" s="358">
        <v>-0.36607915896460241</v>
      </c>
      <c r="E36" s="359">
        <v>-0.23821957548310202</v>
      </c>
      <c r="F36" s="360">
        <v>-0.25543945614696462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5" t="s">
        <v>258</v>
      </c>
      <c r="C37" s="357">
        <v>6.3578595834815008</v>
      </c>
      <c r="D37" s="358">
        <v>-0.28055819618071354</v>
      </c>
      <c r="E37" s="359">
        <v>-0.15110179876335739</v>
      </c>
      <c r="F37" s="360">
        <v>-0.28225449152337223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5" t="s">
        <v>259</v>
      </c>
      <c r="C38" s="357">
        <v>6.6384177796622144</v>
      </c>
      <c r="D38" s="358">
        <v>0.35478901712040845</v>
      </c>
      <c r="E38" s="359">
        <v>-0.10158222033778586</v>
      </c>
      <c r="F38" s="360">
        <v>-0.30474922643935454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5" t="s">
        <v>260</v>
      </c>
      <c r="C39" s="357">
        <v>6.2836287625418059</v>
      </c>
      <c r="D39" s="358">
        <v>-1.9444603664251083</v>
      </c>
      <c r="E39" s="359">
        <v>-0.11637123745819444</v>
      </c>
      <c r="F39" s="360">
        <v>-0.30545070807787233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5" t="s">
        <v>261</v>
      </c>
      <c r="C40" s="357">
        <v>8.2280891289669142</v>
      </c>
      <c r="D40" s="358">
        <v>-1.2919108710330853</v>
      </c>
      <c r="E40" s="359">
        <v>-0.17191087103308611</v>
      </c>
      <c r="F40" s="360">
        <v>-0.42741977162302192</v>
      </c>
      <c r="G40" s="22"/>
      <c r="I40" s="22"/>
      <c r="J40" s="22"/>
      <c r="K40" s="22"/>
      <c r="L40" s="22"/>
    </row>
    <row r="41" spans="2:12" ht="15" hidden="1" customHeight="1" outlineLevel="1">
      <c r="B41" s="265" t="s">
        <v>262</v>
      </c>
      <c r="C41" s="357">
        <v>9.52</v>
      </c>
      <c r="D41" s="358">
        <v>7.0000000000000284E-2</v>
      </c>
      <c r="E41" s="359">
        <v>0.52999999999999936</v>
      </c>
      <c r="F41" s="360">
        <v>-0.3364271990369323</v>
      </c>
    </row>
    <row r="42" spans="2:12" ht="15" hidden="1" customHeight="1" outlineLevel="1">
      <c r="B42" s="265" t="s">
        <v>263</v>
      </c>
      <c r="C42" s="357">
        <v>9.4499999999999993</v>
      </c>
      <c r="D42" s="358">
        <v>1.3974310369442104</v>
      </c>
      <c r="E42" s="359">
        <v>-0.85000000000000142</v>
      </c>
      <c r="F42" s="360">
        <v>-0.39976053237026576</v>
      </c>
    </row>
    <row r="43" spans="2:12" ht="15" customHeight="1" collapsed="1">
      <c r="B43" s="270">
        <v>2010</v>
      </c>
      <c r="C43" s="339">
        <v>7.1897370610189304</v>
      </c>
      <c r="D43" s="326"/>
      <c r="E43" s="364">
        <v>-0.18976177874372713</v>
      </c>
      <c r="F43" s="365"/>
    </row>
    <row r="44" spans="2:12" ht="15" hidden="1" customHeight="1" outlineLevel="1">
      <c r="B44" s="265" t="s">
        <v>252</v>
      </c>
      <c r="C44" s="357">
        <v>8.0525689630557888</v>
      </c>
      <c r="D44" s="358">
        <v>7.1020778766846426E-2</v>
      </c>
      <c r="E44" s="359">
        <v>-0.30743103694421059</v>
      </c>
      <c r="F44" s="360">
        <v>-0.27726053237026704</v>
      </c>
    </row>
    <row r="45" spans="2:12" ht="15" hidden="1" customHeight="1" outlineLevel="1">
      <c r="B45" s="265" t="s">
        <v>253</v>
      </c>
      <c r="C45" s="357">
        <v>7.9815481842889424</v>
      </c>
      <c r="D45" s="358">
        <v>1.5817531023217297</v>
      </c>
      <c r="E45" s="359">
        <v>-2.8451815711057371E-2</v>
      </c>
      <c r="F45" s="360">
        <v>-0.21997461262491758</v>
      </c>
    </row>
    <row r="46" spans="2:12" ht="15" hidden="1" customHeight="1" outlineLevel="1">
      <c r="B46" s="265" t="s">
        <v>254</v>
      </c>
      <c r="C46" s="357">
        <v>6.3997950819672127</v>
      </c>
      <c r="D46" s="358">
        <v>-0.46020491803278762</v>
      </c>
      <c r="E46" s="359">
        <v>-0.78020491803278702</v>
      </c>
      <c r="F46" s="360">
        <v>-0.21510362798232663</v>
      </c>
    </row>
    <row r="47" spans="2:12" ht="15" hidden="1" customHeight="1" outlineLevel="1">
      <c r="B47" s="265" t="s">
        <v>255</v>
      </c>
      <c r="C47" s="357">
        <v>6.86</v>
      </c>
      <c r="D47" s="358">
        <v>0.39000000000000057</v>
      </c>
      <c r="E47" s="359">
        <v>-0.35999999999999943</v>
      </c>
      <c r="F47" s="360">
        <v>-9.8419884812928515E-2</v>
      </c>
    </row>
    <row r="48" spans="2:12" ht="15" hidden="1" customHeight="1" outlineLevel="1">
      <c r="B48" s="265" t="s">
        <v>256</v>
      </c>
      <c r="C48" s="357">
        <v>6.47</v>
      </c>
      <c r="D48" s="358">
        <v>0.23999999999999932</v>
      </c>
      <c r="E48" s="359">
        <v>-0.49000000000000021</v>
      </c>
      <c r="F48" s="360">
        <v>-3.9253218146263258E-2</v>
      </c>
    </row>
    <row r="49" spans="2:6" ht="15" hidden="1" customHeight="1" outlineLevel="1">
      <c r="B49" s="265" t="s">
        <v>257</v>
      </c>
      <c r="C49" s="357">
        <v>6.23</v>
      </c>
      <c r="D49" s="358">
        <v>-0.27896138224485778</v>
      </c>
      <c r="E49" s="359">
        <v>-0.55999999999999961</v>
      </c>
      <c r="F49" s="360">
        <v>1.8246781853736849E-2</v>
      </c>
    </row>
    <row r="50" spans="2:6" ht="15" hidden="1" customHeight="1" outlineLevel="1">
      <c r="B50" s="265" t="s">
        <v>258</v>
      </c>
      <c r="C50" s="357">
        <v>6.5089613822448582</v>
      </c>
      <c r="D50" s="358">
        <v>-0.23103861775514201</v>
      </c>
      <c r="E50" s="359">
        <v>-0.42103861775514151</v>
      </c>
      <c r="F50" s="360">
        <v>8.3246781853736351E-2</v>
      </c>
    </row>
    <row r="51" spans="2:6" ht="15" hidden="1" customHeight="1" outlineLevel="1">
      <c r="B51" s="265" t="s">
        <v>259</v>
      </c>
      <c r="C51" s="357">
        <v>6.74</v>
      </c>
      <c r="D51" s="358">
        <v>0.33999999999999986</v>
      </c>
      <c r="E51" s="359">
        <v>-0.10999999999999943</v>
      </c>
      <c r="F51" s="360">
        <v>0.17083333333333339</v>
      </c>
    </row>
    <row r="52" spans="2:6" ht="15" hidden="1" customHeight="1" outlineLevel="1">
      <c r="B52" s="265" t="s">
        <v>260</v>
      </c>
      <c r="C52" s="357">
        <v>6.4</v>
      </c>
      <c r="D52" s="358">
        <v>-2</v>
      </c>
      <c r="E52" s="359">
        <v>-1.58</v>
      </c>
      <c r="F52" s="360">
        <v>0.17333333333333201</v>
      </c>
    </row>
    <row r="53" spans="2:6" ht="15" hidden="1" customHeight="1" outlineLevel="1">
      <c r="B53" s="265" t="s">
        <v>261</v>
      </c>
      <c r="C53" s="357">
        <v>8.4</v>
      </c>
      <c r="D53" s="358">
        <v>-0.58999999999999986</v>
      </c>
      <c r="E53" s="359">
        <v>0.91999999999999993</v>
      </c>
      <c r="F53" s="360">
        <v>0.39749999999999908</v>
      </c>
    </row>
    <row r="54" spans="2:6" ht="15" hidden="1" customHeight="1" outlineLevel="1">
      <c r="B54" s="265" t="s">
        <v>262</v>
      </c>
      <c r="C54" s="357">
        <v>8.99</v>
      </c>
      <c r="D54" s="358">
        <v>-1.3100000000000005</v>
      </c>
      <c r="E54" s="359">
        <v>-0.23000000000000043</v>
      </c>
      <c r="F54" s="360">
        <v>0.2358333333333329</v>
      </c>
    </row>
    <row r="55" spans="2:6" ht="15" hidden="1" customHeight="1" outlineLevel="1">
      <c r="B55" s="265" t="s">
        <v>263</v>
      </c>
      <c r="C55" s="357">
        <v>10.3</v>
      </c>
      <c r="D55" s="358">
        <v>1.9400000000000013</v>
      </c>
      <c r="E55" s="359">
        <v>0.62000000000000099</v>
      </c>
      <c r="F55" s="360">
        <v>0.26250000000000018</v>
      </c>
    </row>
    <row r="56" spans="2:6" ht="15" customHeight="1" collapsed="1">
      <c r="B56" s="270">
        <v>2009</v>
      </c>
      <c r="C56" s="339">
        <v>7.3794988397626575</v>
      </c>
      <c r="D56" s="326"/>
      <c r="E56" s="364">
        <v>-0.27277701344407568</v>
      </c>
      <c r="F56" s="365"/>
    </row>
    <row r="57" spans="2:6" ht="15" hidden="1" customHeight="1" outlineLevel="1">
      <c r="B57" s="265" t="s">
        <v>252</v>
      </c>
      <c r="C57" s="357">
        <v>8.36</v>
      </c>
      <c r="D57" s="358">
        <v>0.34999999999999964</v>
      </c>
      <c r="E57" s="359">
        <v>0.37999999999999901</v>
      </c>
      <c r="F57" s="360">
        <v>0.20916666666666739</v>
      </c>
    </row>
    <row r="58" spans="2:6" ht="15" hidden="1" customHeight="1" outlineLevel="1">
      <c r="B58" s="265" t="s">
        <v>253</v>
      </c>
      <c r="C58" s="357">
        <v>8.01</v>
      </c>
      <c r="D58" s="358">
        <v>0.83000000000000007</v>
      </c>
      <c r="E58" s="359">
        <v>2.9999999999999361E-2</v>
      </c>
      <c r="F58" s="360" t="s">
        <v>64</v>
      </c>
    </row>
    <row r="59" spans="2:6" ht="15" hidden="1" customHeight="1" outlineLevel="1">
      <c r="B59" s="265" t="s">
        <v>254</v>
      </c>
      <c r="C59" s="357">
        <v>7.18</v>
      </c>
      <c r="D59" s="358">
        <v>-4.0000000000000036E-2</v>
      </c>
      <c r="E59" s="359">
        <v>0.62000000000000011</v>
      </c>
      <c r="F59" s="360" t="s">
        <v>64</v>
      </c>
    </row>
    <row r="60" spans="2:6" ht="15" hidden="1" customHeight="1" outlineLevel="1">
      <c r="B60" s="265" t="s">
        <v>255</v>
      </c>
      <c r="C60" s="357">
        <v>7.22</v>
      </c>
      <c r="D60" s="358">
        <v>0.25999999999999979</v>
      </c>
      <c r="E60" s="359">
        <v>0.34999999999999964</v>
      </c>
      <c r="F60" s="360" t="s">
        <v>64</v>
      </c>
    </row>
    <row r="61" spans="2:6" ht="15" hidden="1" customHeight="1" outlineLevel="1">
      <c r="B61" s="265" t="s">
        <v>256</v>
      </c>
      <c r="C61" s="357">
        <v>6.96</v>
      </c>
      <c r="D61" s="358">
        <v>0.16999999999999993</v>
      </c>
      <c r="E61" s="359">
        <v>0.20000000000000018</v>
      </c>
      <c r="F61" s="360" t="s">
        <v>64</v>
      </c>
    </row>
    <row r="62" spans="2:6" ht="15" hidden="1" customHeight="1" outlineLevel="1">
      <c r="B62" s="265" t="s">
        <v>257</v>
      </c>
      <c r="C62" s="357">
        <v>6.79</v>
      </c>
      <c r="D62" s="358">
        <v>-0.13999999999999968</v>
      </c>
      <c r="E62" s="359">
        <v>0.21999999999999975</v>
      </c>
      <c r="F62" s="360" t="s">
        <v>64</v>
      </c>
    </row>
    <row r="63" spans="2:6" ht="15" hidden="1" customHeight="1" outlineLevel="1">
      <c r="B63" s="265" t="s">
        <v>258</v>
      </c>
      <c r="C63" s="357">
        <v>6.93</v>
      </c>
      <c r="D63" s="358">
        <v>8.0000000000000071E-2</v>
      </c>
      <c r="E63" s="359">
        <v>0.62999999999999989</v>
      </c>
      <c r="F63" s="360" t="s">
        <v>64</v>
      </c>
    </row>
    <row r="64" spans="2:6" ht="15" hidden="1" customHeight="1" outlineLevel="1">
      <c r="B64" s="265" t="s">
        <v>259</v>
      </c>
      <c r="C64" s="357">
        <v>6.85</v>
      </c>
      <c r="D64" s="358">
        <v>-1.1300000000000008</v>
      </c>
      <c r="E64" s="359">
        <v>-8.0000000000000071E-2</v>
      </c>
      <c r="F64" s="360" t="s">
        <v>64</v>
      </c>
    </row>
    <row r="65" spans="2:6" ht="15" hidden="1" customHeight="1" outlineLevel="1">
      <c r="B65" s="265" t="s">
        <v>260</v>
      </c>
      <c r="C65" s="357">
        <v>7.98</v>
      </c>
      <c r="D65" s="358">
        <v>0.5</v>
      </c>
      <c r="E65" s="359">
        <v>1.1100000000000003</v>
      </c>
      <c r="F65" s="360" t="s">
        <v>64</v>
      </c>
    </row>
    <row r="66" spans="2:6" ht="15" hidden="1" customHeight="1" outlineLevel="1">
      <c r="B66" s="265" t="s">
        <v>261</v>
      </c>
      <c r="C66" s="357">
        <v>7.48</v>
      </c>
      <c r="D66" s="358">
        <v>-1.7400000000000002</v>
      </c>
      <c r="E66" s="359">
        <v>-1.0199999999999996</v>
      </c>
      <c r="F66" s="360" t="s">
        <v>64</v>
      </c>
    </row>
    <row r="67" spans="2:6" ht="15" hidden="1" customHeight="1" outlineLevel="1">
      <c r="B67" s="265" t="s">
        <v>262</v>
      </c>
      <c r="C67" s="357">
        <v>9.2200000000000006</v>
      </c>
      <c r="D67" s="358">
        <v>-0.45999999999999908</v>
      </c>
      <c r="E67" s="359">
        <v>8.9999999999999858E-2</v>
      </c>
      <c r="F67" s="360" t="s">
        <v>64</v>
      </c>
    </row>
    <row r="68" spans="2:6" ht="15" hidden="1" customHeight="1" outlineLevel="1">
      <c r="B68" s="265" t="s">
        <v>263</v>
      </c>
      <c r="C68" s="357">
        <v>9.68</v>
      </c>
      <c r="D68" s="358">
        <v>1.6999999999999993</v>
      </c>
      <c r="E68" s="359">
        <v>-1.9999999999999574E-2</v>
      </c>
      <c r="F68" s="360" t="s">
        <v>64</v>
      </c>
    </row>
    <row r="69" spans="2:6" ht="15" customHeight="1" collapsed="1">
      <c r="B69" s="270">
        <v>2008</v>
      </c>
      <c r="C69" s="339">
        <v>7.6522758532067332</v>
      </c>
      <c r="D69" s="326"/>
      <c r="E69" s="364">
        <v>0.23236929736358469</v>
      </c>
      <c r="F69" s="365"/>
    </row>
    <row r="70" spans="2:6" ht="15" hidden="1" customHeight="1" outlineLevel="1">
      <c r="B70" s="265" t="s">
        <v>252</v>
      </c>
      <c r="C70" s="357">
        <v>7.98</v>
      </c>
      <c r="D70" s="358">
        <v>0</v>
      </c>
      <c r="E70" s="359" t="s">
        <v>64</v>
      </c>
      <c r="F70" s="360" t="s">
        <v>64</v>
      </c>
    </row>
    <row r="71" spans="2:6" ht="15" hidden="1" customHeight="1" outlineLevel="1">
      <c r="B71" s="265" t="s">
        <v>253</v>
      </c>
      <c r="C71" s="357">
        <v>7.98</v>
      </c>
      <c r="D71" s="358">
        <v>1.4200000000000008</v>
      </c>
      <c r="E71" s="359" t="s">
        <v>64</v>
      </c>
      <c r="F71" s="360" t="s">
        <v>64</v>
      </c>
    </row>
    <row r="72" spans="2:6" ht="15" hidden="1" customHeight="1" outlineLevel="1">
      <c r="B72" s="265" t="s">
        <v>254</v>
      </c>
      <c r="C72" s="357">
        <v>6.56</v>
      </c>
      <c r="D72" s="358">
        <v>-0.3100000000000005</v>
      </c>
      <c r="E72" s="359" t="s">
        <v>64</v>
      </c>
      <c r="F72" s="360" t="s">
        <v>64</v>
      </c>
    </row>
    <row r="73" spans="2:6" ht="15" hidden="1" customHeight="1" outlineLevel="1">
      <c r="B73" s="265" t="s">
        <v>255</v>
      </c>
      <c r="C73" s="357">
        <v>6.87</v>
      </c>
      <c r="D73" s="358">
        <v>0.11000000000000032</v>
      </c>
      <c r="E73" s="359" t="s">
        <v>64</v>
      </c>
      <c r="F73" s="360" t="s">
        <v>64</v>
      </c>
    </row>
    <row r="74" spans="2:6" ht="15" hidden="1" customHeight="1" outlineLevel="1">
      <c r="B74" s="265" t="s">
        <v>256</v>
      </c>
      <c r="C74" s="357">
        <v>6.76</v>
      </c>
      <c r="D74" s="358">
        <v>0.1899999999999995</v>
      </c>
      <c r="E74" s="359" t="s">
        <v>64</v>
      </c>
      <c r="F74" s="360" t="s">
        <v>64</v>
      </c>
    </row>
    <row r="75" spans="2:6" ht="15" hidden="1" customHeight="1" outlineLevel="1">
      <c r="B75" s="265" t="s">
        <v>257</v>
      </c>
      <c r="C75" s="357">
        <v>6.57</v>
      </c>
      <c r="D75" s="358">
        <v>0.27000000000000046</v>
      </c>
      <c r="E75" s="359" t="s">
        <v>64</v>
      </c>
      <c r="F75" s="360" t="s">
        <v>64</v>
      </c>
    </row>
    <row r="76" spans="2:6" ht="15" hidden="1" customHeight="1" outlineLevel="1">
      <c r="B76" s="265" t="s">
        <v>258</v>
      </c>
      <c r="C76" s="357">
        <v>6.3</v>
      </c>
      <c r="D76" s="358">
        <v>-0.62999999999999989</v>
      </c>
      <c r="E76" s="359" t="s">
        <v>64</v>
      </c>
      <c r="F76" s="360" t="s">
        <v>64</v>
      </c>
    </row>
    <row r="77" spans="2:6" ht="15" hidden="1" customHeight="1" outlineLevel="1">
      <c r="B77" s="265" t="s">
        <v>259</v>
      </c>
      <c r="C77" s="357">
        <v>6.93</v>
      </c>
      <c r="D77" s="358">
        <v>5.9999999999999609E-2</v>
      </c>
      <c r="E77" s="359" t="s">
        <v>64</v>
      </c>
      <c r="F77" s="360" t="s">
        <v>64</v>
      </c>
    </row>
    <row r="78" spans="2:6" ht="15" hidden="1" customHeight="1" outlineLevel="1">
      <c r="B78" s="265" t="s">
        <v>260</v>
      </c>
      <c r="C78" s="357">
        <v>6.87</v>
      </c>
      <c r="D78" s="358">
        <v>-1.63</v>
      </c>
      <c r="E78" s="359" t="s">
        <v>64</v>
      </c>
      <c r="F78" s="360" t="s">
        <v>64</v>
      </c>
    </row>
    <row r="79" spans="2:6" ht="15" hidden="1" customHeight="1" outlineLevel="1">
      <c r="B79" s="265" t="s">
        <v>261</v>
      </c>
      <c r="C79" s="357">
        <v>8.5</v>
      </c>
      <c r="D79" s="358">
        <v>-0.63000000000000078</v>
      </c>
      <c r="E79" s="359" t="s">
        <v>64</v>
      </c>
      <c r="F79" s="360" t="s">
        <v>64</v>
      </c>
    </row>
    <row r="80" spans="2:6" ht="15" hidden="1" customHeight="1" outlineLevel="1">
      <c r="B80" s="265" t="s">
        <v>262</v>
      </c>
      <c r="C80" s="357">
        <v>9.1300000000000008</v>
      </c>
      <c r="D80" s="358">
        <v>-0.56999999999999851</v>
      </c>
      <c r="E80" s="359" t="s">
        <v>64</v>
      </c>
      <c r="F80" s="360" t="s">
        <v>64</v>
      </c>
    </row>
    <row r="81" spans="2:6" ht="15" hidden="1" customHeight="1" outlineLevel="1">
      <c r="B81" s="265" t="s">
        <v>263</v>
      </c>
      <c r="C81" s="357">
        <v>9.6999999999999993</v>
      </c>
      <c r="D81" s="358" t="e">
        <v>#REF!</v>
      </c>
      <c r="E81" s="359" t="s">
        <v>64</v>
      </c>
      <c r="F81" s="360" t="s">
        <v>64</v>
      </c>
    </row>
    <row r="82" spans="2:6" ht="15" customHeight="1" collapsed="1">
      <c r="B82" s="270">
        <v>2007</v>
      </c>
      <c r="C82" s="339">
        <v>7.4199065558431485</v>
      </c>
      <c r="D82" s="326"/>
      <c r="E82" s="364">
        <v>-0.17561320864949526</v>
      </c>
      <c r="F82" s="365"/>
    </row>
    <row r="83" spans="2:6" ht="15" hidden="1" customHeight="1" outlineLevel="1">
      <c r="B83" s="265" t="s">
        <v>252</v>
      </c>
      <c r="C83" s="357" t="e">
        <v>#REF!</v>
      </c>
      <c r="D83" s="358" t="s">
        <v>64</v>
      </c>
      <c r="E83" s="359" t="s">
        <v>64</v>
      </c>
      <c r="F83" s="360" t="s">
        <v>64</v>
      </c>
    </row>
    <row r="84" spans="2:6" ht="15" hidden="1" customHeight="1" outlineLevel="1">
      <c r="B84" s="265" t="s">
        <v>253</v>
      </c>
      <c r="C84" s="357" t="e">
        <v>#REF!</v>
      </c>
      <c r="D84" s="358" t="s">
        <v>64</v>
      </c>
      <c r="E84" s="359" t="s">
        <v>64</v>
      </c>
      <c r="F84" s="360" t="s">
        <v>64</v>
      </c>
    </row>
    <row r="85" spans="2:6" ht="15" hidden="1" customHeight="1" outlineLevel="1">
      <c r="B85" s="265" t="s">
        <v>254</v>
      </c>
      <c r="C85" s="357" t="e">
        <v>#REF!</v>
      </c>
      <c r="D85" s="358" t="s">
        <v>64</v>
      </c>
      <c r="E85" s="359" t="s">
        <v>64</v>
      </c>
      <c r="F85" s="360" t="s">
        <v>64</v>
      </c>
    </row>
    <row r="86" spans="2:6" ht="15" hidden="1" customHeight="1" outlineLevel="1">
      <c r="B86" s="265" t="s">
        <v>255</v>
      </c>
      <c r="C86" s="357" t="e">
        <v>#REF!</v>
      </c>
      <c r="D86" s="358" t="s">
        <v>64</v>
      </c>
      <c r="E86" s="359" t="s">
        <v>64</v>
      </c>
      <c r="F86" s="360" t="s">
        <v>64</v>
      </c>
    </row>
    <row r="87" spans="2:6" ht="15" hidden="1" customHeight="1" outlineLevel="1">
      <c r="B87" s="265" t="s">
        <v>256</v>
      </c>
      <c r="C87" s="357" t="e">
        <v>#REF!</v>
      </c>
      <c r="D87" s="358" t="s">
        <v>64</v>
      </c>
      <c r="E87" s="359" t="s">
        <v>64</v>
      </c>
      <c r="F87" s="360" t="s">
        <v>64</v>
      </c>
    </row>
    <row r="88" spans="2:6" ht="15" hidden="1" customHeight="1" outlineLevel="1">
      <c r="B88" s="265" t="s">
        <v>257</v>
      </c>
      <c r="C88" s="357" t="e">
        <v>#REF!</v>
      </c>
      <c r="D88" s="358" t="s">
        <v>64</v>
      </c>
      <c r="E88" s="359" t="s">
        <v>64</v>
      </c>
      <c r="F88" s="360" t="s">
        <v>64</v>
      </c>
    </row>
    <row r="89" spans="2:6" ht="15" hidden="1" customHeight="1" outlineLevel="1">
      <c r="B89" s="265" t="s">
        <v>258</v>
      </c>
      <c r="C89" s="357" t="e">
        <v>#REF!</v>
      </c>
      <c r="D89" s="358" t="s">
        <v>64</v>
      </c>
      <c r="E89" s="359" t="s">
        <v>64</v>
      </c>
      <c r="F89" s="360" t="s">
        <v>64</v>
      </c>
    </row>
    <row r="90" spans="2:6" ht="15" hidden="1" customHeight="1" outlineLevel="1">
      <c r="B90" s="265" t="s">
        <v>259</v>
      </c>
      <c r="C90" s="357" t="e">
        <v>#REF!</v>
      </c>
      <c r="D90" s="358" t="s">
        <v>64</v>
      </c>
      <c r="E90" s="359" t="s">
        <v>64</v>
      </c>
      <c r="F90" s="360" t="s">
        <v>64</v>
      </c>
    </row>
    <row r="91" spans="2:6" ht="15" hidden="1" customHeight="1" outlineLevel="1">
      <c r="B91" s="265" t="s">
        <v>260</v>
      </c>
      <c r="C91" s="357" t="e">
        <v>#REF!</v>
      </c>
      <c r="D91" s="358" t="s">
        <v>64</v>
      </c>
      <c r="E91" s="359" t="s">
        <v>64</v>
      </c>
      <c r="F91" s="360" t="s">
        <v>64</v>
      </c>
    </row>
    <row r="92" spans="2:6" ht="15" hidden="1" customHeight="1" outlineLevel="1">
      <c r="B92" s="265" t="s">
        <v>261</v>
      </c>
      <c r="C92" s="357" t="e">
        <v>#REF!</v>
      </c>
      <c r="D92" s="358" t="s">
        <v>64</v>
      </c>
      <c r="E92" s="359" t="s">
        <v>64</v>
      </c>
      <c r="F92" s="360" t="s">
        <v>64</v>
      </c>
    </row>
    <row r="93" spans="2:6" ht="15" hidden="1" customHeight="1" outlineLevel="1">
      <c r="B93" s="265" t="s">
        <v>262</v>
      </c>
      <c r="C93" s="357" t="e">
        <v>#REF!</v>
      </c>
      <c r="D93" s="358" t="s">
        <v>64</v>
      </c>
      <c r="E93" s="359" t="s">
        <v>64</v>
      </c>
      <c r="F93" s="360" t="s">
        <v>64</v>
      </c>
    </row>
    <row r="94" spans="2:6" ht="15" hidden="1" customHeight="1" outlineLevel="1">
      <c r="B94" s="265" t="s">
        <v>263</v>
      </c>
      <c r="C94" s="357" t="e">
        <v>#REF!</v>
      </c>
      <c r="D94" s="358" t="s">
        <v>64</v>
      </c>
      <c r="E94" s="359" t="s">
        <v>64</v>
      </c>
      <c r="F94" s="360" t="s">
        <v>64</v>
      </c>
    </row>
    <row r="95" spans="2:6" ht="15" customHeight="1" collapsed="1">
      <c r="B95" s="270">
        <v>2006</v>
      </c>
      <c r="C95" s="339">
        <v>7.5955197644926438</v>
      </c>
      <c r="D95" s="326"/>
      <c r="E95" s="364" t="s">
        <v>64</v>
      </c>
      <c r="F95" s="365" t="s">
        <v>64</v>
      </c>
    </row>
    <row r="96" spans="2:6" ht="12.75" customHeight="1">
      <c r="B96" s="220" t="s">
        <v>245</v>
      </c>
      <c r="C96" s="220"/>
      <c r="D96" s="220"/>
      <c r="E96" s="220"/>
      <c r="F96" s="220"/>
    </row>
  </sheetData>
  <mergeCells count="2">
    <mergeCell ref="B5:F5"/>
    <mergeCell ref="B96:F9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5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6" t="s">
        <v>47</v>
      </c>
      <c r="B1" s="367" t="s">
        <v>83</v>
      </c>
      <c r="D1" s="368" t="s">
        <v>307</v>
      </c>
      <c r="F1" s="368" t="s">
        <v>307</v>
      </c>
    </row>
    <row r="2" spans="1:6">
      <c r="A2" s="369"/>
      <c r="B2" s="370" t="s">
        <v>163</v>
      </c>
      <c r="D2" s="368" t="s">
        <v>308</v>
      </c>
      <c r="F2" s="368" t="s">
        <v>309</v>
      </c>
    </row>
    <row r="3" spans="1:6">
      <c r="A3" s="371"/>
      <c r="B3" s="372" t="s">
        <v>168</v>
      </c>
      <c r="D3" s="368" t="s">
        <v>176</v>
      </c>
      <c r="F3" s="368" t="s">
        <v>310</v>
      </c>
    </row>
    <row r="4" spans="1:6">
      <c r="A4" s="366" t="s">
        <v>69</v>
      </c>
      <c r="B4" s="367" t="s">
        <v>83</v>
      </c>
      <c r="D4" s="368" t="s">
        <v>311</v>
      </c>
      <c r="F4" s="368" t="s">
        <v>312</v>
      </c>
    </row>
    <row r="5" spans="1:6">
      <c r="A5" s="369"/>
      <c r="B5" s="370" t="s">
        <v>163</v>
      </c>
      <c r="D5" s="368" t="s">
        <v>313</v>
      </c>
      <c r="F5" s="368"/>
    </row>
    <row r="6" spans="1:6">
      <c r="A6" s="371"/>
      <c r="B6" s="372" t="s">
        <v>168</v>
      </c>
    </row>
    <row r="7" spans="1:6">
      <c r="A7" s="366" t="s">
        <v>71</v>
      </c>
      <c r="B7" s="367" t="s">
        <v>83</v>
      </c>
    </row>
    <row r="8" spans="1:6">
      <c r="A8" s="369"/>
      <c r="B8" s="370" t="s">
        <v>163</v>
      </c>
      <c r="D8" s="373" t="s">
        <v>314</v>
      </c>
    </row>
    <row r="9" spans="1:6">
      <c r="A9" s="371"/>
      <c r="B9" s="372" t="s">
        <v>168</v>
      </c>
      <c r="D9" s="373" t="s">
        <v>315</v>
      </c>
    </row>
    <row r="10" spans="1:6">
      <c r="A10" s="366" t="s">
        <v>316</v>
      </c>
      <c r="B10" s="367" t="s">
        <v>83</v>
      </c>
      <c r="D10" s="373" t="s">
        <v>317</v>
      </c>
    </row>
    <row r="11" spans="1:6">
      <c r="A11" s="369"/>
      <c r="B11" s="370" t="s">
        <v>163</v>
      </c>
      <c r="D11" s="373" t="s">
        <v>136</v>
      </c>
    </row>
    <row r="12" spans="1:6">
      <c r="A12" s="371"/>
      <c r="B12" s="372" t="s">
        <v>168</v>
      </c>
      <c r="D12" s="373" t="s">
        <v>318</v>
      </c>
      <c r="F12" s="2">
        <v>2001</v>
      </c>
    </row>
    <row r="13" spans="1:6">
      <c r="A13" s="366" t="s">
        <v>319</v>
      </c>
      <c r="B13" s="367" t="s">
        <v>83</v>
      </c>
      <c r="D13" s="373" t="s">
        <v>320</v>
      </c>
      <c r="F13" s="2">
        <v>2002</v>
      </c>
    </row>
    <row r="14" spans="1:6">
      <c r="A14" s="369"/>
      <c r="B14" s="370" t="s">
        <v>163</v>
      </c>
      <c r="F14" s="2">
        <v>2003</v>
      </c>
    </row>
    <row r="15" spans="1:6">
      <c r="A15" s="369"/>
      <c r="B15" s="372" t="s">
        <v>168</v>
      </c>
      <c r="F15" s="2">
        <v>2004</v>
      </c>
    </row>
    <row r="18" spans="1:21">
      <c r="A18" s="374" t="s">
        <v>321</v>
      </c>
      <c r="B18" s="375" t="s">
        <v>322</v>
      </c>
    </row>
    <row r="19" spans="1:21">
      <c r="A19" s="376"/>
      <c r="B19" s="377" t="s">
        <v>323</v>
      </c>
    </row>
    <row r="20" spans="1:21">
      <c r="A20" s="374" t="s">
        <v>324</v>
      </c>
      <c r="B20" s="375" t="s">
        <v>322</v>
      </c>
    </row>
    <row r="21" spans="1:21">
      <c r="A21" s="376"/>
      <c r="B21" s="377" t="s">
        <v>323</v>
      </c>
    </row>
    <row r="22" spans="1:21">
      <c r="A22" s="374" t="s">
        <v>325</v>
      </c>
      <c r="B22" s="375" t="s">
        <v>322</v>
      </c>
    </row>
    <row r="23" spans="1:21">
      <c r="A23" s="376"/>
      <c r="B23" s="377" t="s">
        <v>323</v>
      </c>
    </row>
    <row r="25" spans="1:21">
      <c r="A25" s="366" t="s">
        <v>47</v>
      </c>
      <c r="B25" s="367" t="s">
        <v>83</v>
      </c>
      <c r="D25" s="366" t="s">
        <v>47</v>
      </c>
      <c r="E25" s="367" t="s">
        <v>83</v>
      </c>
    </row>
    <row r="26" spans="1:21">
      <c r="A26" s="369"/>
      <c r="B26" s="370" t="s">
        <v>163</v>
      </c>
      <c r="D26" s="369"/>
      <c r="E26" s="370" t="s">
        <v>163</v>
      </c>
    </row>
    <row r="27" spans="1:21">
      <c r="A27" s="371"/>
      <c r="B27" s="372" t="s">
        <v>168</v>
      </c>
      <c r="D27" s="371"/>
      <c r="E27" s="372" t="s">
        <v>168</v>
      </c>
    </row>
    <row r="28" spans="1:21">
      <c r="A28" s="366" t="s">
        <v>326</v>
      </c>
      <c r="B28" s="367" t="s">
        <v>83</v>
      </c>
      <c r="D28" s="366" t="s">
        <v>322</v>
      </c>
      <c r="E28" s="367" t="s">
        <v>83</v>
      </c>
    </row>
    <row r="29" spans="1:21">
      <c r="A29" s="369"/>
      <c r="B29" s="370" t="s">
        <v>163</v>
      </c>
      <c r="D29" s="369"/>
      <c r="E29" s="370" t="s">
        <v>163</v>
      </c>
    </row>
    <row r="30" spans="1:21">
      <c r="A30" s="371"/>
      <c r="B30" s="372" t="s">
        <v>168</v>
      </c>
      <c r="D30" s="371"/>
      <c r="E30" s="372" t="s">
        <v>168</v>
      </c>
    </row>
    <row r="31" spans="1:21">
      <c r="A31" s="366" t="s">
        <v>327</v>
      </c>
      <c r="B31" s="367" t="s">
        <v>83</v>
      </c>
      <c r="D31" s="366" t="s">
        <v>328</v>
      </c>
      <c r="E31" s="367" t="s">
        <v>83</v>
      </c>
      <c r="G31" s="378" t="s">
        <v>47</v>
      </c>
      <c r="H31" s="378"/>
      <c r="I31" s="378"/>
      <c r="J31" s="378" t="s">
        <v>326</v>
      </c>
      <c r="K31" s="378"/>
      <c r="L31" s="378"/>
      <c r="M31" s="378" t="s">
        <v>327</v>
      </c>
      <c r="N31" s="378"/>
      <c r="O31" s="378"/>
      <c r="P31" s="378" t="s">
        <v>316</v>
      </c>
      <c r="Q31" s="378"/>
      <c r="R31" s="378"/>
      <c r="S31" s="378" t="s">
        <v>319</v>
      </c>
      <c r="T31" s="378"/>
      <c r="U31" s="378"/>
    </row>
    <row r="32" spans="1:21">
      <c r="A32" s="369"/>
      <c r="B32" s="370" t="s">
        <v>163</v>
      </c>
      <c r="D32" s="369"/>
      <c r="E32" s="370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>
      <c r="A33" s="371"/>
      <c r="B33" s="372" t="s">
        <v>168</v>
      </c>
      <c r="D33" s="369"/>
      <c r="E33" s="372" t="s">
        <v>168</v>
      </c>
    </row>
    <row r="34" spans="1:5">
      <c r="A34" s="366" t="s">
        <v>316</v>
      </c>
      <c r="B34" s="367" t="s">
        <v>83</v>
      </c>
      <c r="D34" s="366" t="s">
        <v>71</v>
      </c>
      <c r="E34" s="367" t="s">
        <v>83</v>
      </c>
    </row>
    <row r="35" spans="1:5">
      <c r="A35" s="369"/>
      <c r="B35" s="370" t="s">
        <v>163</v>
      </c>
      <c r="D35" s="369"/>
      <c r="E35" s="370" t="s">
        <v>163</v>
      </c>
    </row>
    <row r="36" spans="1:5">
      <c r="A36" s="371"/>
      <c r="B36" s="372" t="s">
        <v>168</v>
      </c>
      <c r="D36" s="369"/>
      <c r="E36" s="372" t="s">
        <v>168</v>
      </c>
    </row>
    <row r="37" spans="1:5">
      <c r="A37" s="366" t="s">
        <v>71</v>
      </c>
      <c r="B37" s="367" t="s">
        <v>83</v>
      </c>
      <c r="D37" s="366" t="s">
        <v>329</v>
      </c>
      <c r="E37" s="367" t="s">
        <v>83</v>
      </c>
    </row>
    <row r="38" spans="1:5">
      <c r="A38" s="369"/>
      <c r="B38" s="370" t="s">
        <v>163</v>
      </c>
      <c r="D38" s="369"/>
      <c r="E38" s="370" t="s">
        <v>163</v>
      </c>
    </row>
    <row r="39" spans="1:5">
      <c r="A39" s="369"/>
      <c r="B39" s="372" t="s">
        <v>168</v>
      </c>
      <c r="D39" s="371"/>
      <c r="E39" s="372" t="s">
        <v>168</v>
      </c>
    </row>
    <row r="40" spans="1:5">
      <c r="A40" s="366" t="s">
        <v>319</v>
      </c>
      <c r="B40" s="367" t="s">
        <v>83</v>
      </c>
    </row>
    <row r="41" spans="1:5">
      <c r="A41" s="369"/>
      <c r="B41" s="370" t="s">
        <v>163</v>
      </c>
    </row>
    <row r="42" spans="1:5">
      <c r="A42" s="369"/>
      <c r="B42" s="372" t="s">
        <v>168</v>
      </c>
    </row>
    <row r="43" spans="1:5">
      <c r="A43" s="366" t="s">
        <v>322</v>
      </c>
      <c r="B43" s="367" t="s">
        <v>83</v>
      </c>
    </row>
    <row r="44" spans="1:5">
      <c r="A44" s="369"/>
      <c r="B44" s="370" t="s">
        <v>163</v>
      </c>
    </row>
    <row r="45" spans="1:5">
      <c r="A45" s="369"/>
      <c r="B45" s="372" t="s">
        <v>168</v>
      </c>
    </row>
    <row r="46" spans="1:5">
      <c r="A46" s="366" t="s">
        <v>328</v>
      </c>
      <c r="B46" s="367" t="s">
        <v>83</v>
      </c>
    </row>
    <row r="47" spans="1:5">
      <c r="A47" s="369"/>
      <c r="B47" s="370" t="s">
        <v>163</v>
      </c>
    </row>
    <row r="48" spans="1:5">
      <c r="A48" s="369"/>
      <c r="B48" s="372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A4" sqref="A4"/>
    </sheetView>
  </sheetViews>
  <sheetFormatPr baseColWidth="10" defaultRowHeight="12.7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8" t="s">
        <v>330</v>
      </c>
    </row>
    <row r="3" spans="1:9">
      <c r="A3" s="118" t="s">
        <v>331</v>
      </c>
    </row>
    <row r="4" spans="1:9">
      <c r="A4" s="12" t="s">
        <v>332</v>
      </c>
      <c r="B4" s="12" t="s">
        <v>333</v>
      </c>
    </row>
    <row r="5" spans="1:9">
      <c r="A5" s="12" t="s">
        <v>334</v>
      </c>
      <c r="B5" s="12" t="s">
        <v>335</v>
      </c>
    </row>
    <row r="6" spans="1:9">
      <c r="A6" s="2" t="s">
        <v>336</v>
      </c>
    </row>
    <row r="7" spans="1:9">
      <c r="A7" s="379" t="s">
        <v>337</v>
      </c>
    </row>
    <row r="8" spans="1:9" ht="54.75" customHeight="1">
      <c r="A8" s="380" t="s">
        <v>338</v>
      </c>
      <c r="B8" s="381"/>
      <c r="C8" s="381"/>
      <c r="D8" s="381"/>
      <c r="E8" s="381"/>
      <c r="F8" s="381"/>
      <c r="G8" s="382"/>
      <c r="I8" s="383" t="s">
        <v>339</v>
      </c>
    </row>
    <row r="9" spans="1:9" ht="14.25">
      <c r="I9" s="384" t="s">
        <v>340</v>
      </c>
    </row>
    <row r="12" spans="1:9">
      <c r="A12" s="12" t="s">
        <v>341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2012-12-05T15:20:58+00:00</PublishingStartDate>
    <_dlc_DocId xmlns="8b099203-c902-4a5b-992f-1f849b15ff82">Q5F7QW3RQ55V-2054-328</_dlc_DocId>
    <_dlc_DocIdUrl xmlns="8b099203-c902-4a5b-992f-1f849b15ff82">
      <Url>http://cd102671/es/investigacion/Situacion-turistica/zonas-turisticas-tenerife/_layouts/DocIdRedir.aspx?ID=Q5F7QW3RQ55V-2054-328</Url>
      <Description>Q5F7QW3RQ55V-2054-328</Description>
    </_dlc_DocIdUrl>
  </documentManagement>
</p:properties>
</file>

<file path=customXml/itemProps1.xml><?xml version="1.0" encoding="utf-8"?>
<ds:datastoreItem xmlns:ds="http://schemas.openxmlformats.org/officeDocument/2006/customXml" ds:itemID="{3C42E173-E8AE-4211-9145-D666827075C7}"/>
</file>

<file path=customXml/itemProps2.xml><?xml version="1.0" encoding="utf-8"?>
<ds:datastoreItem xmlns:ds="http://schemas.openxmlformats.org/officeDocument/2006/customXml" ds:itemID="{D5B40800-C23B-4691-BDC3-B6CF46E0A334}"/>
</file>

<file path=customXml/itemProps3.xml><?xml version="1.0" encoding="utf-8"?>
<ds:datastoreItem xmlns:ds="http://schemas.openxmlformats.org/officeDocument/2006/customXml" ds:itemID="{80E71AC9-7E49-4FFF-9D8B-3E3AD322C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octubre 2012)</dc:title>
  <dc:creator>manuela</dc:creator>
  <cp:lastModifiedBy>manuela</cp:lastModifiedBy>
  <cp:lastPrinted>2012-12-05T15:29:23Z</cp:lastPrinted>
  <dcterms:created xsi:type="dcterms:W3CDTF">2012-12-05T15:25:26Z</dcterms:created>
  <dcterms:modified xsi:type="dcterms:W3CDTF">2012-12-05T15:30:18Z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eb131bfb-f9ca-43f3-a871-a27a2b8626af</vt:lpwstr>
  </property>
</Properties>
</file>