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drawings/drawing97.xml" ContentType="application/vnd.openxmlformats-officedocument.drawing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2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charts/chart32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8.xml" ContentType="application/vnd.openxmlformats-officedocument.drawing+xml"/>
  <Override PartName="/xl/drawings/drawing75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drawings/drawing53.xml" ContentType="application/vnd.openxmlformats-officedocument.drawing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CAT'!$B$5:$H$64</definedName>
    <definedName name="_xlnm.Print_Area" localSheetId="58">'evolución EM zona'!$B$5:$K$65</definedName>
    <definedName name="_xlnm.Print_Area" localSheetId="49">'evolución IO CAT '!$B$5:$H$64</definedName>
    <definedName name="_xlnm.Print_Area" localSheetId="47">'evolución IO zona'!$B$5:$K$65</definedName>
    <definedName name="_xlnm.Print_Area" localSheetId="31">'EVOLUCIÓN NACIO CATEGORIA '!$B$5:$H$32</definedName>
    <definedName name="_xlnm.Print_Area" localSheetId="40">'evolución pernocta cat ev anual'!$B$5:$H$64</definedName>
    <definedName name="_xlnm.Print_Area" localSheetId="38">'evoución PERNOCTA zona'!$B$5:$K$65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mensual'!$B$5:$F$77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mensu'!$B$5:$AV$76</definedName>
    <definedName name="_xlnm.Print_Area" localSheetId="32">'nacionalidades distribucion alo'!$B$5:$H$32</definedName>
    <definedName name="_xlnm.Print_Area" localSheetId="34">'Nacionalidad-evolución cuota'!$B$5:$Y$76</definedName>
    <definedName name="_xlnm.Print_Area" localSheetId="44">'Pernoctacion mensual'!$B$5:$F$77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tip'!$B$5:$H$78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CAT'!$B$5:$N$77</definedName>
    <definedName name="_xlnm.Print_Area" localSheetId="57">'Tablas evol EM zona'!$B$5:$T$78</definedName>
    <definedName name="_xlnm.Print_Area" localSheetId="48">'tablas evol IO CAT '!$B$5:$N$77</definedName>
    <definedName name="_xlnm.Print_Area" localSheetId="46">'Tablas evol IO zona'!$B$5:$T$78</definedName>
    <definedName name="_xlnm.Print_Area" localSheetId="39">'tablas pernocta cat ev anual'!$B$5:$N$77</definedName>
    <definedName name="_xlnm.Print_Area" localSheetId="37">'Tablas PERNOCTA zona'!$B$5:$T$78</definedName>
    <definedName name="_xlnm.Print_Area" localSheetId="17">'tablas turistas por categorías '!$B$5:$N$77</definedName>
    <definedName name="_xlnm.Print_Area" localSheetId="7">'tablas turistas por Temporada'!$B$5:$G$28</definedName>
    <definedName name="_xlnm.Print_Area" localSheetId="10">'Tablas turistas zona y tip.'!$B$5:$T$78</definedName>
    <definedName name="_xlnm.Print_Area" localSheetId="12">'tablas Zonas mensual '!$B$5:$I$57</definedName>
    <definedName name="_xlnm.Print_Area" localSheetId="5">'var evolu x tipolo'!$B$5:$E$64</definedName>
    <definedName name="_xlnm.Print_Area" localSheetId="21">'VARIACIÓN EVOL POR CATEGORIA'!$B$5:$H$64</definedName>
    <definedName name="_xlnm.Print_Area" localSheetId="11">'variación x zonas tipo '!$B$5:$K$65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G15" i="8"/>
  <c r="E15" i="65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1" i="61"/>
  <c r="H63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K64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B12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4" i="5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F51"/>
  <c r="D51"/>
  <c r="F50" l="1"/>
  <c r="E50"/>
  <c r="E49" l="1"/>
  <c r="F49"/>
  <c r="D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E41"/>
  <c r="D41"/>
  <c r="F40" l="1"/>
  <c r="D40"/>
  <c r="E40"/>
  <c r="F39" l="1"/>
  <c r="E39"/>
  <c r="D39"/>
  <c r="F38" l="1"/>
  <c r="D38"/>
  <c r="E38"/>
  <c r="F37" l="1"/>
  <c r="E37"/>
  <c r="E36" l="1"/>
  <c r="D36"/>
  <c r="F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E29"/>
  <c r="D29"/>
  <c r="F28" l="1"/>
  <c r="D28"/>
  <c r="E28"/>
  <c r="F27" l="1"/>
  <c r="E27"/>
  <c r="D27"/>
  <c r="F26" l="1"/>
  <c r="E26"/>
  <c r="D26"/>
  <c r="F25" l="1"/>
  <c r="D25"/>
  <c r="E25"/>
  <c r="F24" l="1"/>
  <c r="E24"/>
  <c r="E23" l="1"/>
  <c r="F23"/>
  <c r="D23"/>
  <c r="F22" l="1"/>
  <c r="E22"/>
  <c r="D22"/>
  <c r="F21" l="1"/>
  <c r="E21"/>
  <c r="D21"/>
  <c r="F20" l="1"/>
  <c r="D20"/>
  <c r="E20"/>
  <c r="F19" l="1"/>
  <c r="D19"/>
  <c r="E19"/>
  <c r="F18" l="1"/>
  <c r="E18"/>
  <c r="D18"/>
  <c r="F17" l="1"/>
  <c r="D17"/>
  <c r="E17"/>
  <c r="F16" l="1"/>
  <c r="E16"/>
  <c r="D16"/>
  <c r="F15" l="1"/>
  <c r="E15"/>
  <c r="D15"/>
  <c r="F14" l="1"/>
  <c r="E14"/>
  <c r="D14"/>
  <c r="F13" l="1"/>
  <c r="D13"/>
  <c r="E13"/>
  <c r="F12" l="1"/>
  <c r="E12"/>
  <c r="D12"/>
  <c r="B11"/>
  <c r="D10" l="1"/>
  <c r="E10"/>
  <c r="F10"/>
  <c r="F9" l="1"/>
  <c r="D9"/>
  <c r="E9"/>
  <c r="F8" l="1"/>
  <c r="E8"/>
  <c r="D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1" i="50"/>
  <c r="H63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K64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B12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4" i="45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E49" l="1"/>
  <c r="D49"/>
  <c r="F49"/>
  <c r="F48" l="1"/>
  <c r="E48"/>
  <c r="D48"/>
  <c r="F47" l="1"/>
  <c r="E47"/>
  <c r="D47"/>
  <c r="F46" l="1"/>
  <c r="D46"/>
  <c r="E46"/>
  <c r="F45" l="1"/>
  <c r="E45"/>
  <c r="D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E38"/>
  <c r="D38"/>
  <c r="F37" l="1"/>
  <c r="E37"/>
  <c r="E36" l="1"/>
  <c r="F36"/>
  <c r="D36"/>
  <c r="F35" l="1"/>
  <c r="D35"/>
  <c r="E35"/>
  <c r="F34" l="1"/>
  <c r="D34"/>
  <c r="E34"/>
  <c r="F33" l="1"/>
  <c r="E33"/>
  <c r="D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E23" l="1"/>
  <c r="D23"/>
  <c r="F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D14"/>
  <c r="E14"/>
  <c r="F13" l="1"/>
  <c r="E13"/>
  <c r="D13"/>
  <c r="F12" l="1"/>
  <c r="D12"/>
  <c r="E12"/>
  <c r="B11"/>
  <c r="D10" l="1"/>
  <c r="F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1" i="41"/>
  <c r="H63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K64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B12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4" i="3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F51"/>
  <c r="D51"/>
  <c r="F50" l="1"/>
  <c r="E50"/>
  <c r="F49" l="1"/>
  <c r="E49"/>
  <c r="D49"/>
  <c r="F48" l="1"/>
  <c r="E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E40"/>
  <c r="D40"/>
  <c r="F39" l="1"/>
  <c r="E39"/>
  <c r="D39"/>
  <c r="F38" l="1"/>
  <c r="D38"/>
  <c r="E38"/>
  <c r="F37" l="1"/>
  <c r="E37"/>
  <c r="E36" l="1"/>
  <c r="F36"/>
  <c r="D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E24"/>
  <c r="E23" l="1"/>
  <c r="F23"/>
  <c r="D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E14"/>
  <c r="D14"/>
  <c r="F13" l="1"/>
  <c r="D13"/>
  <c r="E13"/>
  <c r="F12" l="1"/>
  <c r="D12"/>
  <c r="E12"/>
  <c r="B11"/>
  <c r="D10" l="1"/>
  <c r="F10"/>
  <c r="E10"/>
  <c r="F9" l="1"/>
  <c r="D9"/>
  <c r="E9"/>
  <c r="F8" l="1"/>
  <c r="D8"/>
  <c r="E8"/>
  <c r="F7" l="1"/>
  <c r="D7"/>
  <c r="E7"/>
  <c r="B11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F19" i="26"/>
  <c r="E19"/>
  <c r="C18" i="27" l="1"/>
  <c r="D17" i="28"/>
  <c r="D18" i="27"/>
  <c r="F18" i="26"/>
  <c r="E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F15" i="26"/>
  <c r="E15"/>
  <c r="C14" i="27" l="1"/>
  <c r="D10" i="28"/>
  <c r="D14" i="27"/>
  <c r="E14" i="26"/>
  <c r="F14"/>
  <c r="C13" i="27" l="1"/>
  <c r="D19" i="28"/>
  <c r="D13" i="27"/>
  <c r="E13" i="26"/>
  <c r="F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1" i="22" l="1"/>
  <c r="H63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2" i="12" l="1"/>
  <c r="K64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B12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63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B12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<sst xmlns="http://schemas.openxmlformats.org/spreadsheetml/2006/main" count="3388" uniqueCount="339">
  <si>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</si>
  <si>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</si>
  <si>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</si>
  <si>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</si>
  <si>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</si>
  <si>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</si>
  <si>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</si>
  <si>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</si>
  <si>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</si>
  <si>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</si>
  <si>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</si>
  <si>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</si>
  <si>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</si>
  <si>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</si>
  <si>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</si>
  <si>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</si>
  <si>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</si>
  <si>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</si>
  <si>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</si>
  <si>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</si>
  <si>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</si>
  <si>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</si>
  <si>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</si>
  <si>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</si>
  <si>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</si>
  <si>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</si>
  <si>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</si>
  <si>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</si>
  <si>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</si>
  <si>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</si>
  <si>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</si>
  <si>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</si>
  <si>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</si>
  <si>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</si>
  <si>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</si>
  <si>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</si>
  <si>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</si>
  <si>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</si>
  <si>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</si>
  <si>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</si>
  <si>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</si>
  <si>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</si>
  <si>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</si>
  <si>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</si>
  <si>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</si>
  <si>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</si>
  <si>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</si>
  <si>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</si>
  <si>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</si>
  <si>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</si>
  <si>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</si>
  <si>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</si>
  <si>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</si>
  <si>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</si>
  <si>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</si>
  <si>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</si>
  <si>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</si>
  <si>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</si>
  <si>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</si>
  <si>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</si>
  <si>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</si>
  <si>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</si>
  <si>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</si>
  <si>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</si>
  <si>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</si>
  <si>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</si>
  <si>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</si>
  <si>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</si>
  <si>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</si>
  <si>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</si>
  <si>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</si>
  <si>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</si>
  <si>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</si>
  <si>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</si>
  <si>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</si>
  <si>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</si>
  <si>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</si>
  <si>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</si>
  <si>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</si>
  <si>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</si>
  <si>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</si>
  <si>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</si>
  <si>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</si>
  <si>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</si>
  <si>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</si>
  <si>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</si>
  <si>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</si>
  <si>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</si>
  <si>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</si>
  <si>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</si>
  <si>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</si>
  <si>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</si>
  <si>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</si>
  <si>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</si>
  <si>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</si>
  <si>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</si>
  <si>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</si>
  <si>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</si>
  <si>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</si>
  <si>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</si>
  <si>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</si>
  <si>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</si>
  <si>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</si>
  <si>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</si>
  <si>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</si>
  <si>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</si>
  <si>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</si>
  <si>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</si>
  <si>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</si>
  <si>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</si>
  <si>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</si>
  <si>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</si>
  <si>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</si>
  <si>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</si>
  <si>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</si>
  <si>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</si>
  <si>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</si>
  <si>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</si>
  <si>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</si>
  <si>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</si>
  <si>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</si>
  <si>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</si>
  <si>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</si>
  <si>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</si>
  <si>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</si>
  <si>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</si>
  <si>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</si>
  <si>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</si>
  <si>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</si>
  <si>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</si>
  <si>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</si>
  <si>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</si>
  <si>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</si>
  <si>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</si>
  <si>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</si>
  <si>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</si>
  <si>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</si>
  <si>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</si>
  <si>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</si>
  <si>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</si>
  <si>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</si>
  <si>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</si>
  <si>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</si>
  <si>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</si>
  <si>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</si>
  <si>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</si>
  <si>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</si>
  <si>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</si>
  <si>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</si>
  <si>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</si>
  <si>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</si>
  <si>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</si>
  <si>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</si>
  <si>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</si>
  <si>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</si>
  <si>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</si>
  <si>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</si>
  <si>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</si>
  <si>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</si>
  <si>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</si>
  <si>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</si>
  <si>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</si>
  <si>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</si>
  <si>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</si>
  <si>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</si>
  <si>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</si>
  <si>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</si>
  <si>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</si>
  <si>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</si>
  <si>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</si>
  <si>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</si>
  <si>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</si>
  <si>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</si>
  <si>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</si>
  <si>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</si>
  <si>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</si>
  <si>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</si>
  <si>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</si>
  <si>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</si>
  <si>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</si>
  <si>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</si>
  <si>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</si>
  <si>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</si>
  <si>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</si>
  <si>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</si>
  <si>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</si>
  <si>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</si>
  <si>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</si>
  <si>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</si>
  <si>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</si>
  <si>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</si>
  <si>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</si>
  <si>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</si>
  <si>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</si>
  <si>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</si>
  <si>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</si>
  <si>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</si>
  <si>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</si>
  <si>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</si>
  <si>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</si>
  <si>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</si>
  <si>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</si>
  <si>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</si>
  <si>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</si>
  <si>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</si>
  <si>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</si>
  <si>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</si>
  <si>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</si>
  <si>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</si>
  <si>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</si>
  <si>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</si>
  <si>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</si>
  <si>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</si>
  <si>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</si>
  <si>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</si>
  <si>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</si>
  <si>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</si>
  <si>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</si>
  <si>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</si>
  <si>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</si>
  <si>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</si>
  <si>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</si>
  <si>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</si>
  <si>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</si>
  <si>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</si>
  <si>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</si>
  <si>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</si>
  <si>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</si>
  <si>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</si>
  <si>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</si>
  <si>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</si>
  <si>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</si>
  <si>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</si>
  <si>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</si>
  <si>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</si>
  <si>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</si>
  <si>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</si>
  <si>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</si>
  <si>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</si>
  <si>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</si>
  <si>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</si>
  <si>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</si>
  <si>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</si>
  <si>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</si>
  <si>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</si>
  <si>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</si>
  <si>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</si>
  <si>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</si>
  <si>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</si>
  <si>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</si>
  <si>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</si>
  <si>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</si>
  <si>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</si>
  <si>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</si>
  <si>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</si>
  <si>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</si>
  <si>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</si>
  <si>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</si>
  <si>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</si>
  <si>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</si>
  <si>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</si>
  <si>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</si>
  <si>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</si>
  <si>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</si>
  <si>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</si>
  <si>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</si>
  <si>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</si>
  <si>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</si>
  <si>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</si>
  <si>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</si>
  <si>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</si>
  <si>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</si>
  <si>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</si>
  <si>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</si>
  <si>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</si>
  <si>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</si>
  <si>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</si>
  <si>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</si>
  <si>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</si>
  <si>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</si>
  <si>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</si>
  <si>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</si>
  <si>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</si>
  <si>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</si>
  <si>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</si>
  <si>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</si>
  <si>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</si>
  <si>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</si>
  <si>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</si>
  <si>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</si>
  <si>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</si>
  <si>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</si>
  <si>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</si>
  <si>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</si>
  <si>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</si>
  <si>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</si>
  <si>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</si>
  <si>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</si>
  <si>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</si>
  <si>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</si>
  <si>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</si>
  <si>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</si>
  <si>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</si>
  <si>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</si>
  <si>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</si>
  <si>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</si>
  <si>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</si>
  <si>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</si>
  <si>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</si>
  <si>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</si>
  <si>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</si>
  <si>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</si>
  <si>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</si>
  <si>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</si>
  <si>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</si>
  <si>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</si>
  <si>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</si>
  <si>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</si>
  <si>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</si>
  <si>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</si>
  <si>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</si>
  <si>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</si>
  <si>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</si>
  <si>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</si>
  <si>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</si>
  <si>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</si>
  <si>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</si>
  <si>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</si>
  <si>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acumulado abril 2011 </t>
  </si>
  <si>
    <t>acumulado abril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</si>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</sst>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8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5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27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241157</c:v>
                </c:pt>
                <c:pt idx="1">
                  <c:v>176724</c:v>
                </c:pt>
                <c:pt idx="2">
                  <c:v>64433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231689</c:v>
                </c:pt>
                <c:pt idx="1">
                  <c:v>159128</c:v>
                </c:pt>
                <c:pt idx="2">
                  <c:v>72561</c:v>
                </c:pt>
              </c:numCache>
            </c:numRef>
          </c:val>
        </c:ser>
        <c:overlap val="-2"/>
        <c:axId val="381616896"/>
        <c:axId val="38161843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753E-3"/>
                  <c:y val="-0.50071530758225991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0.3482899079675129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4.0865125232531538E-2</c:v>
                </c:pt>
                <c:pt idx="1">
                  <c:v>0.11057764818259515</c:v>
                </c:pt>
                <c:pt idx="2">
                  <c:v>-0.112016096801312</c:v>
                </c:pt>
              </c:numCache>
            </c:numRef>
          </c:val>
        </c:ser>
        <c:axId val="381693312"/>
        <c:axId val="381691392"/>
      </c:barChart>
      <c:catAx>
        <c:axId val="3816168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618432"/>
        <c:crosses val="autoZero"/>
        <c:auto val="1"/>
        <c:lblAlgn val="ctr"/>
        <c:lblOffset val="100"/>
      </c:catAx>
      <c:valAx>
        <c:axId val="381618432"/>
        <c:scaling>
          <c:orientation val="minMax"/>
        </c:scaling>
        <c:delete val="1"/>
        <c:axPos val="l"/>
        <c:numFmt formatCode="#,##0_)" sourceLinked="1"/>
        <c:tickLblPos val="none"/>
        <c:crossAx val="381616896"/>
        <c:crosses val="autoZero"/>
        <c:crossBetween val="between"/>
      </c:valAx>
      <c:valAx>
        <c:axId val="381691392"/>
        <c:scaling>
          <c:orientation val="minMax"/>
        </c:scaling>
        <c:delete val="1"/>
        <c:axPos val="r"/>
        <c:numFmt formatCode="0.0%" sourceLinked="1"/>
        <c:tickLblPos val="none"/>
        <c:crossAx val="381693312"/>
        <c:crosses val="max"/>
        <c:crossBetween val="between"/>
      </c:valAx>
      <c:catAx>
        <c:axId val="381693312"/>
        <c:scaling>
          <c:orientation val="minMax"/>
        </c:scaling>
        <c:delete val="1"/>
        <c:axPos val="b"/>
        <c:numFmt formatCode="General" sourceLinked="1"/>
        <c:tickLblPos val="none"/>
        <c:crossAx val="3816913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56"/>
          <c:y val="0.12303290414878407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41009463133326524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63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63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23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5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63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23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5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63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2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57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035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63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23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'!$K$11,'tablas turistas por categorías '!$C$11,'tablas turistas por categorías '!$E$11,'tablas turistas por categorías '!$G$11)</c:f>
              <c:numCache>
                <c:formatCode>#,##0</c:formatCode>
                <c:ptCount val="4"/>
                <c:pt idx="0">
                  <c:v>64433</c:v>
                </c:pt>
                <c:pt idx="1">
                  <c:v>5890</c:v>
                </c:pt>
                <c:pt idx="2">
                  <c:v>26235</c:v>
                </c:pt>
                <c:pt idx="3">
                  <c:v>144599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81"/>
          <c:w val="0.84763751506150764"/>
          <c:h val="0.4490121773647590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</c:numCache>
            </c:numRef>
          </c:val>
        </c:ser>
        <c:marker val="1"/>
        <c:axId val="365446656"/>
        <c:axId val="365448576"/>
      </c:lineChart>
      <c:catAx>
        <c:axId val="365446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5448576"/>
        <c:crosses val="autoZero"/>
        <c:auto val="1"/>
        <c:lblAlgn val="ctr"/>
        <c:lblOffset val="100"/>
      </c:catAx>
      <c:valAx>
        <c:axId val="365448576"/>
        <c:scaling>
          <c:orientation val="minMax"/>
        </c:scaling>
        <c:axPos val="l"/>
        <c:numFmt formatCode="#,##0" sourceLinked="1"/>
        <c:tickLblPos val="nextTo"/>
        <c:crossAx val="36544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66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35"/>
          <c:y val="0.29908364197530923"/>
          <c:w val="0.87169445456329653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</c:numCache>
            </c:numRef>
          </c:val>
        </c:ser>
        <c:marker val="1"/>
        <c:axId val="365471232"/>
        <c:axId val="365489152"/>
      </c:lineChart>
      <c:catAx>
        <c:axId val="365471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5489152"/>
        <c:crosses val="autoZero"/>
        <c:auto val="1"/>
        <c:lblAlgn val="ctr"/>
        <c:lblOffset val="100"/>
      </c:catAx>
      <c:valAx>
        <c:axId val="365489152"/>
        <c:scaling>
          <c:orientation val="minMax"/>
        </c:scaling>
        <c:axPos val="l"/>
        <c:numFmt formatCode="#,##0" sourceLinked="1"/>
        <c:tickLblPos val="nextTo"/>
        <c:crossAx val="36547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698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</c:numCache>
            </c:numRef>
          </c:val>
        </c:ser>
        <c:marker val="1"/>
        <c:axId val="368274048"/>
        <c:axId val="369829376"/>
      </c:lineChart>
      <c:catAx>
        <c:axId val="368274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9829376"/>
        <c:crosses val="autoZero"/>
        <c:auto val="1"/>
        <c:lblAlgn val="ctr"/>
        <c:lblOffset val="100"/>
      </c:catAx>
      <c:valAx>
        <c:axId val="369829376"/>
        <c:scaling>
          <c:orientation val="minMax"/>
        </c:scaling>
        <c:axPos val="l"/>
        <c:numFmt formatCode="#,##0" sourceLinked="1"/>
        <c:tickLblPos val="nextTo"/>
        <c:crossAx val="368274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6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557"/>
          <c:w val="0.84763751506150764"/>
          <c:h val="0.460887345679013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</c:numCache>
            </c:numRef>
          </c:val>
        </c:ser>
        <c:marker val="1"/>
        <c:axId val="369865472"/>
        <c:axId val="369867392"/>
      </c:lineChart>
      <c:catAx>
        <c:axId val="369865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9867392"/>
        <c:crosses val="autoZero"/>
        <c:auto val="1"/>
        <c:lblAlgn val="ctr"/>
        <c:lblOffset val="100"/>
      </c:catAx>
      <c:valAx>
        <c:axId val="369867392"/>
        <c:scaling>
          <c:orientation val="minMax"/>
        </c:scaling>
        <c:axPos val="l"/>
        <c:numFmt formatCode="#,##0" sourceLinked="1"/>
        <c:tickLblPos val="nextTo"/>
        <c:crossAx val="36986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1"/>
          <c:y val="0.31555432098765557"/>
          <c:w val="0.84763751506150764"/>
          <c:h val="0.460887345679013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</c:numCache>
            </c:numRef>
          </c:val>
        </c:ser>
        <c:marker val="1"/>
        <c:axId val="370018176"/>
        <c:axId val="370031232"/>
      </c:lineChart>
      <c:catAx>
        <c:axId val="370018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031232"/>
        <c:crosses val="autoZero"/>
        <c:auto val="1"/>
        <c:lblAlgn val="ctr"/>
        <c:lblOffset val="100"/>
      </c:catAx>
      <c:valAx>
        <c:axId val="370031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01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908"/>
          <c:y val="0.2354941358024699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53"/>
          <c:w val="0.84763751506150764"/>
          <c:h val="0.4530478395061723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</c:numCache>
            </c:numRef>
          </c:val>
        </c:ser>
        <c:marker val="1"/>
        <c:axId val="370058368"/>
        <c:axId val="370062080"/>
      </c:lineChart>
      <c:catAx>
        <c:axId val="370058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062080"/>
        <c:crosses val="autoZero"/>
        <c:auto val="1"/>
        <c:lblAlgn val="ctr"/>
        <c:lblOffset val="100"/>
      </c:catAx>
      <c:valAx>
        <c:axId val="370062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058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64"/>
          <c:y val="0.2347410493827164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1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</c:numCache>
            </c:numRef>
          </c:val>
        </c:ser>
        <c:marker val="1"/>
        <c:axId val="370089344"/>
        <c:axId val="370124288"/>
      </c:lineChart>
      <c:catAx>
        <c:axId val="370089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0124288"/>
        <c:crosses val="autoZero"/>
        <c:auto val="1"/>
        <c:lblAlgn val="ctr"/>
        <c:lblOffset val="100"/>
      </c:catAx>
      <c:valAx>
        <c:axId val="370124288"/>
        <c:scaling>
          <c:orientation val="minMax"/>
        </c:scaling>
        <c:axPos val="l"/>
        <c:numFmt formatCode="#,##0" sourceLinked="1"/>
        <c:tickLblPos val="nextTo"/>
        <c:crossAx val="370089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</c:numCache>
            </c:numRef>
          </c:val>
        </c:ser>
        <c:marker val="1"/>
        <c:axId val="370139904"/>
        <c:axId val="370365568"/>
      </c:lineChart>
      <c:catAx>
        <c:axId val="370139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0365568"/>
        <c:crosses val="autoZero"/>
        <c:auto val="1"/>
        <c:lblAlgn val="ctr"/>
        <c:lblOffset val="100"/>
      </c:catAx>
      <c:valAx>
        <c:axId val="370365568"/>
        <c:scaling>
          <c:orientation val="minMax"/>
        </c:scaling>
        <c:axPos val="l"/>
        <c:numFmt formatCode="#,##0" sourceLinked="1"/>
        <c:tickLblPos val="nextTo"/>
        <c:crossAx val="37013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6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6"/>
          <c:y val="0.302289197530864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</c:numCache>
            </c:numRef>
          </c:val>
        </c:ser>
        <c:marker val="1"/>
        <c:axId val="370392064"/>
        <c:axId val="370394240"/>
      </c:lineChart>
      <c:catAx>
        <c:axId val="370392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0394240"/>
        <c:crosses val="autoZero"/>
        <c:auto val="1"/>
        <c:lblAlgn val="ctr"/>
        <c:lblOffset val="100"/>
      </c:catAx>
      <c:valAx>
        <c:axId val="370394240"/>
        <c:scaling>
          <c:orientation val="minMax"/>
        </c:scaling>
        <c:axPos val="l"/>
        <c:numFmt formatCode="#,##0" sourceLinked="1"/>
        <c:tickLblPos val="nextTo"/>
        <c:crossAx val="370392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381966208"/>
        <c:axId val="382145664"/>
      </c:lineChart>
      <c:catAx>
        <c:axId val="3819662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82145664"/>
        <c:crosses val="autoZero"/>
        <c:auto val="1"/>
        <c:lblAlgn val="ctr"/>
        <c:lblOffset val="100"/>
        <c:tickLblSkip val="1"/>
      </c:catAx>
      <c:valAx>
        <c:axId val="382145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81966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392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6"/>
          <c:y val="0.29049104938271608"/>
          <c:w val="0.84763751506150764"/>
          <c:h val="0.484405864197531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</c:numCache>
            </c:numRef>
          </c:val>
        </c:ser>
        <c:marker val="1"/>
        <c:axId val="370416640"/>
        <c:axId val="370439296"/>
      </c:lineChart>
      <c:catAx>
        <c:axId val="370416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0439296"/>
        <c:crosses val="autoZero"/>
        <c:auto val="1"/>
        <c:lblAlgn val="ctr"/>
        <c:lblOffset val="100"/>
      </c:catAx>
      <c:valAx>
        <c:axId val="370439296"/>
        <c:scaling>
          <c:orientation val="minMax"/>
        </c:scaling>
        <c:axPos val="l"/>
        <c:numFmt formatCode="#,##0" sourceLinked="1"/>
        <c:tickLblPos val="nextTo"/>
        <c:crossAx val="37041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35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6"/>
          <c:y val="0.29049104938271608"/>
          <c:w val="0.84763751506150764"/>
          <c:h val="0.484405864197531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</c:numCache>
            </c:numRef>
          </c:val>
        </c:ser>
        <c:marker val="1"/>
        <c:axId val="370450816"/>
        <c:axId val="370611328"/>
      </c:lineChart>
      <c:catAx>
        <c:axId val="370450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611328"/>
        <c:crosses val="autoZero"/>
        <c:auto val="1"/>
        <c:lblAlgn val="ctr"/>
        <c:lblOffset val="100"/>
      </c:catAx>
      <c:valAx>
        <c:axId val="370611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045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35"/>
          <c:y val="0.228446296296296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6"/>
          <c:y val="0.32188796296296468"/>
          <c:w val="0.84763751506150764"/>
          <c:h val="0.4530092592592598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</c:numCache>
            </c:numRef>
          </c:val>
        </c:ser>
        <c:marker val="1"/>
        <c:axId val="370618752"/>
        <c:axId val="370648192"/>
      </c:lineChart>
      <c:catAx>
        <c:axId val="370618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0648192"/>
        <c:crosses val="autoZero"/>
        <c:auto val="1"/>
        <c:lblAlgn val="ctr"/>
        <c:lblOffset val="100"/>
      </c:catAx>
      <c:valAx>
        <c:axId val="370648192"/>
        <c:scaling>
          <c:orientation val="minMax"/>
        </c:scaling>
        <c:axPos val="l"/>
        <c:numFmt formatCode="#,##0" sourceLinked="1"/>
        <c:tickLblPos val="nextTo"/>
        <c:crossAx val="37061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307"/>
          <c:y val="0.2245265432098762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</c:numCache>
            </c:numRef>
          </c:val>
        </c:ser>
        <c:marker val="1"/>
        <c:axId val="371805184"/>
        <c:axId val="379528320"/>
      </c:lineChart>
      <c:catAx>
        <c:axId val="371805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9528320"/>
        <c:crosses val="autoZero"/>
        <c:auto val="1"/>
        <c:lblAlgn val="ctr"/>
        <c:lblOffset val="100"/>
      </c:catAx>
      <c:valAx>
        <c:axId val="379528320"/>
        <c:scaling>
          <c:orientation val="minMax"/>
        </c:scaling>
        <c:axPos val="l"/>
        <c:numFmt formatCode="#,##0" sourceLinked="1"/>
        <c:tickLblPos val="nextTo"/>
        <c:crossAx val="371805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6"/>
          <c:y val="0.32109598765432162"/>
          <c:w val="0.84763751506150764"/>
          <c:h val="0.4538009259259265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</c:numCache>
            </c:numRef>
          </c:val>
        </c:ser>
        <c:marker val="1"/>
        <c:axId val="379546624"/>
        <c:axId val="379556992"/>
      </c:lineChart>
      <c:catAx>
        <c:axId val="379546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79556992"/>
        <c:crosses val="autoZero"/>
        <c:auto val="1"/>
        <c:lblAlgn val="ctr"/>
        <c:lblOffset val="100"/>
      </c:catAx>
      <c:valAx>
        <c:axId val="379556992"/>
        <c:scaling>
          <c:orientation val="minMax"/>
        </c:scaling>
        <c:axPos val="l"/>
        <c:numFmt formatCode="#,##0" sourceLinked="1"/>
        <c:tickLblPos val="nextTo"/>
        <c:crossAx val="37954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</c:numCache>
            </c:numRef>
          </c:val>
        </c:ser>
        <c:marker val="1"/>
        <c:axId val="379580800"/>
        <c:axId val="381711488"/>
      </c:lineChart>
      <c:catAx>
        <c:axId val="37958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1711488"/>
        <c:crosses val="autoZero"/>
        <c:auto val="1"/>
        <c:lblAlgn val="ctr"/>
        <c:lblOffset val="100"/>
      </c:catAx>
      <c:valAx>
        <c:axId val="381711488"/>
        <c:scaling>
          <c:orientation val="minMax"/>
        </c:scaling>
        <c:axPos val="l"/>
        <c:numFmt formatCode="#,##0" sourceLinked="1"/>
        <c:tickLblPos val="nextTo"/>
        <c:crossAx val="37958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4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"/>
          <c:y val="0.302289197530864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</c:numCache>
            </c:numRef>
          </c:val>
        </c:ser>
        <c:marker val="1"/>
        <c:axId val="382218624"/>
        <c:axId val="383763584"/>
      </c:lineChart>
      <c:catAx>
        <c:axId val="3822186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763584"/>
        <c:crosses val="autoZero"/>
        <c:auto val="1"/>
        <c:lblAlgn val="ctr"/>
        <c:lblOffset val="100"/>
      </c:catAx>
      <c:valAx>
        <c:axId val="383763584"/>
        <c:scaling>
          <c:orientation val="minMax"/>
        </c:scaling>
        <c:axPos val="l"/>
        <c:numFmt formatCode="#,##0" sourceLinked="1"/>
        <c:tickLblPos val="nextTo"/>
        <c:crossAx val="382218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86"/>
          <c:y val="0.2292379629629633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3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"/>
              <c:y val="1.29294166337725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"/>
              <c:y val="2.585883326754513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8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3"/>
              <c:y val="-1.642035912489083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8"/>
              <c:y val="-1.642035912489083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4"/>
          <c:w val="0.77210140054807419"/>
          <c:h val="0.8530376916363713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mensu'!$B$24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mensu'!$C$24,'Nacionalidades  evolución mensu'!$I$24,'Nacionalidades  evolución mensu'!$S$24,'Nacionalidades  evolución mensu'!$AA$24,'Nacionalidades  evolución mensu'!$U$24,'Nacionalidades  evolución mensu'!$Y$24,'Nacionalidades  evolución mensu'!$W$24,'Nacionalidades  evolución mensu'!$M$24,'Nacionalidades  evolución mensu'!$K$24,'Nacionalidades  evolución mensu'!$Q$24,'Nacionalidades  evolución mensu'!$AE$24,'Nacionalidades  evolución mensu'!$E$24,'Nacionalidades  evolución mensu'!$AC$24,'Nacionalidades  evolución mensu'!$AI$24,'Nacionalidades  evolución mensu'!$G$24,'Nacionalidades  evolución mensu'!$AG$24,'Nacionalidades  evolución mensu'!$O$24,'Nacionalidades  evolución mensu'!$AK$24,'Nacionalidades  evolución mensu'!$AM$24,'Nacionalidades  evolución mensu'!$AO$24,'Nacionalidades  evolución mensu'!$AQ$24)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468752256"/>
        <c:axId val="47359449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203"/>
                  <c:y val="-7.80627735390323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1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27"/>
                  <c:y val="-9.36755741177140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1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2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665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07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085E-2"/>
                  <c:y val="-9.3675574117714072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44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53"/>
                  <c:y val="-1.405115171450065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0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mensu'!$D$24,'Nacionalidades  evolución mensu'!$J$24,'Nacionalidades  evolución mensu'!$T$24,'Nacionalidades  evolución mensu'!$AB$24,'Nacionalidades  evolución mensu'!$V$24,'Nacionalidades  evolución mensu'!$Z$24,'Nacionalidades  evolución mensu'!$X$24,'Nacionalidades  evolución mensu'!$N$24,'Nacionalidades  evolución mensu'!$L$24,'Nacionalidades  evolución mensu'!$R$24,'Nacionalidades  evolución mensu'!$AF$24,'Nacionalidades  evolución mensu'!$F$24,'Nacionalidades  evolución mensu'!$AD$24,'Nacionalidades  evolución mensu'!$AJ$24,'Nacionalidades  evolución mensu'!$H$24,'Nacionalidades  evolución mensu'!$AH$24,'Nacionalidades  evolución mensu'!$P$24,'Nacionalidades  evolución mensu'!$AL$24,'Nacionalidades  evolución mensu'!$AN$24,'Nacionalidades  evolución mensu'!$AP$24,'Nacionalidades  evolución mensu'!$AR$24)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4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41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77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4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488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488E-2"/>
                  <c:y val="9.36768034720904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4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488E-2"/>
                  <c:y val="9.367680347208933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488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57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cuota'!$C$24,'Nacionalidad-evolución cuota'!$F$24,'Nacionalidad-evolución cuota'!$K$24,'Nacionalidad-evolución cuota'!$O$24,'Nacionalidad-evolución cuota'!$L$24,'Nacionalidad-evolución cuota'!$N$24,'Nacionalidad-evolución cuota'!$M$24,'Nacionalidad-evolución cuota'!$H$24,'Nacionalidad-evolución cuota'!$G$24,'Nacionalidad-evolución cuota'!$J$24,'Nacionalidad-evolución cuota'!$Q$24,'Nacionalidad-evolución cuota'!$D$24,'Nacionalidad-evolución cuota'!$P$24,'Nacionalidad-evolución cuota'!$S$24,'Nacionalidad-evolución cuota'!$E$24,'Nacionalidad-evolución cuota'!$R$24,'Nacionalidad-evolución cuota'!$I$24,'Nacionalidad-evolución cuota'!$T$24,'Nacionalidad-evolución cuota'!$U$24,'Nacionalidad-evolución cuota'!$V$24,'Nacionalidad-evolución cuota'!$W$24)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473886080"/>
        <c:axId val="473884160"/>
      </c:barChart>
      <c:catAx>
        <c:axId val="468752256"/>
        <c:scaling>
          <c:orientation val="maxMin"/>
        </c:scaling>
        <c:axPos val="l"/>
        <c:tickLblPos val="low"/>
        <c:crossAx val="473594496"/>
        <c:crosses val="autoZero"/>
        <c:auto val="1"/>
        <c:lblAlgn val="ctr"/>
        <c:lblOffset val="100"/>
      </c:catAx>
      <c:valAx>
        <c:axId val="473594496"/>
        <c:scaling>
          <c:orientation val="minMax"/>
        </c:scaling>
        <c:delete val="1"/>
        <c:axPos val="t"/>
        <c:numFmt formatCode="#,##0_)" sourceLinked="1"/>
        <c:tickLblPos val="none"/>
        <c:crossAx val="468752256"/>
        <c:crosses val="autoZero"/>
        <c:crossBetween val="between"/>
      </c:valAx>
      <c:valAx>
        <c:axId val="473884160"/>
        <c:scaling>
          <c:orientation val="minMax"/>
        </c:scaling>
        <c:delete val="1"/>
        <c:axPos val="t"/>
        <c:numFmt formatCode="0.0%" sourceLinked="1"/>
        <c:tickLblPos val="none"/>
        <c:crossAx val="473886080"/>
        <c:crosses val="autoZero"/>
        <c:crossBetween val="between"/>
      </c:valAx>
      <c:catAx>
        <c:axId val="473886080"/>
        <c:scaling>
          <c:orientation val="maxMin"/>
        </c:scaling>
        <c:delete val="1"/>
        <c:axPos val="r"/>
        <c:tickLblPos val="none"/>
        <c:crossAx val="4738841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45"/>
          <c:y val="6.713504248833127E-2"/>
          <c:w val="0.38626118016239708"/>
          <c:h val="3.01259436677861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8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1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7"/>
              <c:y val="1.292941663377253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5"/>
              <c:y val="2.585883326754511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44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2"/>
              <c:y val="-1.642035912489082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37"/>
              <c:y val="-1.642035912489082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4064299619374196"/>
          <c:h val="0.8485742734896790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105609</c:v>
                </c:pt>
                <c:pt idx="1">
                  <c:v>63404</c:v>
                </c:pt>
                <c:pt idx="2">
                  <c:v>29706</c:v>
                </c:pt>
                <c:pt idx="3">
                  <c:v>14985</c:v>
                </c:pt>
                <c:pt idx="4">
                  <c:v>6711</c:v>
                </c:pt>
                <c:pt idx="5">
                  <c:v>4510</c:v>
                </c:pt>
                <c:pt idx="6">
                  <c:v>3500</c:v>
                </c:pt>
                <c:pt idx="7">
                  <c:v>20349</c:v>
                </c:pt>
                <c:pt idx="8">
                  <c:v>7182</c:v>
                </c:pt>
                <c:pt idx="9">
                  <c:v>2132</c:v>
                </c:pt>
                <c:pt idx="10">
                  <c:v>1756</c:v>
                </c:pt>
                <c:pt idx="11">
                  <c:v>1380</c:v>
                </c:pt>
                <c:pt idx="12">
                  <c:v>1237</c:v>
                </c:pt>
                <c:pt idx="13">
                  <c:v>1099</c:v>
                </c:pt>
                <c:pt idx="14">
                  <c:v>594</c:v>
                </c:pt>
                <c:pt idx="15">
                  <c:v>836</c:v>
                </c:pt>
                <c:pt idx="16">
                  <c:v>649</c:v>
                </c:pt>
                <c:pt idx="17">
                  <c:v>2259</c:v>
                </c:pt>
                <c:pt idx="18">
                  <c:v>533</c:v>
                </c:pt>
                <c:pt idx="19">
                  <c:v>1073</c:v>
                </c:pt>
                <c:pt idx="20">
                  <c:v>1359</c:v>
                </c:pt>
              </c:numCache>
            </c:numRef>
          </c:val>
        </c:ser>
        <c:gapWidth val="26"/>
        <c:overlap val="-35"/>
        <c:axId val="474840064"/>
        <c:axId val="4749159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65"/>
                  <c:y val="-9.3951605098466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1328413284132842"/>
                  <c:y val="-7.7785833168155637E-3"/>
                </c:manualLayout>
              </c:layout>
              <c:showVal val="1"/>
            </c:dLbl>
            <c:dLbl>
              <c:idx val="2"/>
              <c:layout>
                <c:manualLayout>
                  <c:x val="0.23431719789638847"/>
                  <c:y val="-9.3954055200304396E-3"/>
                </c:manualLayout>
              </c:layout>
              <c:showVal val="1"/>
            </c:dLbl>
            <c:dLbl>
              <c:idx val="3"/>
              <c:layout>
                <c:manualLayout>
                  <c:x val="0.15129151291512916"/>
                  <c:y val="-1.0890335156780791E-2"/>
                </c:manualLayout>
              </c:layout>
              <c:showVal val="1"/>
            </c:dLbl>
            <c:dLbl>
              <c:idx val="4"/>
              <c:layout>
                <c:manualLayout>
                  <c:x val="9.7241188947322546E-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8075660284162013E-2"/>
                  <c:y val="-1.0890212651688868E-2"/>
                </c:manualLayout>
              </c:layout>
              <c:showVal val="1"/>
            </c:dLbl>
            <c:dLbl>
              <c:idx val="6"/>
              <c:layout>
                <c:manualLayout>
                  <c:x val="8.3025830258302777E-2"/>
                  <c:y val="-7.7788283269994134E-3"/>
                </c:manualLayout>
              </c:layout>
              <c:showVal val="1"/>
            </c:dLbl>
            <c:dLbl>
              <c:idx val="7"/>
              <c:layout>
                <c:manualLayout>
                  <c:x val="0.19524900485225344"/>
                  <c:y val="-9.3951605098466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561E-2"/>
                  <c:y val="-1.24459048140336E-2"/>
                </c:manualLayout>
              </c:layout>
              <c:showVal val="1"/>
            </c:dLbl>
            <c:dLbl>
              <c:idx val="9"/>
              <c:layout>
                <c:manualLayout>
                  <c:x val="7.3206990731324695E-2"/>
                  <c:y val="-1.2445782308941672E-2"/>
                </c:manualLayout>
              </c:layout>
              <c:showVal val="1"/>
            </c:dLbl>
            <c:dLbl>
              <c:idx val="10"/>
              <c:layout>
                <c:manualLayout>
                  <c:x val="6.8265682656826573E-2"/>
                  <c:y val="-9.3346429944360741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6.3492750675538251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4575645756457564E-2"/>
                  <c:y val="-7.77870582190748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1775329052503131"/>
                  <c:y val="-9.33415297406836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7697213586309094E-2"/>
                  <c:y val="-9.3343979842522157E-3"/>
                </c:manualLayout>
              </c:layout>
              <c:showVal val="1"/>
            </c:dLbl>
            <c:dLbl>
              <c:idx val="16"/>
              <c:layout>
                <c:manualLayout>
                  <c:x val="4.7214022140221405E-2"/>
                  <c:y val="-7.77821580153979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267861812476391E-2"/>
                  <c:y val="-9.211525377052297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4.428044280442809E-2"/>
                  <c:y val="-1.24461498242175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289320684545428"/>
                  <c:y val="-1.2446394834401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33"/>
                  <c:y val="-9.33476549952810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-0.11510230757629078</c:v>
                </c:pt>
                <c:pt idx="1">
                  <c:v>0.19609877567960157</c:v>
                </c:pt>
                <c:pt idx="2">
                  <c:v>0.26091939386221824</c:v>
                </c:pt>
                <c:pt idx="3">
                  <c:v>0.15482429099876696</c:v>
                </c:pt>
                <c:pt idx="4">
                  <c:v>0.28464777947932618</c:v>
                </c:pt>
                <c:pt idx="5">
                  <c:v>0.44089456869009586</c:v>
                </c:pt>
                <c:pt idx="6">
                  <c:v>0.5702108568864962</c:v>
                </c:pt>
                <c:pt idx="7">
                  <c:v>0.10298661174047374</c:v>
                </c:pt>
                <c:pt idx="8">
                  <c:v>0.34873239436619718</c:v>
                </c:pt>
                <c:pt idx="9">
                  <c:v>0.3047735618115055</c:v>
                </c:pt>
                <c:pt idx="10">
                  <c:v>0.32628398791540786</c:v>
                </c:pt>
                <c:pt idx="11">
                  <c:v>1.0627802690582959</c:v>
                </c:pt>
                <c:pt idx="12">
                  <c:v>0.36083608360836084</c:v>
                </c:pt>
                <c:pt idx="13">
                  <c:v>0.27494199535962877</c:v>
                </c:pt>
                <c:pt idx="14">
                  <c:v>-2.1416803953871501E-2</c:v>
                </c:pt>
                <c:pt idx="15">
                  <c:v>1.0193236714975846</c:v>
                </c:pt>
                <c:pt idx="16">
                  <c:v>8.7102177554438859E-2</c:v>
                </c:pt>
                <c:pt idx="17">
                  <c:v>0.26696578799775661</c:v>
                </c:pt>
                <c:pt idx="18">
                  <c:v>0.10580912863070539</c:v>
                </c:pt>
                <c:pt idx="19">
                  <c:v>-9.0677966101694915E-2</c:v>
                </c:pt>
                <c:pt idx="20">
                  <c:v>-0.11753246753246753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161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652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624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624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652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652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212E-2"/>
                  <c:y val="9.33488800461992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212E-2"/>
                  <c:y val="9.33488800461992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212E-2"/>
                  <c:y val="7.779073337183275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652E-2"/>
                  <c:y val="9.33488800461992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212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652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0.43792633015006821</c:v>
                </c:pt>
                <c:pt idx="1">
                  <c:v>0.26291585979258325</c:v>
                </c:pt>
                <c:pt idx="2">
                  <c:v>0.12318116413788528</c:v>
                </c:pt>
                <c:pt idx="3">
                  <c:v>6.2137943331522616E-2</c:v>
                </c:pt>
                <c:pt idx="4">
                  <c:v>2.7828344190713932E-2</c:v>
                </c:pt>
                <c:pt idx="5">
                  <c:v>1.8701509804815948E-2</c:v>
                </c:pt>
                <c:pt idx="6">
                  <c:v>1.4513366810832777E-2</c:v>
                </c:pt>
                <c:pt idx="7">
                  <c:v>8.4380714638181767E-2</c:v>
                </c:pt>
                <c:pt idx="8">
                  <c:v>2.9781428695828858E-2</c:v>
                </c:pt>
                <c:pt idx="9">
                  <c:v>8.8407137259129947E-3</c:v>
                </c:pt>
                <c:pt idx="10">
                  <c:v>7.2815634628063874E-3</c:v>
                </c:pt>
                <c:pt idx="11">
                  <c:v>5.722413199699781E-3</c:v>
                </c:pt>
                <c:pt idx="12">
                  <c:v>5.1294384985714698E-3</c:v>
                </c:pt>
                <c:pt idx="13">
                  <c:v>4.5571971786014919E-3</c:v>
                </c:pt>
                <c:pt idx="14">
                  <c:v>2.4631256816099057E-3</c:v>
                </c:pt>
                <c:pt idx="15">
                  <c:v>3.4666213296732007E-3</c:v>
                </c:pt>
                <c:pt idx="16">
                  <c:v>2.6911928743515636E-3</c:v>
                </c:pt>
                <c:pt idx="17">
                  <c:v>9.3673416073346404E-3</c:v>
                </c:pt>
                <c:pt idx="18">
                  <c:v>2.2101784314782487E-3</c:v>
                </c:pt>
                <c:pt idx="19">
                  <c:v>4.4493835965781631E-3</c:v>
                </c:pt>
                <c:pt idx="20">
                  <c:v>5.6353329988347838E-3</c:v>
                </c:pt>
              </c:numCache>
            </c:numRef>
          </c:val>
        </c:ser>
        <c:gapWidth val="0"/>
        <c:axId val="475485312"/>
        <c:axId val="475079424"/>
      </c:barChart>
      <c:catAx>
        <c:axId val="474840064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4915968"/>
        <c:crosses val="autoZero"/>
        <c:auto val="1"/>
        <c:lblAlgn val="ctr"/>
        <c:lblOffset val="100"/>
      </c:catAx>
      <c:valAx>
        <c:axId val="474915968"/>
        <c:scaling>
          <c:orientation val="minMax"/>
        </c:scaling>
        <c:delete val="1"/>
        <c:axPos val="t"/>
        <c:numFmt formatCode="#,##0_)" sourceLinked="1"/>
        <c:tickLblPos val="none"/>
        <c:crossAx val="474840064"/>
        <c:crosses val="autoZero"/>
        <c:crossBetween val="between"/>
      </c:valAx>
      <c:valAx>
        <c:axId val="475079424"/>
        <c:scaling>
          <c:orientation val="minMax"/>
        </c:scaling>
        <c:delete val="1"/>
        <c:axPos val="t"/>
        <c:numFmt formatCode="0.0%" sourceLinked="1"/>
        <c:tickLblPos val="none"/>
        <c:crossAx val="475485312"/>
        <c:crosses val="autoZero"/>
        <c:crossBetween val="between"/>
      </c:valAx>
      <c:catAx>
        <c:axId val="475485312"/>
        <c:scaling>
          <c:orientation val="maxMin"/>
        </c:scaling>
        <c:delete val="1"/>
        <c:axPos val="r"/>
        <c:tickLblPos val="none"/>
        <c:crossAx val="4750794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52"/>
          <c:y val="7.0011660034649453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79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</c:numCache>
            </c:numRef>
          </c:val>
        </c:ser>
        <c:dLbls>
          <c:showVal val="1"/>
        </c:dLbls>
        <c:marker val="1"/>
        <c:axId val="476137728"/>
        <c:axId val="476152576"/>
      </c:lineChart>
      <c:catAx>
        <c:axId val="476137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6152576"/>
        <c:crosses val="autoZero"/>
        <c:auto val="1"/>
        <c:lblAlgn val="ctr"/>
        <c:lblOffset val="100"/>
        <c:tickLblSkip val="1"/>
        <c:tickMarkSkip val="1"/>
      </c:catAx>
      <c:valAx>
        <c:axId val="47615257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6137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28"/>
          <c:y val="0.13839937055922957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93071439393011"/>
          <c:y val="0.14412913903003505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39"/>
          <c:w val="0.91263650546021846"/>
          <c:h val="0.308841817308051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1732036</c:v>
                </c:pt>
                <c:pt idx="1">
                  <c:v>1064478</c:v>
                </c:pt>
                <c:pt idx="2">
                  <c:v>667558</c:v>
                </c:pt>
                <c:pt idx="3">
                  <c:v>273615</c:v>
                </c:pt>
                <c:pt idx="4">
                  <c:v>198913</c:v>
                </c:pt>
                <c:pt idx="5">
                  <c:v>74702</c:v>
                </c:pt>
                <c:pt idx="6">
                  <c:v>241157</c:v>
                </c:pt>
                <c:pt idx="7">
                  <c:v>176724</c:v>
                </c:pt>
                <c:pt idx="8">
                  <c:v>64433</c:v>
                </c:pt>
              </c:numCache>
            </c:numRef>
          </c:val>
        </c:ser>
        <c:dLbls>
          <c:showVal val="1"/>
        </c:dLbls>
        <c:gapWidth val="30"/>
        <c:axId val="383560704"/>
        <c:axId val="383563648"/>
      </c:barChart>
      <c:catAx>
        <c:axId val="38356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83563648"/>
        <c:crosses val="autoZero"/>
        <c:auto val="1"/>
        <c:lblAlgn val="ctr"/>
        <c:lblOffset val="100"/>
        <c:tickLblSkip val="1"/>
        <c:tickMarkSkip val="1"/>
      </c:catAx>
      <c:valAx>
        <c:axId val="383563648"/>
        <c:scaling>
          <c:orientation val="minMax"/>
        </c:scaling>
        <c:delete val="1"/>
        <c:axPos val="l"/>
        <c:numFmt formatCode="#,##0_)" sourceLinked="1"/>
        <c:tickLblPos val="none"/>
        <c:crossAx val="38356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78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026E-3"/>
          <c:y val="0.39598909578362873"/>
          <c:w val="0.9690181158547847"/>
          <c:h val="0.481876922037108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2041789</c:v>
                </c:pt>
                <c:pt idx="1">
                  <c:v>1430435</c:v>
                </c:pt>
                <c:pt idx="2">
                  <c:v>611354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1931761</c:v>
                </c:pt>
                <c:pt idx="1">
                  <c:v>1284144</c:v>
                </c:pt>
                <c:pt idx="2">
                  <c:v>647617</c:v>
                </c:pt>
              </c:numCache>
            </c:numRef>
          </c:val>
        </c:ser>
        <c:overlap val="-2"/>
        <c:axId val="199726592"/>
        <c:axId val="1997281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5674858824465126E-5"/>
                  <c:y val="-0.52074414517927747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1773985333378394"/>
                </c:manualLayout>
              </c:layout>
              <c:showVal val="1"/>
            </c:dLbl>
            <c:dLbl>
              <c:idx val="2"/>
              <c:layout>
                <c:manualLayout>
                  <c:x val="1.2069673109043187E-2"/>
                  <c:y val="0.352889504691741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5.6957356525988462E-2</c:v>
                </c:pt>
                <c:pt idx="1">
                  <c:v>0.11392102443339688</c:v>
                </c:pt>
                <c:pt idx="2">
                  <c:v>-5.5994515276776242E-2</c:v>
                </c:pt>
              </c:numCache>
            </c:numRef>
          </c:val>
        </c:ser>
        <c:axId val="199735552"/>
        <c:axId val="199734016"/>
      </c:barChart>
      <c:catAx>
        <c:axId val="1997265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728128"/>
        <c:crosses val="autoZero"/>
        <c:auto val="1"/>
        <c:lblAlgn val="ctr"/>
        <c:lblOffset val="100"/>
      </c:catAx>
      <c:valAx>
        <c:axId val="199728128"/>
        <c:scaling>
          <c:orientation val="minMax"/>
        </c:scaling>
        <c:delete val="1"/>
        <c:axPos val="l"/>
        <c:numFmt formatCode="#,##0_)" sourceLinked="1"/>
        <c:tickLblPos val="none"/>
        <c:crossAx val="199726592"/>
        <c:crosses val="autoZero"/>
        <c:crossBetween val="between"/>
      </c:valAx>
      <c:valAx>
        <c:axId val="199734016"/>
        <c:scaling>
          <c:orientation val="minMax"/>
        </c:scaling>
        <c:delete val="1"/>
        <c:axPos val="r"/>
        <c:numFmt formatCode="0.0%" sourceLinked="1"/>
        <c:tickLblPos val="none"/>
        <c:crossAx val="199735552"/>
        <c:crosses val="max"/>
        <c:crossBetween val="between"/>
      </c:valAx>
      <c:catAx>
        <c:axId val="199735552"/>
        <c:scaling>
          <c:orientation val="minMax"/>
        </c:scaling>
        <c:delete val="1"/>
        <c:axPos val="b"/>
        <c:numFmt formatCode="General" sourceLinked="1"/>
        <c:tickLblPos val="none"/>
        <c:crossAx val="1997340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33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2041789</c:v>
                </c:pt>
                <c:pt idx="1">
                  <c:v>1430435</c:v>
                </c:pt>
                <c:pt idx="2">
                  <c:v>1196349</c:v>
                </c:pt>
                <c:pt idx="3">
                  <c:v>221487</c:v>
                </c:pt>
                <c:pt idx="4">
                  <c:v>12599</c:v>
                </c:pt>
                <c:pt idx="5">
                  <c:v>611354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1931761</c:v>
                </c:pt>
                <c:pt idx="1">
                  <c:v>1284144</c:v>
                </c:pt>
                <c:pt idx="2">
                  <c:v>1062835</c:v>
                </c:pt>
                <c:pt idx="3">
                  <c:v>205627</c:v>
                </c:pt>
                <c:pt idx="4">
                  <c:v>15682</c:v>
                </c:pt>
                <c:pt idx="5">
                  <c:v>647617</c:v>
                </c:pt>
              </c:numCache>
            </c:numRef>
          </c:val>
        </c:ser>
        <c:dLbls>
          <c:showVal val="1"/>
        </c:dLbls>
        <c:gapWidth val="30"/>
        <c:overlap val="-10"/>
        <c:axId val="206104448"/>
        <c:axId val="20610662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94E-2"/>
                  <c:y val="-0.2298599730871204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-3.28870058755345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58E-2"/>
                  <c:y val="3.81382149566329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2274123903086517E-2"/>
                  <c:y val="0.202740583822961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055808252394846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124984637066046E-2"/>
                  <c:y val="-6.917835778141945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5.6957356525988462E-2</c:v>
                </c:pt>
                <c:pt idx="1">
                  <c:v>0.11392102443339688</c:v>
                </c:pt>
                <c:pt idx="2">
                  <c:v>0.12562062784910169</c:v>
                </c:pt>
                <c:pt idx="3">
                  <c:v>7.7129948888035135E-2</c:v>
                </c:pt>
                <c:pt idx="4">
                  <c:v>-0.19659482208901927</c:v>
                </c:pt>
                <c:pt idx="5">
                  <c:v>-5.5994515276776242E-2</c:v>
                </c:pt>
              </c:numCache>
            </c:numRef>
          </c:val>
        </c:ser>
        <c:dLbls>
          <c:showVal val="1"/>
        </c:dLbls>
        <c:marker val="1"/>
        <c:axId val="206108160"/>
        <c:axId val="206109696"/>
      </c:lineChart>
      <c:catAx>
        <c:axId val="206104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6106624"/>
        <c:crosses val="autoZero"/>
        <c:auto val="1"/>
        <c:lblAlgn val="ctr"/>
        <c:lblOffset val="100"/>
        <c:tickLblSkip val="1"/>
        <c:tickMarkSkip val="1"/>
      </c:catAx>
      <c:valAx>
        <c:axId val="2061066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06104448"/>
        <c:crosses val="autoZero"/>
        <c:crossBetween val="between"/>
      </c:valAx>
      <c:catAx>
        <c:axId val="206108160"/>
        <c:scaling>
          <c:orientation val="minMax"/>
        </c:scaling>
        <c:delete val="1"/>
        <c:axPos val="b"/>
        <c:tickLblPos val="none"/>
        <c:crossAx val="206109696"/>
        <c:crosses val="autoZero"/>
        <c:auto val="1"/>
        <c:lblAlgn val="ctr"/>
        <c:lblOffset val="100"/>
      </c:catAx>
      <c:valAx>
        <c:axId val="2061096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6108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5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</c:numCache>
            </c:numRef>
          </c:val>
        </c:ser>
        <c:dLbls>
          <c:showVal val="1"/>
        </c:dLbls>
        <c:marker val="1"/>
        <c:axId val="211066880"/>
        <c:axId val="211069184"/>
      </c:lineChart>
      <c:catAx>
        <c:axId val="21106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1069184"/>
        <c:crosses val="autoZero"/>
        <c:auto val="1"/>
        <c:lblAlgn val="ctr"/>
        <c:lblOffset val="100"/>
        <c:tickLblSkip val="1"/>
        <c:tickMarkSkip val="1"/>
      </c:catAx>
      <c:valAx>
        <c:axId val="21106918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06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087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76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66.887759781953505</c:v>
                </c:pt>
                <c:pt idx="1">
                  <c:v>72.800120109116079</c:v>
                </c:pt>
                <c:pt idx="2">
                  <c:v>56.207156516622533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59.12950719314356</c:v>
                </c:pt>
                <c:pt idx="1">
                  <c:v>65.084539593723392</c:v>
                </c:pt>
                <c:pt idx="2">
                  <c:v>50.049228724226403</c:v>
                </c:pt>
              </c:numCache>
            </c:numRef>
          </c:val>
        </c:ser>
        <c:overlap val="-2"/>
        <c:axId val="285825280"/>
        <c:axId val="2858270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647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0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0.13120780059045645</c:v>
                </c:pt>
                <c:pt idx="1">
                  <c:v>0.11854705531537268</c:v>
                </c:pt>
                <c:pt idx="2">
                  <c:v>0.12303741634714505</c:v>
                </c:pt>
              </c:numCache>
            </c:numRef>
          </c:val>
        </c:ser>
        <c:axId val="285830144"/>
        <c:axId val="285828608"/>
      </c:barChart>
      <c:catAx>
        <c:axId val="285825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827072"/>
        <c:crosses val="autoZero"/>
        <c:auto val="1"/>
        <c:lblAlgn val="ctr"/>
        <c:lblOffset val="100"/>
      </c:catAx>
      <c:valAx>
        <c:axId val="285827072"/>
        <c:scaling>
          <c:orientation val="minMax"/>
        </c:scaling>
        <c:delete val="1"/>
        <c:axPos val="l"/>
        <c:numFmt formatCode="#,##0.0_)" sourceLinked="1"/>
        <c:tickLblPos val="none"/>
        <c:crossAx val="285825280"/>
        <c:crosses val="autoZero"/>
        <c:crossBetween val="between"/>
      </c:valAx>
      <c:valAx>
        <c:axId val="285828608"/>
        <c:scaling>
          <c:orientation val="minMax"/>
        </c:scaling>
        <c:delete val="1"/>
        <c:axPos val="r"/>
        <c:numFmt formatCode="0.0%" sourceLinked="1"/>
        <c:tickLblPos val="none"/>
        <c:crossAx val="285830144"/>
        <c:crosses val="max"/>
        <c:crossBetween val="between"/>
      </c:valAx>
      <c:catAx>
        <c:axId val="285830144"/>
        <c:scaling>
          <c:orientation val="minMax"/>
        </c:scaling>
        <c:delete val="1"/>
        <c:axPos val="b"/>
        <c:numFmt formatCode="General" sourceLinked="1"/>
        <c:tickLblPos val="none"/>
        <c:crossAx val="285828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43"/>
          <c:w val="0.740394653289307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65.465266158170905</c:v>
                </c:pt>
                <c:pt idx="1">
                  <c:v>77.581329466187512</c:v>
                </c:pt>
                <c:pt idx="2">
                  <c:v>54.087426031222421</c:v>
                </c:pt>
                <c:pt idx="3">
                  <c:v>61.424451946590494</c:v>
                </c:pt>
                <c:pt idx="4">
                  <c:v>70.495770970799128</c:v>
                </c:pt>
                <c:pt idx="5">
                  <c:v>47.52404438964242</c:v>
                </c:pt>
                <c:pt idx="6">
                  <c:v>66.887759781953505</c:v>
                </c:pt>
                <c:pt idx="7">
                  <c:v>72.800120109116079</c:v>
                </c:pt>
                <c:pt idx="8">
                  <c:v>56.207156516622533</c:v>
                </c:pt>
              </c:numCache>
            </c:numRef>
          </c:val>
        </c:ser>
        <c:dLbls>
          <c:showVal val="1"/>
        </c:dLbls>
        <c:gapWidth val="30"/>
        <c:axId val="365331968"/>
        <c:axId val="365333888"/>
      </c:barChart>
      <c:catAx>
        <c:axId val="365331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32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65333888"/>
        <c:crosses val="autoZero"/>
        <c:auto val="1"/>
        <c:lblAlgn val="ctr"/>
        <c:lblOffset val="100"/>
        <c:tickLblSkip val="1"/>
        <c:tickMarkSkip val="1"/>
      </c:catAx>
      <c:valAx>
        <c:axId val="365333888"/>
        <c:scaling>
          <c:orientation val="minMax"/>
        </c:scaling>
        <c:delete val="1"/>
        <c:axPos val="l"/>
        <c:numFmt formatCode="#,##0.0_)" sourceLinked="1"/>
        <c:tickLblPos val="none"/>
        <c:crossAx val="3653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53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66.887759781953505</c:v>
                </c:pt>
                <c:pt idx="1">
                  <c:v>72.800120109116079</c:v>
                </c:pt>
                <c:pt idx="2">
                  <c:v>74.460938083501375</c:v>
                </c:pt>
                <c:pt idx="3">
                  <c:v>70.663284839203669</c:v>
                </c:pt>
                <c:pt idx="4">
                  <c:v>28.147899910634496</c:v>
                </c:pt>
                <c:pt idx="5">
                  <c:v>56.207156516622533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59.12950719314356</c:v>
                </c:pt>
                <c:pt idx="1">
                  <c:v>65.084539593723392</c:v>
                </c:pt>
                <c:pt idx="2">
                  <c:v>68.367104078219484</c:v>
                </c:pt>
                <c:pt idx="3">
                  <c:v>55.027563690858486</c:v>
                </c:pt>
                <c:pt idx="4">
                  <c:v>35.035746201966042</c:v>
                </c:pt>
                <c:pt idx="5">
                  <c:v>50.049228724226403</c:v>
                </c:pt>
              </c:numCache>
            </c:numRef>
          </c:val>
        </c:ser>
        <c:dLbls>
          <c:showVal val="1"/>
        </c:dLbls>
        <c:gapWidth val="30"/>
        <c:overlap val="-10"/>
        <c:axId val="286825472"/>
        <c:axId val="28683174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23E-2"/>
                  <c:y val="-0.238029952138335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43E-2"/>
                  <c:y val="-0.270656704996274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321580085507E-2"/>
                  <c:y val="-0.304392398520517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934E-2"/>
                  <c:y val="-0.1542407582683878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87E-2"/>
                  <c:y val="-0.272675084412402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-0.176816695866980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0.13120780059045645</c:v>
                </c:pt>
                <c:pt idx="1">
                  <c:v>0.11854705531537268</c:v>
                </c:pt>
                <c:pt idx="2">
                  <c:v>8.9134008050273383E-2</c:v>
                </c:pt>
                <c:pt idx="3">
                  <c:v>0.28414343829913524</c:v>
                </c:pt>
                <c:pt idx="4">
                  <c:v>-0.19659482208901924</c:v>
                </c:pt>
                <c:pt idx="5">
                  <c:v>0.12303741634714505</c:v>
                </c:pt>
              </c:numCache>
            </c:numRef>
          </c:val>
        </c:ser>
        <c:dLbls>
          <c:showVal val="1"/>
        </c:dLbls>
        <c:marker val="1"/>
        <c:axId val="286833280"/>
        <c:axId val="286843264"/>
      </c:lineChart>
      <c:catAx>
        <c:axId val="286825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98E-3"/>
              <c:y val="0.954629558773186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6831744"/>
        <c:crosses val="autoZero"/>
        <c:auto val="1"/>
        <c:lblAlgn val="ctr"/>
        <c:lblOffset val="100"/>
        <c:tickLblSkip val="1"/>
        <c:tickMarkSkip val="1"/>
      </c:catAx>
      <c:valAx>
        <c:axId val="28683174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6825472"/>
        <c:crosses val="autoZero"/>
        <c:crossBetween val="between"/>
      </c:valAx>
      <c:catAx>
        <c:axId val="286833280"/>
        <c:scaling>
          <c:orientation val="minMax"/>
        </c:scaling>
        <c:delete val="1"/>
        <c:axPos val="b"/>
        <c:tickLblPos val="none"/>
        <c:crossAx val="286843264"/>
        <c:crosses val="autoZero"/>
        <c:auto val="1"/>
        <c:lblAlgn val="ctr"/>
        <c:lblOffset val="100"/>
      </c:catAx>
      <c:valAx>
        <c:axId val="286843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683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</c:numCache>
            </c:numRef>
          </c:val>
        </c:ser>
        <c:dLbls>
          <c:showVal val="1"/>
        </c:dLbls>
        <c:marker val="1"/>
        <c:axId val="287463296"/>
        <c:axId val="287469568"/>
      </c:lineChart>
      <c:catAx>
        <c:axId val="287463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7469568"/>
        <c:crosses val="autoZero"/>
        <c:auto val="1"/>
        <c:lblAlgn val="ctr"/>
        <c:lblOffset val="100"/>
        <c:tickLblSkip val="1"/>
        <c:tickMarkSkip val="1"/>
      </c:catAx>
      <c:valAx>
        <c:axId val="28746956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74632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096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04E-3"/>
          <c:y val="0.39594015748031497"/>
          <c:w val="0.99348294765906375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8.4666379163781276</c:v>
                </c:pt>
                <c:pt idx="1">
                  <c:v>8.0941750978927587</c:v>
                </c:pt>
                <c:pt idx="2">
                  <c:v>9.4882125618859909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8.3377329092015593</c:v>
                </c:pt>
                <c:pt idx="1">
                  <c:v>8.0698808506359665</c:v>
                </c:pt>
                <c:pt idx="2">
                  <c:v>8.9251388486928231</c:v>
                </c:pt>
              </c:numCache>
            </c:numRef>
          </c:val>
        </c:ser>
        <c:overlap val="-2"/>
        <c:axId val="287990912"/>
        <c:axId val="28799244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2158275670086694E-2"/>
                  <c:y val="-0.49972831554513925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-0.50191415580547072"/>
                </c:manualLayout>
              </c:layout>
              <c:showVal val="1"/>
            </c:dLbl>
            <c:dLbl>
              <c:idx val="2"/>
              <c:layout>
                <c:manualLayout>
                  <c:x val="4.1331424481030783E-3"/>
                  <c:y val="-0.5401064481500840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0.12890500717656828</c:v>
                </c:pt>
                <c:pt idx="1">
                  <c:v>2.429424725679219E-2</c:v>
                </c:pt>
                <c:pt idx="2">
                  <c:v>0.56307371319316779</c:v>
                </c:pt>
              </c:numCache>
            </c:numRef>
          </c:val>
        </c:ser>
        <c:axId val="288036736"/>
        <c:axId val="288035200"/>
      </c:barChart>
      <c:catAx>
        <c:axId val="2879909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7992448"/>
        <c:crosses val="autoZero"/>
        <c:auto val="1"/>
        <c:lblAlgn val="ctr"/>
        <c:lblOffset val="100"/>
      </c:catAx>
      <c:valAx>
        <c:axId val="287992448"/>
        <c:scaling>
          <c:orientation val="minMax"/>
        </c:scaling>
        <c:delete val="1"/>
        <c:axPos val="l"/>
        <c:numFmt formatCode="#,##0.00_)" sourceLinked="1"/>
        <c:tickLblPos val="none"/>
        <c:crossAx val="287990912"/>
        <c:crosses val="autoZero"/>
        <c:crossBetween val="between"/>
      </c:valAx>
      <c:valAx>
        <c:axId val="288035200"/>
        <c:scaling>
          <c:orientation val="minMax"/>
        </c:scaling>
        <c:delete val="1"/>
        <c:axPos val="r"/>
        <c:numFmt formatCode="#,##0.00_)" sourceLinked="1"/>
        <c:tickLblPos val="none"/>
        <c:crossAx val="288036736"/>
        <c:crosses val="max"/>
        <c:crossBetween val="between"/>
      </c:valAx>
      <c:catAx>
        <c:axId val="288036736"/>
        <c:scaling>
          <c:orientation val="minMax"/>
        </c:scaling>
        <c:delete val="1"/>
        <c:axPos val="b"/>
        <c:numFmt formatCode="General" sourceLinked="1"/>
        <c:tickLblPos val="none"/>
        <c:crossAx val="288035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37"/>
          <c:w val="0.660169092499802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3866666666666676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8.1049908893348643</c:v>
                </c:pt>
                <c:pt idx="1">
                  <c:v>7.5687416743230012</c:v>
                </c:pt>
                <c:pt idx="2">
                  <c:v>8.9600858651982307</c:v>
                </c:pt>
                <c:pt idx="3">
                  <c:v>8.2988505747126435</c:v>
                </c:pt>
                <c:pt idx="4">
                  <c:v>7.9277573612584398</c:v>
                </c:pt>
                <c:pt idx="5">
                  <c:v>9.2869802682659106</c:v>
                </c:pt>
                <c:pt idx="6">
                  <c:v>8.4666379163781276</c:v>
                </c:pt>
                <c:pt idx="7">
                  <c:v>8.0941750978927587</c:v>
                </c:pt>
                <c:pt idx="8">
                  <c:v>9.4882125618859909</c:v>
                </c:pt>
              </c:numCache>
            </c:numRef>
          </c:val>
        </c:ser>
        <c:dLbls>
          <c:showVal val="1"/>
        </c:dLbls>
        <c:gapWidth val="30"/>
        <c:axId val="288072064"/>
        <c:axId val="288073984"/>
      </c:barChart>
      <c:catAx>
        <c:axId val="28807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0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8073984"/>
        <c:crosses val="autoZero"/>
        <c:auto val="1"/>
        <c:lblAlgn val="ctr"/>
        <c:lblOffset val="100"/>
        <c:tickLblSkip val="1"/>
        <c:tickMarkSkip val="1"/>
      </c:catAx>
      <c:valAx>
        <c:axId val="288073984"/>
        <c:scaling>
          <c:orientation val="minMax"/>
        </c:scaling>
        <c:delete val="1"/>
        <c:axPos val="l"/>
        <c:numFmt formatCode="#,##0.00_)" sourceLinked="1"/>
        <c:tickLblPos val="none"/>
        <c:crossAx val="28807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13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3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8.4666379163781276</c:v>
                </c:pt>
                <c:pt idx="1">
                  <c:v>8.0941750978927587</c:v>
                </c:pt>
                <c:pt idx="2">
                  <c:v>8.2735634409643222</c:v>
                </c:pt>
                <c:pt idx="3">
                  <c:v>8.4424242424242433</c:v>
                </c:pt>
                <c:pt idx="4">
                  <c:v>2.139049235993209</c:v>
                </c:pt>
                <c:pt idx="5">
                  <c:v>9.4882125618859909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8.3377329092015593</c:v>
                </c:pt>
                <c:pt idx="1">
                  <c:v>8.0698808506359665</c:v>
                </c:pt>
                <c:pt idx="2">
                  <c:v>8.2225222228239421</c:v>
                </c:pt>
                <c:pt idx="3">
                  <c:v>7.8328127380770987</c:v>
                </c:pt>
                <c:pt idx="4">
                  <c:v>4.3356372684545201</c:v>
                </c:pt>
                <c:pt idx="5">
                  <c:v>8.9251388486928231</c:v>
                </c:pt>
              </c:numCache>
            </c:numRef>
          </c:val>
        </c:ser>
        <c:dLbls>
          <c:showVal val="1"/>
        </c:dLbls>
        <c:gapWidth val="30"/>
        <c:overlap val="-10"/>
        <c:axId val="288266112"/>
        <c:axId val="2882723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4E-2"/>
                  <c:y val="-0.1791694869876226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190885088797204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-0.192967892962812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-0.119657305260556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0.3100105032642497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79867782438267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85E-2"/>
                  <c:y val="-0.303385688388254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0.12890500717656828</c:v>
                </c:pt>
                <c:pt idx="1">
                  <c:v>2.429424725679219E-2</c:v>
                </c:pt>
                <c:pt idx="2">
                  <c:v>5.1041218140380096E-2</c:v>
                </c:pt>
                <c:pt idx="3">
                  <c:v>0.60961150434714462</c:v>
                </c:pt>
                <c:pt idx="4">
                  <c:v>-2.1965880324613112</c:v>
                </c:pt>
                <c:pt idx="5">
                  <c:v>0.56307371319316779</c:v>
                </c:pt>
              </c:numCache>
            </c:numRef>
          </c:val>
        </c:ser>
        <c:dLbls>
          <c:showVal val="1"/>
        </c:dLbls>
        <c:marker val="1"/>
        <c:axId val="288273920"/>
        <c:axId val="288275456"/>
      </c:lineChart>
      <c:catAx>
        <c:axId val="28826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24E-3"/>
              <c:y val="0.958255666590510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8272384"/>
        <c:crosses val="autoZero"/>
        <c:auto val="1"/>
        <c:lblAlgn val="ctr"/>
        <c:lblOffset val="100"/>
        <c:tickLblSkip val="1"/>
        <c:tickMarkSkip val="1"/>
      </c:catAx>
      <c:valAx>
        <c:axId val="2882723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8266112"/>
        <c:crosses val="autoZero"/>
        <c:crossBetween val="between"/>
      </c:valAx>
      <c:catAx>
        <c:axId val="288273920"/>
        <c:scaling>
          <c:orientation val="minMax"/>
        </c:scaling>
        <c:delete val="1"/>
        <c:axPos val="b"/>
        <c:tickLblPos val="none"/>
        <c:crossAx val="288275456"/>
        <c:crosses val="autoZero"/>
        <c:auto val="1"/>
        <c:lblAlgn val="ctr"/>
        <c:lblOffset val="100"/>
      </c:catAx>
      <c:valAx>
        <c:axId val="2882754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827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592E-2"/>
          <c:w val="0.6214069557919668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45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</c:numCache>
            </c:numRef>
          </c:val>
        </c:ser>
        <c:marker val="1"/>
        <c:axId val="407472000"/>
        <c:axId val="407621632"/>
      </c:lineChart>
      <c:catAx>
        <c:axId val="4074720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7621632"/>
        <c:crosses val="autoZero"/>
        <c:auto val="1"/>
        <c:lblAlgn val="ctr"/>
        <c:lblOffset val="100"/>
      </c:catAx>
      <c:valAx>
        <c:axId val="407621632"/>
        <c:scaling>
          <c:orientation val="minMax"/>
          <c:min val="30000"/>
        </c:scaling>
        <c:axPos val="l"/>
        <c:numFmt formatCode="#,##0" sourceLinked="1"/>
        <c:tickLblPos val="nextTo"/>
        <c:crossAx val="4074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54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7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</c:numCache>
            </c:numRef>
          </c:val>
        </c:ser>
        <c:dLbls>
          <c:showVal val="1"/>
        </c:dLbls>
        <c:marker val="1"/>
        <c:axId val="289964032"/>
        <c:axId val="289966336"/>
      </c:lineChart>
      <c:catAx>
        <c:axId val="289964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9966336"/>
        <c:crosses val="autoZero"/>
        <c:auto val="1"/>
        <c:lblAlgn val="ctr"/>
        <c:lblOffset val="100"/>
        <c:tickLblSkip val="1"/>
        <c:tickMarkSkip val="1"/>
      </c:catAx>
      <c:valAx>
        <c:axId val="289966336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9964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669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8"/>
          <c:y val="0.25962782429974862"/>
          <c:w val="0.83325053642039548"/>
          <c:h val="0.4765054800426691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</c:numCache>
            </c:numRef>
          </c:val>
        </c:ser>
        <c:marker val="1"/>
        <c:axId val="413605248"/>
        <c:axId val="413632384"/>
      </c:lineChart>
      <c:catAx>
        <c:axId val="413605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632384"/>
        <c:crosses val="autoZero"/>
        <c:auto val="1"/>
        <c:lblAlgn val="ctr"/>
        <c:lblOffset val="100"/>
      </c:catAx>
      <c:valAx>
        <c:axId val="413632384"/>
        <c:scaling>
          <c:orientation val="minMax"/>
          <c:min val="40000"/>
        </c:scaling>
        <c:axPos val="l"/>
        <c:numFmt formatCode="#,##0" sourceLinked="1"/>
        <c:tickLblPos val="nextTo"/>
        <c:crossAx val="41360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62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9"/>
          <c:y val="0.25962782429974873"/>
          <c:w val="0.83325053642039582"/>
          <c:h val="0.47650548004266935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</c:numCache>
            </c:numRef>
          </c:val>
        </c:ser>
        <c:marker val="1"/>
        <c:axId val="432289280"/>
        <c:axId val="432552960"/>
      </c:lineChart>
      <c:catAx>
        <c:axId val="4322892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2552960"/>
        <c:crosses val="autoZero"/>
        <c:auto val="1"/>
        <c:lblAlgn val="ctr"/>
        <c:lblOffset val="100"/>
      </c:catAx>
      <c:valAx>
        <c:axId val="432552960"/>
        <c:scaling>
          <c:orientation val="minMax"/>
          <c:min val="300000"/>
        </c:scaling>
        <c:axPos val="l"/>
        <c:numFmt formatCode="#,##0" sourceLinked="1"/>
        <c:tickLblPos val="nextTo"/>
        <c:crossAx val="43228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89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4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241157</c:v>
                </c:pt>
                <c:pt idx="1">
                  <c:v>176724</c:v>
                </c:pt>
                <c:pt idx="2">
                  <c:v>144599</c:v>
                </c:pt>
                <c:pt idx="3">
                  <c:v>26235</c:v>
                </c:pt>
                <c:pt idx="4">
                  <c:v>5890</c:v>
                </c:pt>
                <c:pt idx="5">
                  <c:v>64433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231689</c:v>
                </c:pt>
                <c:pt idx="1">
                  <c:v>159128</c:v>
                </c:pt>
                <c:pt idx="2">
                  <c:v>129259</c:v>
                </c:pt>
                <c:pt idx="3">
                  <c:v>26252</c:v>
                </c:pt>
                <c:pt idx="4">
                  <c:v>3617</c:v>
                </c:pt>
                <c:pt idx="5">
                  <c:v>72561</c:v>
                </c:pt>
              </c:numCache>
            </c:numRef>
          </c:val>
        </c:ser>
        <c:dLbls>
          <c:showVal val="1"/>
        </c:dLbls>
        <c:gapWidth val="30"/>
        <c:overlap val="-10"/>
        <c:axId val="399257984"/>
        <c:axId val="39925990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-0.499594708021903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-0.327303249530356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86E-2"/>
                  <c:y val="-0.278255725648507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111980494823933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298189909002491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256529037931172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6E-2"/>
                  <c:y val="3.8152337556790253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4.0865125232531538E-2</c:v>
                </c:pt>
                <c:pt idx="1">
                  <c:v>0.11057764818259515</c:v>
                </c:pt>
                <c:pt idx="2">
                  <c:v>0.11867645579804888</c:v>
                </c:pt>
                <c:pt idx="3">
                  <c:v>-6.4756970897455427E-4</c:v>
                </c:pt>
                <c:pt idx="4">
                  <c:v>0.62842134365496272</c:v>
                </c:pt>
                <c:pt idx="5">
                  <c:v>-0.112016096801312</c:v>
                </c:pt>
              </c:numCache>
            </c:numRef>
          </c:val>
        </c:ser>
        <c:dLbls>
          <c:showVal val="1"/>
        </c:dLbls>
        <c:marker val="1"/>
        <c:axId val="399307520"/>
        <c:axId val="399401728"/>
      </c:lineChart>
      <c:catAx>
        <c:axId val="399257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9259904"/>
        <c:crosses val="autoZero"/>
        <c:auto val="1"/>
        <c:lblAlgn val="ctr"/>
        <c:lblOffset val="100"/>
        <c:tickLblSkip val="1"/>
        <c:tickMarkSkip val="1"/>
      </c:catAx>
      <c:valAx>
        <c:axId val="39925990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99257984"/>
        <c:crosses val="autoZero"/>
        <c:crossBetween val="between"/>
      </c:valAx>
      <c:catAx>
        <c:axId val="399307520"/>
        <c:scaling>
          <c:orientation val="minMax"/>
        </c:scaling>
        <c:delete val="1"/>
        <c:axPos val="b"/>
        <c:tickLblPos val="none"/>
        <c:crossAx val="399401728"/>
        <c:crosses val="autoZero"/>
        <c:auto val="1"/>
        <c:lblAlgn val="ctr"/>
        <c:lblOffset val="100"/>
      </c:catAx>
      <c:valAx>
        <c:axId val="399401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930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1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088"/>
          <c:y val="0.32109153022538856"/>
          <c:w val="0.84349518059813822"/>
          <c:h val="0.49843569553805828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'!$K$76,'tablas turistas por categorías '!$K$63,'tablas turistas por categorías '!$K$50,'tablas turistas por categorías '!$K$37,'tablas turistas por categorías '!$K$24)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399475456"/>
        <c:axId val="399477376"/>
      </c:lineChart>
      <c:catAx>
        <c:axId val="399475456"/>
        <c:scaling>
          <c:orientation val="minMax"/>
        </c:scaling>
        <c:axPos val="b"/>
        <c:numFmt formatCode="General" sourceLinked="1"/>
        <c:tickLblPos val="nextTo"/>
        <c:crossAx val="399477376"/>
        <c:crosses val="autoZero"/>
        <c:auto val="1"/>
        <c:lblAlgn val="ctr"/>
        <c:lblOffset val="100"/>
      </c:catAx>
      <c:valAx>
        <c:axId val="399477376"/>
        <c:scaling>
          <c:orientation val="minMax"/>
        </c:scaling>
        <c:axPos val="l"/>
        <c:numFmt formatCode="#,##0" sourceLinked="1"/>
        <c:tickLblPos val="nextTo"/>
        <c:crossAx val="39947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48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'!$B$24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3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73E-2"/>
              <c:y val="1.2938306954054858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4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7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2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73E-2"/>
              <c:y val="1.2938306954054858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4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7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2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73E-2"/>
              <c:y val="1.2938306954054858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4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7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94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73E-2"/>
                  <c:y val="1.2938306954054858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45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'!$K$24,'tablas turistas por categorías '!$C$24,'tablas turistas por categorías '!$E$24,'tablas turistas por categorías '!$G$24)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22" l="0.70000000000000062" r="0.70000000000000062" t="0.750000000000004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7.emf"/><Relationship Id="rId4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5</xdr:row>
      <xdr:rowOff>82550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acumulado abril 2011 </v>
          </cell>
        </row>
        <row r="8">
          <cell r="E8">
            <v>1732036</v>
          </cell>
        </row>
        <row r="9">
          <cell r="E9">
            <v>1064478</v>
          </cell>
        </row>
        <row r="10">
          <cell r="E10">
            <v>667558</v>
          </cell>
        </row>
        <row r="12">
          <cell r="E12">
            <v>273615</v>
          </cell>
        </row>
        <row r="13">
          <cell r="E13">
            <v>198913</v>
          </cell>
        </row>
        <row r="14">
          <cell r="E14">
            <v>74702</v>
          </cell>
        </row>
        <row r="16">
          <cell r="E16">
            <v>241157</v>
          </cell>
        </row>
        <row r="17">
          <cell r="E17">
            <v>176724</v>
          </cell>
        </row>
        <row r="18">
          <cell r="E18">
            <v>64433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0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0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0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0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0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0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8">
          <cell r="B8" t="str">
            <v>Totales</v>
          </cell>
          <cell r="C8">
            <v>231689</v>
          </cell>
          <cell r="E8">
            <v>241157</v>
          </cell>
          <cell r="G8">
            <v>4.0865125232531538E-2</v>
          </cell>
        </row>
        <row r="10">
          <cell r="B10" t="str">
            <v>Hotelera</v>
          </cell>
          <cell r="C10">
            <v>159128</v>
          </cell>
          <cell r="E10">
            <v>176724</v>
          </cell>
          <cell r="G10">
            <v>0.11057764818259515</v>
          </cell>
        </row>
        <row r="11">
          <cell r="B11" t="str">
            <v>4* y 5*</v>
          </cell>
          <cell r="C11">
            <v>129259</v>
          </cell>
          <cell r="E11">
            <v>144599</v>
          </cell>
          <cell r="G11">
            <v>0.11867645579804888</v>
          </cell>
        </row>
        <row r="12">
          <cell r="B12" t="str">
            <v>3*</v>
          </cell>
          <cell r="C12">
            <v>26252</v>
          </cell>
          <cell r="E12">
            <v>26235</v>
          </cell>
          <cell r="G12">
            <v>-6.4756970897455427E-4</v>
          </cell>
        </row>
        <row r="13">
          <cell r="B13" t="str">
            <v>1* y 2*</v>
          </cell>
          <cell r="C13">
            <v>3617</v>
          </cell>
          <cell r="E13">
            <v>5890</v>
          </cell>
          <cell r="G13">
            <v>0.62842134365496272</v>
          </cell>
        </row>
        <row r="15">
          <cell r="B15" t="str">
            <v>Extrahotelera</v>
          </cell>
          <cell r="C15">
            <v>72561</v>
          </cell>
          <cell r="E15">
            <v>64433</v>
          </cell>
          <cell r="G15">
            <v>-0.112016096801312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acumulado abril 2011 </v>
          </cell>
          <cell r="C19">
            <v>5890</v>
          </cell>
          <cell r="E19">
            <v>26235</v>
          </cell>
          <cell r="G19">
            <v>144599</v>
          </cell>
          <cell r="K19">
            <v>64433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acumulado abril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105609</v>
          </cell>
          <cell r="E7">
            <v>-0.11510230757629078</v>
          </cell>
          <cell r="F7">
            <v>0.43792633015006821</v>
          </cell>
        </row>
        <row r="8">
          <cell r="B8" t="str">
            <v>Alemania</v>
          </cell>
          <cell r="D8">
            <v>63404</v>
          </cell>
          <cell r="E8">
            <v>0.19609877567960157</v>
          </cell>
          <cell r="F8">
            <v>0.26291585979258325</v>
          </cell>
        </row>
        <row r="9">
          <cell r="B9" t="str">
            <v>Países Nórdicos</v>
          </cell>
          <cell r="D9">
            <v>29706</v>
          </cell>
          <cell r="E9">
            <v>0.26091939386221824</v>
          </cell>
          <cell r="F9">
            <v>0.12318116413788528</v>
          </cell>
        </row>
        <row r="10">
          <cell r="B10" t="str">
            <v>Finlandia</v>
          </cell>
          <cell r="D10">
            <v>14985</v>
          </cell>
          <cell r="E10">
            <v>0.15482429099876696</v>
          </cell>
          <cell r="F10">
            <v>6.2137943331522616E-2</v>
          </cell>
        </row>
        <row r="11">
          <cell r="B11" t="str">
            <v>Suecia</v>
          </cell>
          <cell r="D11">
            <v>6711</v>
          </cell>
          <cell r="E11">
            <v>0.28464777947932618</v>
          </cell>
          <cell r="F11">
            <v>2.7828344190713932E-2</v>
          </cell>
        </row>
        <row r="12">
          <cell r="B12" t="str">
            <v>Dinamarca</v>
          </cell>
          <cell r="D12">
            <v>4510</v>
          </cell>
          <cell r="E12">
            <v>0.44089456869009586</v>
          </cell>
          <cell r="F12">
            <v>1.8701509804815948E-2</v>
          </cell>
        </row>
        <row r="13">
          <cell r="B13" t="str">
            <v>Noruega</v>
          </cell>
          <cell r="D13">
            <v>3500</v>
          </cell>
          <cell r="E13">
            <v>0.5702108568864962</v>
          </cell>
          <cell r="F13">
            <v>1.4513366810832777E-2</v>
          </cell>
        </row>
        <row r="14">
          <cell r="B14" t="str">
            <v>Reino Unido</v>
          </cell>
          <cell r="D14">
            <v>20349</v>
          </cell>
          <cell r="E14">
            <v>0.10298661174047374</v>
          </cell>
          <cell r="F14">
            <v>8.4380714638181767E-2</v>
          </cell>
        </row>
        <row r="15">
          <cell r="B15" t="str">
            <v>Francia</v>
          </cell>
          <cell r="D15">
            <v>7182</v>
          </cell>
          <cell r="E15">
            <v>0.34873239436619718</v>
          </cell>
          <cell r="F15">
            <v>2.9781428695828858E-2</v>
          </cell>
        </row>
        <row r="16">
          <cell r="B16" t="str">
            <v>Austria</v>
          </cell>
          <cell r="D16">
            <v>2132</v>
          </cell>
          <cell r="E16">
            <v>0.3047735618115055</v>
          </cell>
          <cell r="F16">
            <v>8.8407137259129947E-3</v>
          </cell>
        </row>
        <row r="17">
          <cell r="B17" t="str">
            <v>Italia</v>
          </cell>
          <cell r="D17">
            <v>1756</v>
          </cell>
          <cell r="E17">
            <v>0.32628398791540786</v>
          </cell>
          <cell r="F17">
            <v>7.2815634628063874E-3</v>
          </cell>
        </row>
        <row r="18">
          <cell r="B18" t="str">
            <v>Países del Este</v>
          </cell>
          <cell r="D18">
            <v>1380</v>
          </cell>
          <cell r="E18">
            <v>1.0627802690582959</v>
          </cell>
          <cell r="F18">
            <v>5.722413199699781E-3</v>
          </cell>
        </row>
        <row r="19">
          <cell r="B19" t="str">
            <v>Suiza</v>
          </cell>
          <cell r="D19">
            <v>1237</v>
          </cell>
          <cell r="E19">
            <v>0.36083608360836084</v>
          </cell>
          <cell r="F19">
            <v>5.1294384985714698E-3</v>
          </cell>
        </row>
        <row r="20">
          <cell r="B20" t="str">
            <v>Holanda</v>
          </cell>
          <cell r="D20">
            <v>1099</v>
          </cell>
          <cell r="E20">
            <v>0.27494199535962877</v>
          </cell>
          <cell r="F20">
            <v>4.5571971786014919E-3</v>
          </cell>
        </row>
        <row r="21">
          <cell r="B21" t="str">
            <v>Irlanda</v>
          </cell>
          <cell r="D21">
            <v>594</v>
          </cell>
          <cell r="E21">
            <v>-2.1416803953871501E-2</v>
          </cell>
          <cell r="F21">
            <v>2.4631256816099057E-3</v>
          </cell>
        </row>
        <row r="22">
          <cell r="B22" t="str">
            <v>Rusia</v>
          </cell>
          <cell r="D22">
            <v>836</v>
          </cell>
          <cell r="E22">
            <v>1.0193236714975846</v>
          </cell>
          <cell r="F22">
            <v>3.4666213296732007E-3</v>
          </cell>
        </row>
        <row r="23">
          <cell r="B23" t="str">
            <v>Bélgica</v>
          </cell>
          <cell r="D23">
            <v>649</v>
          </cell>
          <cell r="E23">
            <v>8.7102177554438859E-2</v>
          </cell>
          <cell r="F23">
            <v>2.6911928743515636E-3</v>
          </cell>
        </row>
        <row r="24">
          <cell r="B24" t="str">
            <v>Resto de Europa</v>
          </cell>
          <cell r="D24">
            <v>2259</v>
          </cell>
          <cell r="E24">
            <v>0.26696578799775661</v>
          </cell>
          <cell r="F24">
            <v>9.3673416073346404E-3</v>
          </cell>
        </row>
        <row r="25">
          <cell r="B25" t="str">
            <v>Usa</v>
          </cell>
          <cell r="D25">
            <v>533</v>
          </cell>
          <cell r="E25">
            <v>0.10580912863070539</v>
          </cell>
          <cell r="F25">
            <v>2.2101784314782487E-3</v>
          </cell>
        </row>
        <row r="26">
          <cell r="B26" t="str">
            <v>Resto de América</v>
          </cell>
          <cell r="D26">
            <v>1073</v>
          </cell>
          <cell r="E26">
            <v>-9.0677966101694915E-2</v>
          </cell>
          <cell r="F26">
            <v>4.4493835965781631E-3</v>
          </cell>
        </row>
        <row r="27">
          <cell r="B27" t="str">
            <v>Resto del Mundo</v>
          </cell>
          <cell r="D27">
            <v>1359</v>
          </cell>
          <cell r="E27">
            <v>-0.11753246753246753</v>
          </cell>
          <cell r="F27">
            <v>5.6353329988347838E-3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8">
          <cell r="B8" t="str">
            <v>Totales</v>
          </cell>
          <cell r="C8">
            <v>1931761</v>
          </cell>
          <cell r="E8">
            <v>2041789</v>
          </cell>
          <cell r="G8">
            <v>5.6957356525988462E-2</v>
          </cell>
        </row>
        <row r="10">
          <cell r="B10" t="str">
            <v>Hotelera</v>
          </cell>
          <cell r="C10">
            <v>1284144</v>
          </cell>
          <cell r="E10">
            <v>1430435</v>
          </cell>
          <cell r="G10">
            <v>0.11392102443339688</v>
          </cell>
        </row>
        <row r="11">
          <cell r="B11" t="str">
            <v>4*</v>
          </cell>
          <cell r="C11">
            <v>1062835</v>
          </cell>
          <cell r="E11">
            <v>1196349</v>
          </cell>
          <cell r="G11">
            <v>0.12562062784910169</v>
          </cell>
        </row>
        <row r="12">
          <cell r="B12" t="str">
            <v>3*</v>
          </cell>
          <cell r="C12">
            <v>205627</v>
          </cell>
          <cell r="E12">
            <v>221487</v>
          </cell>
          <cell r="G12">
            <v>7.7129948888035135E-2</v>
          </cell>
        </row>
        <row r="13">
          <cell r="B13" t="str">
            <v>1* y 2*</v>
          </cell>
          <cell r="C13">
            <v>15682</v>
          </cell>
          <cell r="E13">
            <v>12599</v>
          </cell>
          <cell r="G13">
            <v>-0.19659482208901927</v>
          </cell>
        </row>
        <row r="15">
          <cell r="B15" t="str">
            <v>Extrahotelera</v>
          </cell>
          <cell r="C15">
            <v>647617</v>
          </cell>
          <cell r="E15">
            <v>611354</v>
          </cell>
          <cell r="G15">
            <v>-5.5994515276776242E-2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acumulado abril 2011 </v>
          </cell>
        </row>
        <row r="8">
          <cell r="D8">
            <v>65.465266158170905</v>
          </cell>
        </row>
        <row r="9">
          <cell r="D9">
            <v>77.581329466187512</v>
          </cell>
        </row>
        <row r="10">
          <cell r="D10">
            <v>54.087426031222421</v>
          </cell>
        </row>
        <row r="12">
          <cell r="D12">
            <v>61.424451946590494</v>
          </cell>
        </row>
        <row r="13">
          <cell r="D13">
            <v>70.495770970799128</v>
          </cell>
        </row>
        <row r="14">
          <cell r="D14">
            <v>47.52404438964242</v>
          </cell>
        </row>
        <row r="16">
          <cell r="D16">
            <v>66.887759781953505</v>
          </cell>
        </row>
        <row r="17">
          <cell r="D17">
            <v>72.800120109116079</v>
          </cell>
        </row>
        <row r="18">
          <cell r="D18">
            <v>56.207156516622533</v>
          </cell>
        </row>
      </sheetData>
      <sheetData sheetId="82"/>
      <sheetData sheetId="83">
        <row r="6">
          <cell r="C6" t="str">
            <v>acumulado abril 2010</v>
          </cell>
          <cell r="D6" t="str">
            <v xml:space="preserve">acumulado abril 2011 </v>
          </cell>
          <cell r="E6" t="str">
            <v>Var. interanual</v>
          </cell>
        </row>
        <row r="8">
          <cell r="B8" t="str">
            <v>Ocupación Total</v>
          </cell>
          <cell r="C8">
            <v>59.12950719314356</v>
          </cell>
          <cell r="D8">
            <v>66.887759781953505</v>
          </cell>
          <cell r="E8">
            <v>0.13120780059045645</v>
          </cell>
        </row>
        <row r="10">
          <cell r="B10" t="str">
            <v>Hotelera</v>
          </cell>
          <cell r="C10">
            <v>65.084539593723392</v>
          </cell>
          <cell r="D10">
            <v>72.800120109116079</v>
          </cell>
          <cell r="E10">
            <v>0.11854705531537268</v>
          </cell>
        </row>
        <row r="11">
          <cell r="B11" t="str">
            <v>4* Y 5 *</v>
          </cell>
          <cell r="C11">
            <v>68.367104078219484</v>
          </cell>
          <cell r="D11">
            <v>74.460938083501375</v>
          </cell>
          <cell r="E11">
            <v>8.9134008050273383E-2</v>
          </cell>
        </row>
        <row r="12">
          <cell r="B12" t="str">
            <v>3*</v>
          </cell>
          <cell r="C12">
            <v>55.027563690858486</v>
          </cell>
          <cell r="D12">
            <v>70.663284839203669</v>
          </cell>
          <cell r="E12">
            <v>0.28414343829913524</v>
          </cell>
        </row>
        <row r="13">
          <cell r="B13" t="str">
            <v>1* y 2*</v>
          </cell>
          <cell r="C13">
            <v>35.035746201966042</v>
          </cell>
          <cell r="D13">
            <v>28.147899910634496</v>
          </cell>
          <cell r="E13">
            <v>-0.19659482208901924</v>
          </cell>
        </row>
        <row r="15">
          <cell r="B15" t="str">
            <v>Extrahotelera</v>
          </cell>
          <cell r="C15">
            <v>50.049228724226403</v>
          </cell>
          <cell r="D15">
            <v>56.207156516622533</v>
          </cell>
          <cell r="E15">
            <v>0.12303741634714505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acumulado abril 2011 </v>
          </cell>
        </row>
        <row r="8">
          <cell r="D8">
            <v>8.1049908893348643</v>
          </cell>
        </row>
        <row r="9">
          <cell r="D9">
            <v>7.5687416743230012</v>
          </cell>
        </row>
        <row r="10">
          <cell r="D10">
            <v>8.9600858651982307</v>
          </cell>
        </row>
        <row r="12">
          <cell r="D12">
            <v>8.2988505747126435</v>
          </cell>
        </row>
        <row r="13">
          <cell r="D13">
            <v>7.9277573612584398</v>
          </cell>
        </row>
        <row r="14">
          <cell r="D14">
            <v>9.2869802682659106</v>
          </cell>
        </row>
        <row r="16">
          <cell r="D16">
            <v>8.4666379163781276</v>
          </cell>
        </row>
        <row r="17">
          <cell r="D17">
            <v>8.0941750978927587</v>
          </cell>
        </row>
        <row r="18">
          <cell r="D18">
            <v>9.4882125618859909</v>
          </cell>
        </row>
      </sheetData>
      <sheetData sheetId="97"/>
      <sheetData sheetId="98">
        <row r="6">
          <cell r="C6" t="str">
            <v>acumulado abril 2010</v>
          </cell>
          <cell r="D6" t="str">
            <v xml:space="preserve">acumulado abril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8.3377329092015593</v>
          </cell>
          <cell r="D8">
            <v>8.4666379163781276</v>
          </cell>
          <cell r="E8">
            <v>0.12890500717656828</v>
          </cell>
        </row>
        <row r="10">
          <cell r="B10" t="str">
            <v>Hotelera</v>
          </cell>
          <cell r="C10">
            <v>8.0698808506359665</v>
          </cell>
          <cell r="D10">
            <v>8.0941750978927587</v>
          </cell>
          <cell r="E10">
            <v>2.429424725679219E-2</v>
          </cell>
        </row>
        <row r="11">
          <cell r="B11" t="str">
            <v>4* y 5*</v>
          </cell>
          <cell r="C11">
            <v>8.2225222228239421</v>
          </cell>
          <cell r="D11">
            <v>8.2735634409643222</v>
          </cell>
          <cell r="E11">
            <v>5.1041218140380096E-2</v>
          </cell>
        </row>
        <row r="12">
          <cell r="B12" t="str">
            <v>3*</v>
          </cell>
          <cell r="C12">
            <v>7.8328127380770987</v>
          </cell>
          <cell r="D12">
            <v>8.4424242424242433</v>
          </cell>
          <cell r="E12">
            <v>0.60961150434714462</v>
          </cell>
        </row>
        <row r="13">
          <cell r="B13" t="str">
            <v>1* y 2*</v>
          </cell>
          <cell r="C13">
            <v>4.3356372684545201</v>
          </cell>
          <cell r="D13">
            <v>2.139049235993209</v>
          </cell>
          <cell r="E13">
            <v>-2.1965880324613112</v>
          </cell>
        </row>
        <row r="15">
          <cell r="B15" t="str">
            <v>Extrahotelera</v>
          </cell>
          <cell r="C15">
            <v>8.9251388486928231</v>
          </cell>
          <cell r="D15">
            <v>9.4882125618859909</v>
          </cell>
          <cell r="E15">
            <v>0.56307371319316779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acumulado abril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31" sqref="B3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abril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72" orientation="landscape" r:id="rId1"/>
  <headerFooter scaleWithDoc="0" alignWithMargins="0">
    <oddHeader>&amp;RTurismo en Cifras PUERTO DE LA CRUZ (acumulado abril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1:AN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6" t="s">
        <v>132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5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5" s="121" customFormat="1" ht="15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5" ht="15" customHeight="1">
      <c r="B8" s="65" t="s">
        <v>94</v>
      </c>
      <c r="C8" s="124">
        <v>44783</v>
      </c>
      <c r="D8" s="125">
        <f t="shared" ref="D8:D11" si="0">C8/C21-1</f>
        <v>7.9628736740597894E-2</v>
      </c>
      <c r="E8" s="124">
        <v>17362</v>
      </c>
      <c r="F8" s="125">
        <f t="shared" ref="F8:F11" si="1">E8/E21-1</f>
        <v>-5.2292576419213921E-2</v>
      </c>
      <c r="G8" s="124">
        <v>62145</v>
      </c>
      <c r="H8" s="125">
        <f t="shared" ref="H8:H11" si="2">G8/G21-1</f>
        <v>3.9214046822742432E-2</v>
      </c>
      <c r="I8" s="126">
        <v>50714</v>
      </c>
      <c r="J8" s="125">
        <f t="shared" ref="J8:J11" si="3">I8/I21-1</f>
        <v>0.10113774535348274</v>
      </c>
      <c r="K8" s="126">
        <v>19645</v>
      </c>
      <c r="L8" s="125">
        <f t="shared" ref="L8:L11" si="4">K8/K21-1</f>
        <v>-2.1712066132164698E-2</v>
      </c>
      <c r="M8" s="126">
        <v>70359</v>
      </c>
      <c r="N8" s="125">
        <f t="shared" ref="N8:N11" si="5">M8/M21-1</f>
        <v>6.3837186446316085E-2</v>
      </c>
      <c r="O8" s="124">
        <v>290800</v>
      </c>
      <c r="P8" s="125">
        <f t="shared" ref="P8:P11" si="6">O8/O21-1</f>
        <v>0.12298804411628406</v>
      </c>
      <c r="Q8" s="124">
        <v>183799</v>
      </c>
      <c r="R8" s="125">
        <f t="shared" ref="R8:R11" si="7">Q8/Q21-1</f>
        <v>0.12348637199948653</v>
      </c>
      <c r="S8" s="124">
        <v>474599</v>
      </c>
      <c r="T8" s="125">
        <f t="shared" ref="T8:T11" si="8">S8/S21-1</f>
        <v>0.12318098019401291</v>
      </c>
    </row>
    <row r="9" spans="2:25" ht="15" customHeight="1">
      <c r="B9" s="65" t="s">
        <v>95</v>
      </c>
      <c r="C9" s="124">
        <v>47785</v>
      </c>
      <c r="D9" s="125">
        <f t="shared" si="0"/>
        <v>0.18646803227808806</v>
      </c>
      <c r="E9" s="124">
        <v>18823</v>
      </c>
      <c r="F9" s="125">
        <f t="shared" si="1"/>
        <v>-7.4874769311890077E-3</v>
      </c>
      <c r="G9" s="124">
        <v>66608</v>
      </c>
      <c r="H9" s="125">
        <f t="shared" si="2"/>
        <v>0.12437542201215401</v>
      </c>
      <c r="I9" s="126">
        <v>52939</v>
      </c>
      <c r="J9" s="125">
        <f t="shared" si="3"/>
        <v>0.15564627038354906</v>
      </c>
      <c r="K9" s="126">
        <v>21225</v>
      </c>
      <c r="L9" s="125">
        <f t="shared" si="4"/>
        <v>8.5531004989307657E-3</v>
      </c>
      <c r="M9" s="126">
        <v>74164</v>
      </c>
      <c r="N9" s="125">
        <f t="shared" si="5"/>
        <v>0.10934274688126355</v>
      </c>
      <c r="O9" s="124">
        <v>277841</v>
      </c>
      <c r="P9" s="125">
        <f t="shared" si="6"/>
        <v>0.15802306534904376</v>
      </c>
      <c r="Q9" s="124">
        <v>176407</v>
      </c>
      <c r="R9" s="125">
        <f t="shared" si="7"/>
        <v>7.2813408419183379E-2</v>
      </c>
      <c r="S9" s="124">
        <v>454248</v>
      </c>
      <c r="T9" s="125">
        <f t="shared" si="8"/>
        <v>0.12337243205947157</v>
      </c>
    </row>
    <row r="10" spans="2:25" ht="15" customHeight="1">
      <c r="B10" s="65" t="s">
        <v>96</v>
      </c>
      <c r="C10" s="124">
        <v>43159</v>
      </c>
      <c r="D10" s="125">
        <f t="shared" si="0"/>
        <v>0.12317181075313588</v>
      </c>
      <c r="E10" s="124">
        <v>13523</v>
      </c>
      <c r="F10" s="125">
        <f t="shared" si="1"/>
        <v>-0.17858227540545468</v>
      </c>
      <c r="G10" s="124">
        <v>56682</v>
      </c>
      <c r="H10" s="125">
        <f t="shared" si="2"/>
        <v>3.2665925777478177E-2</v>
      </c>
      <c r="I10" s="126">
        <v>48882</v>
      </c>
      <c r="J10" s="125">
        <f t="shared" si="3"/>
        <v>0.12486192930780549</v>
      </c>
      <c r="K10" s="126">
        <v>17248</v>
      </c>
      <c r="L10" s="125">
        <f t="shared" si="4"/>
        <v>-4.6597755790171891E-2</v>
      </c>
      <c r="M10" s="126">
        <v>66130</v>
      </c>
      <c r="N10" s="125">
        <f t="shared" si="5"/>
        <v>7.4463418200724663E-2</v>
      </c>
      <c r="O10" s="124">
        <v>254981</v>
      </c>
      <c r="P10" s="125">
        <f t="shared" si="6"/>
        <v>0.14230610708909763</v>
      </c>
      <c r="Q10" s="124">
        <v>162648</v>
      </c>
      <c r="R10" s="125">
        <f t="shared" si="7"/>
        <v>0.11150747278430417</v>
      </c>
      <c r="S10" s="124">
        <v>417629</v>
      </c>
      <c r="T10" s="125">
        <f t="shared" si="8"/>
        <v>0.13011064898375579</v>
      </c>
    </row>
    <row r="11" spans="2:25" ht="15" customHeight="1">
      <c r="B11" s="65" t="s">
        <v>97</v>
      </c>
      <c r="C11" s="124">
        <v>40997</v>
      </c>
      <c r="D11" s="125">
        <f t="shared" si="0"/>
        <v>5.2635633039771923E-2</v>
      </c>
      <c r="E11" s="124">
        <v>14725</v>
      </c>
      <c r="F11" s="125">
        <f t="shared" si="1"/>
        <v>-0.21729655025780048</v>
      </c>
      <c r="G11" s="124">
        <v>55722</v>
      </c>
      <c r="H11" s="125">
        <f t="shared" si="2"/>
        <v>-3.5283933518005517E-2</v>
      </c>
      <c r="I11" s="126">
        <v>46378</v>
      </c>
      <c r="J11" s="125">
        <f t="shared" si="3"/>
        <v>4.8043026303895786E-2</v>
      </c>
      <c r="K11" s="126">
        <v>16584</v>
      </c>
      <c r="L11" s="125">
        <f t="shared" si="4"/>
        <v>-0.19483419915521683</v>
      </c>
      <c r="M11" s="126">
        <v>62962</v>
      </c>
      <c r="N11" s="125">
        <f t="shared" si="5"/>
        <v>-2.9098366975589429E-2</v>
      </c>
      <c r="O11" s="124">
        <v>240856</v>
      </c>
      <c r="P11" s="125">
        <f t="shared" si="6"/>
        <v>6.3395983169755032E-2</v>
      </c>
      <c r="Q11" s="124">
        <v>144704</v>
      </c>
      <c r="R11" s="125">
        <f t="shared" si="7"/>
        <v>-7.0861692564530676E-2</v>
      </c>
      <c r="S11" s="124">
        <v>385560</v>
      </c>
      <c r="T11" s="125">
        <f t="shared" si="8"/>
        <v>8.69355923157622E-3</v>
      </c>
    </row>
    <row r="12" spans="2:25" ht="30" customHeight="1">
      <c r="B12" s="127" t="str">
        <f>actualizaciones!$A$2</f>
        <v xml:space="preserve">acumulado abril 2011 </v>
      </c>
      <c r="C12" s="128">
        <v>176724</v>
      </c>
      <c r="D12" s="129">
        <v>0.11057764818259508</v>
      </c>
      <c r="E12" s="128">
        <v>64433</v>
      </c>
      <c r="F12" s="129">
        <v>-0.11201609680131197</v>
      </c>
      <c r="G12" s="128">
        <v>241157</v>
      </c>
      <c r="H12" s="129">
        <v>4.0865125232531607E-2</v>
      </c>
      <c r="I12" s="128">
        <v>198913</v>
      </c>
      <c r="J12" s="129">
        <v>0.10769993261793265</v>
      </c>
      <c r="K12" s="128">
        <v>74702</v>
      </c>
      <c r="L12" s="129">
        <v>-6.404891372440924E-2</v>
      </c>
      <c r="M12" s="128">
        <v>273615</v>
      </c>
      <c r="N12" s="129">
        <v>5.4852402009352819E-2</v>
      </c>
      <c r="O12" s="128">
        <v>1064478</v>
      </c>
      <c r="P12" s="129">
        <v>0.12216632651340098</v>
      </c>
      <c r="Q12" s="128">
        <v>667558</v>
      </c>
      <c r="R12" s="129">
        <v>5.944434393161746E-2</v>
      </c>
      <c r="S12" s="128">
        <v>1732036</v>
      </c>
      <c r="T12" s="129">
        <v>9.7132186478190219E-2</v>
      </c>
      <c r="W12" s="130"/>
      <c r="X12" s="130"/>
      <c r="Y12" s="130"/>
    </row>
    <row r="13" spans="2:25" ht="15" customHeight="1" outlineLevel="1">
      <c r="B13" s="65" t="s">
        <v>86</v>
      </c>
      <c r="C13" s="124">
        <v>39657</v>
      </c>
      <c r="D13" s="125">
        <f>C13/C26-1</f>
        <v>-5.5335874225821868E-2</v>
      </c>
      <c r="E13" s="124">
        <v>18070</v>
      </c>
      <c r="F13" s="125">
        <f>E13/E26-1</f>
        <v>-0.1420160486206733</v>
      </c>
      <c r="G13" s="124">
        <v>57727</v>
      </c>
      <c r="H13" s="125">
        <f>G13/G26-1</f>
        <v>-8.4294348122650353E-2</v>
      </c>
      <c r="I13" s="126">
        <v>45650</v>
      </c>
      <c r="J13" s="125">
        <f>I13/I26-1</f>
        <v>-4.2012927054478344E-2</v>
      </c>
      <c r="K13" s="126">
        <v>21898</v>
      </c>
      <c r="L13" s="125">
        <f>K13/K26-1</f>
        <v>-5.3877727370922446E-2</v>
      </c>
      <c r="M13" s="126">
        <v>67548</v>
      </c>
      <c r="N13" s="125">
        <f>M13/M26-1</f>
        <v>-4.5891775075215024E-2</v>
      </c>
      <c r="O13" s="124">
        <v>240455</v>
      </c>
      <c r="P13" s="125">
        <f>O13/O26-1</f>
        <v>6.2324385459557874E-2</v>
      </c>
      <c r="Q13" s="124">
        <v>165560</v>
      </c>
      <c r="R13" s="125">
        <f>Q13/Q26-1</f>
        <v>7.388644928617305E-2</v>
      </c>
      <c r="S13" s="124">
        <v>406015</v>
      </c>
      <c r="T13" s="125">
        <f>S13/S26-1</f>
        <v>6.7008832719694489E-2</v>
      </c>
    </row>
    <row r="14" spans="2:25" ht="15" customHeight="1" outlineLevel="1">
      <c r="B14" s="65" t="s">
        <v>87</v>
      </c>
      <c r="C14" s="124">
        <v>39386</v>
      </c>
      <c r="D14" s="125">
        <f t="shared" ref="D14:D64" si="9">C14/C27-1</f>
        <v>-6.9636698634667149E-2</v>
      </c>
      <c r="E14" s="124">
        <v>16676</v>
      </c>
      <c r="F14" s="125">
        <f t="shared" ref="F14:F64" si="10">E14/E27-1</f>
        <v>-0.11032863849765262</v>
      </c>
      <c r="G14" s="124">
        <v>56062</v>
      </c>
      <c r="H14" s="125">
        <f t="shared" ref="H14:H64" si="11">G14/G27-1</f>
        <v>-8.2124496545400993E-2</v>
      </c>
      <c r="I14" s="126">
        <v>44137</v>
      </c>
      <c r="J14" s="125">
        <f t="shared" ref="J14:J64" si="12">I14/I27-1</f>
        <v>-6.6476311336717386E-2</v>
      </c>
      <c r="K14" s="126">
        <v>20394</v>
      </c>
      <c r="L14" s="125">
        <f t="shared" ref="L14:L64" si="13">K14/K27-1</f>
        <v>-3.6640773853143793E-3</v>
      </c>
      <c r="M14" s="126">
        <v>64531</v>
      </c>
      <c r="N14" s="125">
        <f t="shared" ref="N14:N64" si="14">M14/M27-1</f>
        <v>-4.7498856071676365E-2</v>
      </c>
      <c r="O14" s="124">
        <v>236808</v>
      </c>
      <c r="P14" s="125">
        <f t="shared" ref="P14:P64" si="15">O14/O27-1</f>
        <v>5.1321210399204453E-2</v>
      </c>
      <c r="Q14" s="124">
        <v>159831</v>
      </c>
      <c r="R14" s="125">
        <f t="shared" ref="R14:R64" si="16">Q14/Q27-1</f>
        <v>9.059459311925977E-2</v>
      </c>
      <c r="S14" s="124">
        <v>396639</v>
      </c>
      <c r="T14" s="125">
        <f t="shared" ref="T14:T64" si="17">S14/S27-1</f>
        <v>6.6801684767698877E-2</v>
      </c>
    </row>
    <row r="15" spans="2:25" ht="15" customHeight="1" outlineLevel="1">
      <c r="B15" s="65" t="s">
        <v>88</v>
      </c>
      <c r="C15" s="124">
        <v>37483</v>
      </c>
      <c r="D15" s="125">
        <f t="shared" si="9"/>
        <v>-2.2785932163620681E-2</v>
      </c>
      <c r="E15" s="124">
        <v>17324</v>
      </c>
      <c r="F15" s="125">
        <f t="shared" si="10"/>
        <v>-0.14250358857595402</v>
      </c>
      <c r="G15" s="124">
        <v>54807</v>
      </c>
      <c r="H15" s="125">
        <f t="shared" si="11"/>
        <v>-6.4088114754098369E-2</v>
      </c>
      <c r="I15" s="126">
        <v>42283</v>
      </c>
      <c r="J15" s="125">
        <f t="shared" si="12"/>
        <v>-1.9865554010199404E-2</v>
      </c>
      <c r="K15" s="126">
        <v>19265</v>
      </c>
      <c r="L15" s="125">
        <f t="shared" si="13"/>
        <v>-0.12954093620097595</v>
      </c>
      <c r="M15" s="126">
        <v>61548</v>
      </c>
      <c r="N15" s="125">
        <f t="shared" si="14"/>
        <v>-5.7053560485353594E-2</v>
      </c>
      <c r="O15" s="124">
        <v>269266</v>
      </c>
      <c r="P15" s="125">
        <f t="shared" si="15"/>
        <v>0.12153978157826772</v>
      </c>
      <c r="Q15" s="124">
        <v>164341</v>
      </c>
      <c r="R15" s="125">
        <f t="shared" si="16"/>
        <v>-2.6944200018205189E-3</v>
      </c>
      <c r="S15" s="124">
        <v>433607</v>
      </c>
      <c r="T15" s="125">
        <f t="shared" si="17"/>
        <v>7.0975693492495218E-2</v>
      </c>
    </row>
    <row r="16" spans="2:25" ht="15" customHeight="1" outlineLevel="1">
      <c r="B16" s="65" t="s">
        <v>89</v>
      </c>
      <c r="C16" s="124">
        <v>40104</v>
      </c>
      <c r="D16" s="125">
        <f t="shared" si="9"/>
        <v>2.7938688675859913E-2</v>
      </c>
      <c r="E16" s="124">
        <v>15815</v>
      </c>
      <c r="F16" s="125">
        <f t="shared" si="10"/>
        <v>-0.12479247371333702</v>
      </c>
      <c r="G16" s="124">
        <v>55919</v>
      </c>
      <c r="H16" s="125">
        <f t="shared" si="11"/>
        <v>-2.0408520776399652E-2</v>
      </c>
      <c r="I16" s="126">
        <v>43262</v>
      </c>
      <c r="J16" s="125">
        <f t="shared" si="12"/>
        <v>2.1052631578947434E-2</v>
      </c>
      <c r="K16" s="126">
        <v>17529</v>
      </c>
      <c r="L16" s="125">
        <f t="shared" si="13"/>
        <v>-0.10970592716745386</v>
      </c>
      <c r="M16" s="126">
        <v>60791</v>
      </c>
      <c r="N16" s="125">
        <f t="shared" si="14"/>
        <v>-2.0432169387196053E-2</v>
      </c>
      <c r="O16" s="124">
        <v>230546</v>
      </c>
      <c r="P16" s="125">
        <f t="shared" si="15"/>
        <v>7.808349855972474E-2</v>
      </c>
      <c r="Q16" s="124">
        <v>133127</v>
      </c>
      <c r="R16" s="125">
        <f t="shared" si="16"/>
        <v>-5.1572318082726554E-2</v>
      </c>
      <c r="S16" s="124">
        <v>363673</v>
      </c>
      <c r="T16" s="125">
        <f t="shared" si="17"/>
        <v>2.6704195768659567E-2</v>
      </c>
    </row>
    <row r="17" spans="2:25" ht="15" customHeight="1" outlineLevel="1">
      <c r="B17" s="65" t="s">
        <v>90</v>
      </c>
      <c r="C17" s="124">
        <v>51335</v>
      </c>
      <c r="D17" s="125">
        <f t="shared" si="9"/>
        <v>-0.13198965184897116</v>
      </c>
      <c r="E17" s="124">
        <v>20779</v>
      </c>
      <c r="F17" s="125">
        <f t="shared" si="10"/>
        <v>-0.25932130890425609</v>
      </c>
      <c r="G17" s="124">
        <v>72114</v>
      </c>
      <c r="H17" s="125">
        <f t="shared" si="11"/>
        <v>-0.17295716497505587</v>
      </c>
      <c r="I17" s="126">
        <v>55855</v>
      </c>
      <c r="J17" s="125">
        <f t="shared" si="12"/>
        <v>-0.13343986595507018</v>
      </c>
      <c r="K17" s="126">
        <v>23013</v>
      </c>
      <c r="L17" s="125">
        <f t="shared" si="13"/>
        <v>-0.24943739604057269</v>
      </c>
      <c r="M17" s="126">
        <v>78868</v>
      </c>
      <c r="N17" s="125">
        <f t="shared" si="14"/>
        <v>-0.17083171252247231</v>
      </c>
      <c r="O17" s="124">
        <v>283306</v>
      </c>
      <c r="P17" s="125">
        <f t="shared" si="15"/>
        <v>4.8403928563498733E-2</v>
      </c>
      <c r="Q17" s="124">
        <v>181892</v>
      </c>
      <c r="R17" s="125">
        <f t="shared" si="16"/>
        <v>-7.9288910486140618E-2</v>
      </c>
      <c r="S17" s="124">
        <v>465198</v>
      </c>
      <c r="T17" s="125">
        <f t="shared" si="17"/>
        <v>-5.5239406390156232E-3</v>
      </c>
    </row>
    <row r="18" spans="2:25" ht="15" customHeight="1" outlineLevel="1">
      <c r="B18" s="65" t="s">
        <v>91</v>
      </c>
      <c r="C18" s="124">
        <v>42500</v>
      </c>
      <c r="D18" s="125">
        <f t="shared" si="9"/>
        <v>-0.11341969668523266</v>
      </c>
      <c r="E18" s="124">
        <v>19547</v>
      </c>
      <c r="F18" s="125">
        <f t="shared" si="10"/>
        <v>-0.21927547230099453</v>
      </c>
      <c r="G18" s="124">
        <v>62047</v>
      </c>
      <c r="H18" s="125">
        <f t="shared" si="11"/>
        <v>-0.14973826294296599</v>
      </c>
      <c r="I18" s="126">
        <v>46589</v>
      </c>
      <c r="J18" s="125">
        <f t="shared" si="12"/>
        <v>-0.11259047619047624</v>
      </c>
      <c r="K18" s="126">
        <v>21496</v>
      </c>
      <c r="L18" s="125">
        <f t="shared" si="13"/>
        <v>-0.21475799086757996</v>
      </c>
      <c r="M18" s="126">
        <v>68085</v>
      </c>
      <c r="N18" s="125">
        <f t="shared" si="14"/>
        <v>-0.14760563380281688</v>
      </c>
      <c r="O18" s="124">
        <v>265054</v>
      </c>
      <c r="P18" s="125">
        <f t="shared" si="15"/>
        <v>3.7779213406158751E-2</v>
      </c>
      <c r="Q18" s="124">
        <v>186205</v>
      </c>
      <c r="R18" s="125">
        <f t="shared" si="16"/>
        <v>4.1473236758208021E-2</v>
      </c>
      <c r="S18" s="124">
        <v>451259</v>
      </c>
      <c r="T18" s="125">
        <f t="shared" si="17"/>
        <v>3.9300314374877576E-2</v>
      </c>
    </row>
    <row r="19" spans="2:25" ht="15" customHeight="1" outlineLevel="1">
      <c r="B19" s="65" t="s">
        <v>92</v>
      </c>
      <c r="C19" s="124">
        <v>42691</v>
      </c>
      <c r="D19" s="125">
        <f t="shared" si="9"/>
        <v>7.9227443941653819E-2</v>
      </c>
      <c r="E19" s="124">
        <v>21988</v>
      </c>
      <c r="F19" s="125">
        <f t="shared" si="10"/>
        <v>-2.2190599012762879E-2</v>
      </c>
      <c r="G19" s="124">
        <v>64679</v>
      </c>
      <c r="H19" s="125">
        <f t="shared" si="11"/>
        <v>4.2469860099284329E-2</v>
      </c>
      <c r="I19" s="126">
        <v>47221</v>
      </c>
      <c r="J19" s="125">
        <f t="shared" si="12"/>
        <v>8.5190973020177418E-2</v>
      </c>
      <c r="K19" s="126">
        <v>23805</v>
      </c>
      <c r="L19" s="125">
        <f t="shared" si="13"/>
        <v>-3.9462534802082061E-2</v>
      </c>
      <c r="M19" s="126">
        <v>71026</v>
      </c>
      <c r="N19" s="125">
        <f t="shared" si="14"/>
        <v>3.995783123709673E-2</v>
      </c>
      <c r="O19" s="124">
        <v>230853</v>
      </c>
      <c r="P19" s="125">
        <f t="shared" si="15"/>
        <v>8.0190908452846044E-2</v>
      </c>
      <c r="Q19" s="124">
        <v>144090</v>
      </c>
      <c r="R19" s="125">
        <f t="shared" si="16"/>
        <v>5.8372446618628837E-2</v>
      </c>
      <c r="S19" s="124">
        <v>374943</v>
      </c>
      <c r="T19" s="125">
        <f t="shared" si="17"/>
        <v>7.1700518496075505E-2</v>
      </c>
    </row>
    <row r="20" spans="2:25" ht="15" customHeight="1" outlineLevel="1">
      <c r="B20" s="65" t="s">
        <v>93</v>
      </c>
      <c r="C20" s="124">
        <v>39991</v>
      </c>
      <c r="D20" s="125">
        <f t="shared" si="9"/>
        <v>8.2153971045866525E-2</v>
      </c>
      <c r="E20" s="124">
        <v>16613</v>
      </c>
      <c r="F20" s="125">
        <f t="shared" si="10"/>
        <v>-0.13311417240659573</v>
      </c>
      <c r="G20" s="124">
        <v>56604</v>
      </c>
      <c r="H20" s="125">
        <f t="shared" si="11"/>
        <v>8.6423492934657453E-3</v>
      </c>
      <c r="I20" s="126">
        <v>44126</v>
      </c>
      <c r="J20" s="125">
        <f t="shared" si="12"/>
        <v>5.0769157498690376E-2</v>
      </c>
      <c r="K20" s="126">
        <v>18672</v>
      </c>
      <c r="L20" s="125">
        <f t="shared" si="13"/>
        <v>-0.12416154603874474</v>
      </c>
      <c r="M20" s="126">
        <v>62798</v>
      </c>
      <c r="N20" s="125">
        <f t="shared" si="14"/>
        <v>-8.1341904506183615E-3</v>
      </c>
      <c r="O20" s="124">
        <v>233329</v>
      </c>
      <c r="P20" s="125">
        <f t="shared" si="15"/>
        <v>7.4694167065846306E-2</v>
      </c>
      <c r="Q20" s="124">
        <v>127968</v>
      </c>
      <c r="R20" s="125">
        <f t="shared" si="16"/>
        <v>-3.9142219986334381E-2</v>
      </c>
      <c r="S20" s="124">
        <v>361297</v>
      </c>
      <c r="T20" s="125">
        <f t="shared" si="17"/>
        <v>3.1413702243550334E-2</v>
      </c>
    </row>
    <row r="21" spans="2:25" ht="15" customHeight="1" outlineLevel="1">
      <c r="B21" s="65" t="s">
        <v>94</v>
      </c>
      <c r="C21" s="124">
        <v>41480</v>
      </c>
      <c r="D21" s="125">
        <f t="shared" si="9"/>
        <v>-0.13682239101030069</v>
      </c>
      <c r="E21" s="124">
        <v>18320</v>
      </c>
      <c r="F21" s="125">
        <f t="shared" si="10"/>
        <v>-0.18086295551084286</v>
      </c>
      <c r="G21" s="124">
        <v>59800</v>
      </c>
      <c r="H21" s="125">
        <f t="shared" si="11"/>
        <v>-0.15080942913944906</v>
      </c>
      <c r="I21" s="126">
        <v>46056</v>
      </c>
      <c r="J21" s="125">
        <f t="shared" si="12"/>
        <v>-0.13975120475176506</v>
      </c>
      <c r="K21" s="126">
        <v>20081</v>
      </c>
      <c r="L21" s="125">
        <f t="shared" si="13"/>
        <v>-0.19272361809045224</v>
      </c>
      <c r="M21" s="126">
        <v>66137</v>
      </c>
      <c r="N21" s="125">
        <f t="shared" si="14"/>
        <v>-0.15655567316643926</v>
      </c>
      <c r="O21" s="124">
        <v>258952</v>
      </c>
      <c r="P21" s="125">
        <f t="shared" si="15"/>
        <v>2.3258754633178613E-2</v>
      </c>
      <c r="Q21" s="124">
        <v>163597</v>
      </c>
      <c r="R21" s="125">
        <f t="shared" si="16"/>
        <v>-1.0685518008756389E-2</v>
      </c>
      <c r="S21" s="124">
        <v>422549</v>
      </c>
      <c r="T21" s="125">
        <f t="shared" si="17"/>
        <v>9.8439404440409106E-3</v>
      </c>
    </row>
    <row r="22" spans="2:25" ht="15" customHeight="1" outlineLevel="1">
      <c r="B22" s="65" t="s">
        <v>95</v>
      </c>
      <c r="C22" s="124">
        <v>40275</v>
      </c>
      <c r="D22" s="125">
        <f t="shared" si="9"/>
        <v>-3.9997139656282044E-2</v>
      </c>
      <c r="E22" s="124">
        <v>18965</v>
      </c>
      <c r="F22" s="125">
        <f t="shared" si="10"/>
        <v>-0.18380960578412808</v>
      </c>
      <c r="G22" s="124">
        <v>59240</v>
      </c>
      <c r="H22" s="125">
        <f t="shared" si="11"/>
        <v>-9.1257727530718369E-2</v>
      </c>
      <c r="I22" s="126">
        <v>45809</v>
      </c>
      <c r="J22" s="125">
        <f t="shared" si="12"/>
        <v>-3.9119855686537752E-2</v>
      </c>
      <c r="K22" s="126">
        <v>21045</v>
      </c>
      <c r="L22" s="125">
        <f t="shared" si="13"/>
        <v>-0.1845867720562594</v>
      </c>
      <c r="M22" s="126">
        <v>66854</v>
      </c>
      <c r="N22" s="125">
        <f t="shared" si="14"/>
        <v>-9.0211341398690803E-2</v>
      </c>
      <c r="O22" s="124">
        <v>239927</v>
      </c>
      <c r="P22" s="125">
        <f t="shared" si="15"/>
        <v>4.2557999070103048E-2</v>
      </c>
      <c r="Q22" s="124">
        <v>164434</v>
      </c>
      <c r="R22" s="125">
        <f t="shared" si="16"/>
        <v>-8.3294773519163812E-2</v>
      </c>
      <c r="S22" s="124">
        <v>404361</v>
      </c>
      <c r="T22" s="125">
        <f t="shared" si="17"/>
        <v>-1.2568741025816399E-2</v>
      </c>
    </row>
    <row r="23" spans="2:25" ht="15" customHeight="1" outlineLevel="1">
      <c r="B23" s="65" t="s">
        <v>96</v>
      </c>
      <c r="C23" s="124">
        <v>38426</v>
      </c>
      <c r="D23" s="125">
        <f t="shared" si="9"/>
        <v>-4.4818414576549226E-2</v>
      </c>
      <c r="E23" s="124">
        <v>16463</v>
      </c>
      <c r="F23" s="125">
        <f t="shared" si="10"/>
        <v>-0.12843453862036103</v>
      </c>
      <c r="G23" s="124">
        <v>54889</v>
      </c>
      <c r="H23" s="125">
        <f t="shared" si="11"/>
        <v>-7.1534896309076723E-2</v>
      </c>
      <c r="I23" s="126">
        <v>43456</v>
      </c>
      <c r="J23" s="125">
        <f t="shared" si="12"/>
        <v>-5.3761567773543795E-2</v>
      </c>
      <c r="K23" s="126">
        <v>18091</v>
      </c>
      <c r="L23" s="125">
        <f t="shared" si="13"/>
        <v>-0.13556001529051986</v>
      </c>
      <c r="M23" s="126">
        <v>61547</v>
      </c>
      <c r="N23" s="125">
        <f t="shared" si="14"/>
        <v>-7.9368165976096861E-2</v>
      </c>
      <c r="O23" s="124">
        <v>223216</v>
      </c>
      <c r="P23" s="125">
        <f t="shared" si="15"/>
        <v>-2.9079766111128613E-3</v>
      </c>
      <c r="Q23" s="124">
        <v>146331</v>
      </c>
      <c r="R23" s="125">
        <f t="shared" si="16"/>
        <v>-9.5130321862535894E-2</v>
      </c>
      <c r="S23" s="124">
        <v>369547</v>
      </c>
      <c r="T23" s="125">
        <f t="shared" si="17"/>
        <v>-4.1586484846284355E-2</v>
      </c>
    </row>
    <row r="24" spans="2:25" ht="15" customHeight="1" outlineLevel="1">
      <c r="B24" s="65" t="s">
        <v>97</v>
      </c>
      <c r="C24" s="124">
        <v>38947</v>
      </c>
      <c r="D24" s="125">
        <f t="shared" si="9"/>
        <v>3.9140875133404585E-2</v>
      </c>
      <c r="E24" s="124">
        <v>18813</v>
      </c>
      <c r="F24" s="125">
        <f t="shared" si="10"/>
        <v>-7.0044488383588677E-2</v>
      </c>
      <c r="G24" s="124">
        <v>57760</v>
      </c>
      <c r="H24" s="125">
        <f t="shared" si="11"/>
        <v>8.664009703691633E-4</v>
      </c>
      <c r="I24" s="126">
        <v>44252</v>
      </c>
      <c r="J24" s="125">
        <f t="shared" si="12"/>
        <v>3.7002319968129749E-2</v>
      </c>
      <c r="K24" s="126">
        <v>20597</v>
      </c>
      <c r="L24" s="125">
        <f t="shared" si="13"/>
        <v>-7.6326292658863593E-2</v>
      </c>
      <c r="M24" s="126">
        <v>64849</v>
      </c>
      <c r="N24" s="125">
        <f t="shared" si="14"/>
        <v>-1.8931231915286784E-3</v>
      </c>
      <c r="O24" s="124">
        <v>226497</v>
      </c>
      <c r="P24" s="125">
        <f t="shared" si="15"/>
        <v>6.5757898005853521E-2</v>
      </c>
      <c r="Q24" s="124">
        <v>155740</v>
      </c>
      <c r="R24" s="125">
        <f t="shared" si="16"/>
        <v>-7.4122514981451504E-2</v>
      </c>
      <c r="S24" s="124">
        <v>382237</v>
      </c>
      <c r="T24" s="125">
        <f t="shared" si="17"/>
        <v>3.9581855908386032E-3</v>
      </c>
    </row>
    <row r="25" spans="2:25" ht="15" customHeight="1">
      <c r="B25" s="131">
        <v>2010</v>
      </c>
      <c r="C25" s="132">
        <v>492275</v>
      </c>
      <c r="D25" s="133">
        <f t="shared" si="9"/>
        <v>-4.0384645374586747E-2</v>
      </c>
      <c r="E25" s="132">
        <v>219373</v>
      </c>
      <c r="F25" s="133">
        <f t="shared" si="10"/>
        <v>-0.14819833812223349</v>
      </c>
      <c r="G25" s="132">
        <v>711648</v>
      </c>
      <c r="H25" s="133">
        <f t="shared" si="11"/>
        <v>-7.6419928049711094E-2</v>
      </c>
      <c r="I25" s="132">
        <v>548696</v>
      </c>
      <c r="J25" s="133">
        <f t="shared" si="12"/>
        <v>-4.1940508035396284E-2</v>
      </c>
      <c r="K25" s="132">
        <v>245886</v>
      </c>
      <c r="L25" s="133">
        <f t="shared" si="13"/>
        <v>-0.1326282964823412</v>
      </c>
      <c r="M25" s="132">
        <v>794582</v>
      </c>
      <c r="N25" s="133">
        <f t="shared" si="14"/>
        <v>-7.1966830179864494E-2</v>
      </c>
      <c r="O25" s="132">
        <v>2938209</v>
      </c>
      <c r="P25" s="133">
        <f t="shared" si="15"/>
        <v>5.6310882751361202E-2</v>
      </c>
      <c r="Q25" s="132">
        <v>1893116</v>
      </c>
      <c r="R25" s="133">
        <f t="shared" si="16"/>
        <v>-1.7178847952918797E-2</v>
      </c>
      <c r="S25" s="132">
        <v>4831325</v>
      </c>
      <c r="T25" s="133">
        <f t="shared" si="17"/>
        <v>2.6242294141912259E-2</v>
      </c>
      <c r="W25" s="130"/>
      <c r="X25" s="130"/>
      <c r="Y25" s="130"/>
    </row>
    <row r="26" spans="2:25" ht="15" hidden="1" customHeight="1" outlineLevel="1">
      <c r="B26" s="65" t="s">
        <v>86</v>
      </c>
      <c r="C26" s="124">
        <v>41980</v>
      </c>
      <c r="D26" s="125">
        <f t="shared" si="9"/>
        <v>-7.439255633461217E-2</v>
      </c>
      <c r="E26" s="124">
        <v>21061</v>
      </c>
      <c r="F26" s="125">
        <f t="shared" si="10"/>
        <v>-0.13086001980851769</v>
      </c>
      <c r="G26" s="124">
        <v>63041</v>
      </c>
      <c r="H26" s="125">
        <f t="shared" si="11"/>
        <v>-9.4056275687638302E-2</v>
      </c>
      <c r="I26" s="126">
        <v>47652</v>
      </c>
      <c r="J26" s="125">
        <f t="shared" si="12"/>
        <v>-7.0440668708425136E-2</v>
      </c>
      <c r="K26" s="126">
        <v>23145</v>
      </c>
      <c r="L26" s="125">
        <f t="shared" si="13"/>
        <v>-0.14826672554647824</v>
      </c>
      <c r="M26" s="126">
        <v>70797</v>
      </c>
      <c r="N26" s="125">
        <f t="shared" si="14"/>
        <v>-9.7403011333936806E-2</v>
      </c>
      <c r="O26" s="124">
        <v>226348</v>
      </c>
      <c r="P26" s="125">
        <f t="shared" si="15"/>
        <v>-3.3555786120824771E-2</v>
      </c>
      <c r="Q26" s="124">
        <v>154169</v>
      </c>
      <c r="R26" s="125">
        <f t="shared" si="16"/>
        <v>-0.12401986408782018</v>
      </c>
      <c r="S26" s="124">
        <v>380517</v>
      </c>
      <c r="T26" s="125">
        <f t="shared" si="17"/>
        <v>-7.2369046545247118E-2</v>
      </c>
    </row>
    <row r="27" spans="2:25" ht="15" hidden="1" customHeight="1" outlineLevel="1">
      <c r="B27" s="65" t="s">
        <v>87</v>
      </c>
      <c r="C27" s="124">
        <v>42334</v>
      </c>
      <c r="D27" s="125">
        <f t="shared" si="9"/>
        <v>-7.2355158208431969E-2</v>
      </c>
      <c r="E27" s="124">
        <v>18744</v>
      </c>
      <c r="F27" s="125">
        <f t="shared" si="10"/>
        <v>-0.18415669205658325</v>
      </c>
      <c r="G27" s="124">
        <v>61078</v>
      </c>
      <c r="H27" s="125">
        <f t="shared" si="11"/>
        <v>-0.10979289035285889</v>
      </c>
      <c r="I27" s="126">
        <v>47280</v>
      </c>
      <c r="J27" s="125">
        <f t="shared" si="12"/>
        <v>-8.5705445544554504E-2</v>
      </c>
      <c r="K27" s="126">
        <v>20469</v>
      </c>
      <c r="L27" s="125">
        <f t="shared" si="13"/>
        <v>-0.20462405284631824</v>
      </c>
      <c r="M27" s="126">
        <v>67749</v>
      </c>
      <c r="N27" s="125">
        <f t="shared" si="14"/>
        <v>-0.12522111895877186</v>
      </c>
      <c r="O27" s="124">
        <v>225248</v>
      </c>
      <c r="P27" s="125">
        <f t="shared" si="15"/>
        <v>-8.5973989084342728E-2</v>
      </c>
      <c r="Q27" s="124">
        <v>146554</v>
      </c>
      <c r="R27" s="125">
        <f t="shared" si="16"/>
        <v>-0.2091200992957557</v>
      </c>
      <c r="S27" s="124">
        <v>371802</v>
      </c>
      <c r="T27" s="125">
        <f t="shared" si="17"/>
        <v>-0.1388289248158614</v>
      </c>
    </row>
    <row r="28" spans="2:25" ht="15" hidden="1" customHeight="1" outlineLevel="1">
      <c r="B28" s="65" t="s">
        <v>88</v>
      </c>
      <c r="C28" s="124">
        <v>38357</v>
      </c>
      <c r="D28" s="125">
        <f t="shared" si="9"/>
        <v>-0.1044361428904973</v>
      </c>
      <c r="E28" s="124">
        <v>20203</v>
      </c>
      <c r="F28" s="125">
        <f t="shared" si="10"/>
        <v>-0.15245207031086128</v>
      </c>
      <c r="G28" s="124">
        <v>58560</v>
      </c>
      <c r="H28" s="125">
        <f t="shared" si="11"/>
        <v>-0.12160439197804007</v>
      </c>
      <c r="I28" s="126">
        <v>43140</v>
      </c>
      <c r="J28" s="125">
        <f t="shared" si="12"/>
        <v>-0.11334909053540232</v>
      </c>
      <c r="K28" s="126">
        <v>22132</v>
      </c>
      <c r="L28" s="125">
        <f t="shared" si="13"/>
        <v>-0.16718720602069614</v>
      </c>
      <c r="M28" s="126">
        <v>65272</v>
      </c>
      <c r="N28" s="125">
        <f t="shared" si="14"/>
        <v>-0.13236740661969959</v>
      </c>
      <c r="O28" s="124">
        <v>240086</v>
      </c>
      <c r="P28" s="125">
        <f t="shared" si="15"/>
        <v>-6.9029966497084039E-2</v>
      </c>
      <c r="Q28" s="124">
        <v>164785</v>
      </c>
      <c r="R28" s="125">
        <f t="shared" si="16"/>
        <v>-0.10427843821513405</v>
      </c>
      <c r="S28" s="124">
        <v>404871</v>
      </c>
      <c r="T28" s="125">
        <f t="shared" si="17"/>
        <v>-8.3705814324543937E-2</v>
      </c>
    </row>
    <row r="29" spans="2:25" ht="15" hidden="1" customHeight="1" outlineLevel="1">
      <c r="B29" s="65" t="s">
        <v>89</v>
      </c>
      <c r="C29" s="124">
        <v>39014</v>
      </c>
      <c r="D29" s="125">
        <f t="shared" si="9"/>
        <v>-0.17924012285942692</v>
      </c>
      <c r="E29" s="124">
        <v>18070</v>
      </c>
      <c r="F29" s="125">
        <f t="shared" si="10"/>
        <v>-0.20473549863568352</v>
      </c>
      <c r="G29" s="124">
        <v>57084</v>
      </c>
      <c r="H29" s="125">
        <f t="shared" si="11"/>
        <v>-0.18748576634024139</v>
      </c>
      <c r="I29" s="126">
        <v>42370</v>
      </c>
      <c r="J29" s="125">
        <f t="shared" si="12"/>
        <v>-0.19919106390217167</v>
      </c>
      <c r="K29" s="126">
        <v>19689</v>
      </c>
      <c r="L29" s="125">
        <f t="shared" si="13"/>
        <v>-0.24229363094092748</v>
      </c>
      <c r="M29" s="126">
        <v>62059</v>
      </c>
      <c r="N29" s="125">
        <f t="shared" si="14"/>
        <v>-0.21338758333967101</v>
      </c>
      <c r="O29" s="124">
        <v>213848</v>
      </c>
      <c r="P29" s="125">
        <f t="shared" si="15"/>
        <v>-0.11000869814925029</v>
      </c>
      <c r="Q29" s="124">
        <v>140366</v>
      </c>
      <c r="R29" s="125">
        <f t="shared" si="16"/>
        <v>-7.0903771561709794E-2</v>
      </c>
      <c r="S29" s="124">
        <v>354214</v>
      </c>
      <c r="T29" s="125">
        <f t="shared" si="17"/>
        <v>-9.4912854949036563E-2</v>
      </c>
    </row>
    <row r="30" spans="2:25" ht="15" hidden="1" customHeight="1" outlineLevel="1">
      <c r="B30" s="65" t="s">
        <v>90</v>
      </c>
      <c r="C30" s="124">
        <v>59141</v>
      </c>
      <c r="D30" s="125">
        <f t="shared" si="9"/>
        <v>-0.14170234380669033</v>
      </c>
      <c r="E30" s="124">
        <v>28054</v>
      </c>
      <c r="F30" s="125">
        <f t="shared" si="10"/>
        <v>-0.26807378225364609</v>
      </c>
      <c r="G30" s="124">
        <v>87195</v>
      </c>
      <c r="H30" s="125">
        <f t="shared" si="11"/>
        <v>-0.18687170113956397</v>
      </c>
      <c r="I30" s="126">
        <v>64456</v>
      </c>
      <c r="J30" s="125">
        <f t="shared" si="12"/>
        <v>-0.15728368590330255</v>
      </c>
      <c r="K30" s="126">
        <v>30661</v>
      </c>
      <c r="L30" s="125">
        <f t="shared" si="13"/>
        <v>-0.2822127540031838</v>
      </c>
      <c r="M30" s="126">
        <v>95117</v>
      </c>
      <c r="N30" s="125">
        <f t="shared" si="14"/>
        <v>-0.20205197899364102</v>
      </c>
      <c r="O30" s="124">
        <v>270226</v>
      </c>
      <c r="P30" s="125">
        <f t="shared" si="15"/>
        <v>-0.10969000293227116</v>
      </c>
      <c r="Q30" s="124">
        <v>197556</v>
      </c>
      <c r="R30" s="125">
        <f t="shared" si="16"/>
        <v>-0.13446018769222678</v>
      </c>
      <c r="S30" s="124">
        <v>467782</v>
      </c>
      <c r="T30" s="125">
        <f t="shared" si="17"/>
        <v>-0.12032194672458696</v>
      </c>
    </row>
    <row r="31" spans="2:25" ht="15" hidden="1" customHeight="1" outlineLevel="1">
      <c r="B31" s="65" t="s">
        <v>91</v>
      </c>
      <c r="C31" s="124">
        <v>47937</v>
      </c>
      <c r="D31" s="125">
        <f t="shared" si="9"/>
        <v>-0.15227771097121034</v>
      </c>
      <c r="E31" s="124">
        <v>25037</v>
      </c>
      <c r="F31" s="125">
        <f t="shared" si="10"/>
        <v>-0.21553452813635798</v>
      </c>
      <c r="G31" s="124">
        <v>72974</v>
      </c>
      <c r="H31" s="125">
        <f t="shared" si="11"/>
        <v>-0.17509947549285587</v>
      </c>
      <c r="I31" s="126">
        <v>52500</v>
      </c>
      <c r="J31" s="125">
        <f t="shared" si="12"/>
        <v>-0.15265179637819171</v>
      </c>
      <c r="K31" s="126">
        <v>27375</v>
      </c>
      <c r="L31" s="125">
        <f t="shared" si="13"/>
        <v>-0.23062870633203114</v>
      </c>
      <c r="M31" s="126">
        <v>79875</v>
      </c>
      <c r="N31" s="125">
        <f t="shared" si="14"/>
        <v>-0.18109679205240981</v>
      </c>
      <c r="O31" s="124">
        <v>255405</v>
      </c>
      <c r="P31" s="125">
        <f t="shared" si="15"/>
        <v>-7.7880393969152584E-2</v>
      </c>
      <c r="Q31" s="124">
        <v>178790</v>
      </c>
      <c r="R31" s="125">
        <f t="shared" si="16"/>
        <v>-6.1711160908742624E-2</v>
      </c>
      <c r="S31" s="124">
        <v>434195</v>
      </c>
      <c r="T31" s="125">
        <f t="shared" si="17"/>
        <v>-7.129030533126568E-2</v>
      </c>
    </row>
    <row r="32" spans="2:25" ht="15" hidden="1" customHeight="1" outlineLevel="1">
      <c r="B32" s="65" t="s">
        <v>92</v>
      </c>
      <c r="C32" s="124">
        <v>39557</v>
      </c>
      <c r="D32" s="125">
        <f t="shared" si="9"/>
        <v>-0.17154645220742226</v>
      </c>
      <c r="E32" s="124">
        <v>22487</v>
      </c>
      <c r="F32" s="125">
        <f t="shared" si="10"/>
        <v>-0.11318373624640143</v>
      </c>
      <c r="G32" s="124">
        <v>62044</v>
      </c>
      <c r="H32" s="125">
        <f t="shared" si="11"/>
        <v>-0.1513029204568771</v>
      </c>
      <c r="I32" s="126">
        <v>43514</v>
      </c>
      <c r="J32" s="125">
        <f t="shared" si="12"/>
        <v>-0.18139062382421556</v>
      </c>
      <c r="K32" s="126">
        <v>24783</v>
      </c>
      <c r="L32" s="125">
        <f t="shared" si="13"/>
        <v>-0.12840261658577756</v>
      </c>
      <c r="M32" s="126">
        <v>68297</v>
      </c>
      <c r="N32" s="125">
        <f t="shared" si="14"/>
        <v>-0.16292437798749848</v>
      </c>
      <c r="O32" s="124">
        <v>213715</v>
      </c>
      <c r="P32" s="125">
        <f t="shared" si="15"/>
        <v>-0.12861860882328957</v>
      </c>
      <c r="Q32" s="124">
        <v>136143</v>
      </c>
      <c r="R32" s="125">
        <f t="shared" si="16"/>
        <v>-0.13379058477708994</v>
      </c>
      <c r="S32" s="124">
        <v>349858</v>
      </c>
      <c r="T32" s="125">
        <f t="shared" si="17"/>
        <v>-0.13063854424733679</v>
      </c>
    </row>
    <row r="33" spans="2:20" ht="15" hidden="1" customHeight="1" outlineLevel="1">
      <c r="B33" s="65" t="s">
        <v>93</v>
      </c>
      <c r="C33" s="124">
        <v>36955</v>
      </c>
      <c r="D33" s="125">
        <f t="shared" si="9"/>
        <v>-0.22820684181947282</v>
      </c>
      <c r="E33" s="124">
        <v>19164</v>
      </c>
      <c r="F33" s="125">
        <f t="shared" si="10"/>
        <v>-0.27764794572182439</v>
      </c>
      <c r="G33" s="124">
        <v>56119</v>
      </c>
      <c r="H33" s="125">
        <f t="shared" si="11"/>
        <v>-0.2458340052679675</v>
      </c>
      <c r="I33" s="126">
        <v>41994</v>
      </c>
      <c r="J33" s="125">
        <f t="shared" si="12"/>
        <v>-0.23120297310656679</v>
      </c>
      <c r="K33" s="126">
        <v>21319</v>
      </c>
      <c r="L33" s="125">
        <f t="shared" si="13"/>
        <v>-0.28510110324938798</v>
      </c>
      <c r="M33" s="126">
        <v>63313</v>
      </c>
      <c r="N33" s="125">
        <f t="shared" si="14"/>
        <v>-0.25023684335180707</v>
      </c>
      <c r="O33" s="124">
        <v>217112</v>
      </c>
      <c r="P33" s="125">
        <f t="shared" si="15"/>
        <v>-0.15982555057214609</v>
      </c>
      <c r="Q33" s="124">
        <v>133181</v>
      </c>
      <c r="R33" s="125">
        <f t="shared" si="16"/>
        <v>-0.13950197710180134</v>
      </c>
      <c r="S33" s="124">
        <v>350293</v>
      </c>
      <c r="T33" s="125">
        <f t="shared" si="17"/>
        <v>-0.152212689231216</v>
      </c>
    </row>
    <row r="34" spans="2:20" ht="15" hidden="1" customHeight="1" outlineLevel="1">
      <c r="B34" s="65" t="s">
        <v>94</v>
      </c>
      <c r="C34" s="124">
        <v>48055</v>
      </c>
      <c r="D34" s="125">
        <f t="shared" si="9"/>
        <v>-6.9855218333849445E-2</v>
      </c>
      <c r="E34" s="124">
        <v>22365</v>
      </c>
      <c r="F34" s="125">
        <f t="shared" si="10"/>
        <v>-0.11285204284014283</v>
      </c>
      <c r="G34" s="124">
        <v>70420</v>
      </c>
      <c r="H34" s="125">
        <f t="shared" si="11"/>
        <v>-8.3955563649608433E-2</v>
      </c>
      <c r="I34" s="126">
        <v>53538</v>
      </c>
      <c r="J34" s="125">
        <f t="shared" si="12"/>
        <v>-7.1906528447110207E-2</v>
      </c>
      <c r="K34" s="126">
        <v>24875</v>
      </c>
      <c r="L34" s="125">
        <f t="shared" si="13"/>
        <v>-0.11640380789997162</v>
      </c>
      <c r="M34" s="126">
        <v>78413</v>
      </c>
      <c r="N34" s="125">
        <f t="shared" si="14"/>
        <v>-8.6500151448076656E-2</v>
      </c>
      <c r="O34" s="124">
        <v>253066</v>
      </c>
      <c r="P34" s="125">
        <f t="shared" si="15"/>
        <v>-3.1596912633024998E-2</v>
      </c>
      <c r="Q34" s="124">
        <v>165364</v>
      </c>
      <c r="R34" s="125">
        <f t="shared" si="16"/>
        <v>1.3315685301272806E-2</v>
      </c>
      <c r="S34" s="124">
        <v>418430</v>
      </c>
      <c r="T34" s="125">
        <f t="shared" si="17"/>
        <v>-1.4331682818470082E-2</v>
      </c>
    </row>
    <row r="35" spans="2:20" ht="15" hidden="1" customHeight="1" outlineLevel="1">
      <c r="B35" s="65" t="s">
        <v>95</v>
      </c>
      <c r="C35" s="124">
        <v>41953</v>
      </c>
      <c r="D35" s="125">
        <f t="shared" si="9"/>
        <v>-0.2876523924338642</v>
      </c>
      <c r="E35" s="124">
        <v>23236</v>
      </c>
      <c r="F35" s="125">
        <f t="shared" si="10"/>
        <v>-0.21616515989744978</v>
      </c>
      <c r="G35" s="124">
        <v>65189</v>
      </c>
      <c r="H35" s="125">
        <f t="shared" si="11"/>
        <v>-0.26371727393887368</v>
      </c>
      <c r="I35" s="126">
        <v>47674</v>
      </c>
      <c r="J35" s="125">
        <f t="shared" si="12"/>
        <v>-0.28618913577289329</v>
      </c>
      <c r="K35" s="126">
        <v>25809</v>
      </c>
      <c r="L35" s="125">
        <f t="shared" si="13"/>
        <v>-0.22555962311708577</v>
      </c>
      <c r="M35" s="126">
        <v>73483</v>
      </c>
      <c r="N35" s="125">
        <f t="shared" si="14"/>
        <v>-0.26600675230237525</v>
      </c>
      <c r="O35" s="124">
        <v>230133</v>
      </c>
      <c r="P35" s="125">
        <f t="shared" si="15"/>
        <v>-0.2193959581295325</v>
      </c>
      <c r="Q35" s="124">
        <v>179375</v>
      </c>
      <c r="R35" s="125">
        <f t="shared" si="16"/>
        <v>-0.15892605113729608</v>
      </c>
      <c r="S35" s="124">
        <v>409508</v>
      </c>
      <c r="T35" s="125">
        <f t="shared" si="17"/>
        <v>-0.19401357652194617</v>
      </c>
    </row>
    <row r="36" spans="2:20" ht="15" hidden="1" customHeight="1" outlineLevel="1">
      <c r="B36" s="65" t="s">
        <v>96</v>
      </c>
      <c r="C36" s="124">
        <v>40229</v>
      </c>
      <c r="D36" s="125">
        <f t="shared" si="9"/>
        <v>-0.15639482458531673</v>
      </c>
      <c r="E36" s="124">
        <v>18889</v>
      </c>
      <c r="F36" s="125">
        <f t="shared" si="10"/>
        <v>-9.7903433783848359E-2</v>
      </c>
      <c r="G36" s="124">
        <v>59118</v>
      </c>
      <c r="H36" s="125">
        <f t="shared" si="11"/>
        <v>-0.13854807215923992</v>
      </c>
      <c r="I36" s="126">
        <v>45925</v>
      </c>
      <c r="J36" s="125">
        <f t="shared" si="12"/>
        <v>-0.15157953075928321</v>
      </c>
      <c r="K36" s="126">
        <v>20928</v>
      </c>
      <c r="L36" s="125">
        <f t="shared" si="13"/>
        <v>-0.1143461701227253</v>
      </c>
      <c r="M36" s="126">
        <v>66853</v>
      </c>
      <c r="N36" s="125">
        <f t="shared" si="14"/>
        <v>-0.14026491769547322</v>
      </c>
      <c r="O36" s="124">
        <v>223867</v>
      </c>
      <c r="P36" s="125">
        <f t="shared" si="15"/>
        <v>-0.14176892967908394</v>
      </c>
      <c r="Q36" s="124">
        <v>161715</v>
      </c>
      <c r="R36" s="125">
        <f t="shared" si="16"/>
        <v>-0.1876516418765164</v>
      </c>
      <c r="S36" s="124">
        <v>385582</v>
      </c>
      <c r="T36" s="125">
        <f t="shared" si="17"/>
        <v>-0.16162881209259039</v>
      </c>
    </row>
    <row r="37" spans="2:20" ht="15" hidden="1" customHeight="1" outlineLevel="1">
      <c r="B37" s="65" t="s">
        <v>97</v>
      </c>
      <c r="C37" s="124">
        <v>37480</v>
      </c>
      <c r="D37" s="125">
        <f t="shared" si="9"/>
        <v>-0.13401109057301297</v>
      </c>
      <c r="E37" s="124">
        <v>20230</v>
      </c>
      <c r="F37" s="125">
        <f t="shared" si="10"/>
        <v>-0.10557962684587496</v>
      </c>
      <c r="G37" s="124">
        <v>57710</v>
      </c>
      <c r="H37" s="125">
        <f t="shared" si="11"/>
        <v>-0.12425263285683941</v>
      </c>
      <c r="I37" s="126">
        <v>42673</v>
      </c>
      <c r="J37" s="125">
        <f t="shared" si="12"/>
        <v>-0.12190052883922875</v>
      </c>
      <c r="K37" s="126">
        <v>22299</v>
      </c>
      <c r="L37" s="125">
        <f t="shared" si="13"/>
        <v>-0.12056318031235214</v>
      </c>
      <c r="M37" s="126">
        <v>64972</v>
      </c>
      <c r="N37" s="125">
        <f t="shared" si="14"/>
        <v>-0.12144199694400493</v>
      </c>
      <c r="O37" s="124">
        <v>212522</v>
      </c>
      <c r="P37" s="125">
        <f t="shared" si="15"/>
        <v>-0.10720047050915815</v>
      </c>
      <c r="Q37" s="124">
        <v>168208</v>
      </c>
      <c r="R37" s="125">
        <f t="shared" si="16"/>
        <v>-2.0377736492979359E-2</v>
      </c>
      <c r="S37" s="124">
        <v>380730</v>
      </c>
      <c r="T37" s="125">
        <f t="shared" si="17"/>
        <v>-7.081686992217151E-2</v>
      </c>
    </row>
    <row r="38" spans="2:20" collapsed="1">
      <c r="B38" s="134">
        <v>2009</v>
      </c>
      <c r="C38" s="126">
        <v>512992</v>
      </c>
      <c r="D38" s="135">
        <f t="shared" si="9"/>
        <v>-0.15062205900371217</v>
      </c>
      <c r="E38" s="126">
        <v>257540</v>
      </c>
      <c r="F38" s="135">
        <f t="shared" si="10"/>
        <v>-0.18061525441524107</v>
      </c>
      <c r="G38" s="126">
        <v>770532</v>
      </c>
      <c r="H38" s="135">
        <f t="shared" si="11"/>
        <v>-0.16088823451900369</v>
      </c>
      <c r="I38" s="126">
        <v>572716</v>
      </c>
      <c r="J38" s="135">
        <f t="shared" si="12"/>
        <v>-0.1552400352231611</v>
      </c>
      <c r="K38" s="126">
        <v>283484</v>
      </c>
      <c r="L38" s="135">
        <f t="shared" si="13"/>
        <v>-0.19575584776657162</v>
      </c>
      <c r="M38" s="126">
        <v>856200</v>
      </c>
      <c r="N38" s="135">
        <f t="shared" si="14"/>
        <v>-0.16909926556216326</v>
      </c>
      <c r="O38" s="126">
        <v>2781576</v>
      </c>
      <c r="P38" s="135">
        <f t="shared" si="15"/>
        <v>-0.10789822844942742</v>
      </c>
      <c r="Q38" s="126">
        <v>1926206</v>
      </c>
      <c r="R38" s="135">
        <f t="shared" si="16"/>
        <v>-0.11411270813365437</v>
      </c>
      <c r="S38" s="126">
        <v>4707782</v>
      </c>
      <c r="T38" s="135">
        <f t="shared" si="17"/>
        <v>-0.11045141390545221</v>
      </c>
    </row>
    <row r="39" spans="2:20" ht="15" hidden="1" customHeight="1" outlineLevel="1">
      <c r="B39" s="65" t="s">
        <v>86</v>
      </c>
      <c r="C39" s="124">
        <v>45354</v>
      </c>
      <c r="D39" s="125">
        <f t="shared" si="9"/>
        <v>-0.10145616641901933</v>
      </c>
      <c r="E39" s="124">
        <v>24232</v>
      </c>
      <c r="F39" s="125">
        <f t="shared" si="10"/>
        <v>-0.14558725009696416</v>
      </c>
      <c r="G39" s="124">
        <v>69586</v>
      </c>
      <c r="H39" s="125">
        <f t="shared" si="11"/>
        <v>-0.11733218326652795</v>
      </c>
      <c r="I39" s="126">
        <v>51263</v>
      </c>
      <c r="J39" s="125">
        <f t="shared" si="12"/>
        <v>-0.11311222989221636</v>
      </c>
      <c r="K39" s="126">
        <v>27174</v>
      </c>
      <c r="L39" s="125">
        <f t="shared" si="13"/>
        <v>-0.1298751200768492</v>
      </c>
      <c r="M39" s="126">
        <v>78437</v>
      </c>
      <c r="N39" s="125">
        <f t="shared" si="14"/>
        <v>-0.11899226112253036</v>
      </c>
      <c r="O39" s="124">
        <v>234207</v>
      </c>
      <c r="P39" s="125">
        <f t="shared" si="15"/>
        <v>-6.0835358371628567E-2</v>
      </c>
      <c r="Q39" s="124">
        <v>175996</v>
      </c>
      <c r="R39" s="125">
        <f t="shared" si="16"/>
        <v>-6.8597254416325359E-2</v>
      </c>
      <c r="S39" s="124">
        <v>410203</v>
      </c>
      <c r="T39" s="125">
        <f t="shared" si="17"/>
        <v>-6.4181358592495297E-2</v>
      </c>
    </row>
    <row r="40" spans="2:20" ht="15" hidden="1" customHeight="1" outlineLevel="1">
      <c r="B40" s="65" t="s">
        <v>87</v>
      </c>
      <c r="C40" s="124">
        <v>45636</v>
      </c>
      <c r="D40" s="125">
        <f t="shared" si="9"/>
        <v>-0.11717253786779647</v>
      </c>
      <c r="E40" s="124">
        <v>22975</v>
      </c>
      <c r="F40" s="125">
        <f t="shared" si="10"/>
        <v>-6.0903331289597351E-2</v>
      </c>
      <c r="G40" s="124">
        <v>68611</v>
      </c>
      <c r="H40" s="125">
        <f t="shared" si="11"/>
        <v>-9.9096614932114857E-2</v>
      </c>
      <c r="I40" s="126">
        <v>51712</v>
      </c>
      <c r="J40" s="125">
        <f t="shared" si="12"/>
        <v>-9.0634122322653221E-2</v>
      </c>
      <c r="K40" s="126">
        <v>25735</v>
      </c>
      <c r="L40" s="125">
        <f t="shared" si="13"/>
        <v>-4.7980171648416725E-2</v>
      </c>
      <c r="M40" s="126">
        <v>77447</v>
      </c>
      <c r="N40" s="125">
        <f t="shared" si="14"/>
        <v>-7.6890986674294948E-2</v>
      </c>
      <c r="O40" s="124">
        <v>246435</v>
      </c>
      <c r="P40" s="125">
        <f t="shared" si="15"/>
        <v>-6.4904758290961539E-2</v>
      </c>
      <c r="Q40" s="124">
        <v>185305</v>
      </c>
      <c r="R40" s="125">
        <f t="shared" si="16"/>
        <v>-4.4770348987061226E-2</v>
      </c>
      <c r="S40" s="124">
        <v>431740</v>
      </c>
      <c r="T40" s="125">
        <f t="shared" si="17"/>
        <v>-5.6367888444473602E-2</v>
      </c>
    </row>
    <row r="41" spans="2:20" ht="15" hidden="1" customHeight="1" outlineLevel="1">
      <c r="B41" s="65" t="s">
        <v>88</v>
      </c>
      <c r="C41" s="124">
        <v>42830</v>
      </c>
      <c r="D41" s="125">
        <f t="shared" si="9"/>
        <v>-0.156856569156266</v>
      </c>
      <c r="E41" s="124">
        <v>23837</v>
      </c>
      <c r="F41" s="125">
        <f t="shared" si="10"/>
        <v>-0.16007751937984493</v>
      </c>
      <c r="G41" s="124">
        <v>66667</v>
      </c>
      <c r="H41" s="125">
        <f t="shared" si="11"/>
        <v>-0.15801106367930484</v>
      </c>
      <c r="I41" s="126">
        <v>48655</v>
      </c>
      <c r="J41" s="125">
        <f t="shared" si="12"/>
        <v>-0.13918474222426669</v>
      </c>
      <c r="K41" s="126">
        <v>26575</v>
      </c>
      <c r="L41" s="125">
        <f t="shared" si="13"/>
        <v>-0.14782748116081446</v>
      </c>
      <c r="M41" s="126">
        <v>75230</v>
      </c>
      <c r="N41" s="125">
        <f t="shared" si="14"/>
        <v>-0.14225774453578388</v>
      </c>
      <c r="O41" s="124">
        <v>257888</v>
      </c>
      <c r="P41" s="125">
        <f t="shared" si="15"/>
        <v>-6.3063586755120915E-2</v>
      </c>
      <c r="Q41" s="124">
        <v>183969</v>
      </c>
      <c r="R41" s="125">
        <f t="shared" si="16"/>
        <v>-4.1318825626113886E-2</v>
      </c>
      <c r="S41" s="124">
        <v>441857</v>
      </c>
      <c r="T41" s="125">
        <f t="shared" si="17"/>
        <v>-5.4131060229822059E-2</v>
      </c>
    </row>
    <row r="42" spans="2:20" ht="15" hidden="1" customHeight="1" outlineLevel="1">
      <c r="B42" s="65" t="s">
        <v>89</v>
      </c>
      <c r="C42" s="124">
        <v>47534</v>
      </c>
      <c r="D42" s="125">
        <f t="shared" si="9"/>
        <v>-0.15353657667925069</v>
      </c>
      <c r="E42" s="124">
        <v>22722</v>
      </c>
      <c r="F42" s="125">
        <f t="shared" si="10"/>
        <v>-0.10908092848180673</v>
      </c>
      <c r="G42" s="124">
        <v>70256</v>
      </c>
      <c r="H42" s="125">
        <f t="shared" si="11"/>
        <v>-0.13965221650746995</v>
      </c>
      <c r="I42" s="126">
        <v>52909</v>
      </c>
      <c r="J42" s="125">
        <f t="shared" si="12"/>
        <v>-0.13158585825427571</v>
      </c>
      <c r="K42" s="126">
        <v>25985</v>
      </c>
      <c r="L42" s="125">
        <f t="shared" si="13"/>
        <v>-9.4599303135888491E-2</v>
      </c>
      <c r="M42" s="126">
        <v>78894</v>
      </c>
      <c r="N42" s="125">
        <f t="shared" si="14"/>
        <v>-0.11974203914042802</v>
      </c>
      <c r="O42" s="124">
        <v>240281</v>
      </c>
      <c r="P42" s="125">
        <f t="shared" si="15"/>
        <v>-5.2044990985233186E-2</v>
      </c>
      <c r="Q42" s="124">
        <v>151078</v>
      </c>
      <c r="R42" s="125">
        <f t="shared" si="16"/>
        <v>-3.2890356941670529E-2</v>
      </c>
      <c r="S42" s="124">
        <v>391359</v>
      </c>
      <c r="T42" s="125">
        <f t="shared" si="17"/>
        <v>-4.4741254951926934E-2</v>
      </c>
    </row>
    <row r="43" spans="2:20" ht="15" hidden="1" customHeight="1" outlineLevel="1">
      <c r="B43" s="65" t="s">
        <v>90</v>
      </c>
      <c r="C43" s="124">
        <v>68905</v>
      </c>
      <c r="D43" s="125">
        <f t="shared" si="9"/>
        <v>-7.1548878259112048E-2</v>
      </c>
      <c r="E43" s="124">
        <v>38329</v>
      </c>
      <c r="F43" s="125">
        <f t="shared" si="10"/>
        <v>-4.7205926220542871E-2</v>
      </c>
      <c r="G43" s="124">
        <v>107234</v>
      </c>
      <c r="H43" s="125">
        <f t="shared" si="11"/>
        <v>-6.2992057181304184E-2</v>
      </c>
      <c r="I43" s="126">
        <v>76486</v>
      </c>
      <c r="J43" s="125">
        <f t="shared" si="12"/>
        <v>-6.2774939038586441E-2</v>
      </c>
      <c r="K43" s="126">
        <v>42716</v>
      </c>
      <c r="L43" s="125">
        <f t="shared" si="13"/>
        <v>-5.1240477089487646E-2</v>
      </c>
      <c r="M43" s="126">
        <v>119202</v>
      </c>
      <c r="N43" s="125">
        <f t="shared" si="14"/>
        <v>-5.8673952871312163E-2</v>
      </c>
      <c r="O43" s="124">
        <v>303519</v>
      </c>
      <c r="P43" s="125">
        <f t="shared" si="15"/>
        <v>1.5521279443254876E-2</v>
      </c>
      <c r="Q43" s="124">
        <v>228246</v>
      </c>
      <c r="R43" s="125">
        <f t="shared" si="16"/>
        <v>-6.381904297555252E-3</v>
      </c>
      <c r="S43" s="124">
        <v>531765</v>
      </c>
      <c r="T43" s="125">
        <f t="shared" si="17"/>
        <v>6.0027393528467865E-3</v>
      </c>
    </row>
    <row r="44" spans="2:20" ht="15" hidden="1" customHeight="1" outlineLevel="1">
      <c r="B44" s="65" t="s">
        <v>91</v>
      </c>
      <c r="C44" s="124">
        <v>56548</v>
      </c>
      <c r="D44" s="125">
        <f t="shared" si="9"/>
        <v>-0.11099232800905545</v>
      </c>
      <c r="E44" s="124">
        <v>31916</v>
      </c>
      <c r="F44" s="125">
        <f t="shared" si="10"/>
        <v>-0.12169079200836586</v>
      </c>
      <c r="G44" s="124">
        <v>88464</v>
      </c>
      <c r="H44" s="125">
        <f t="shared" si="11"/>
        <v>-0.11488203629960181</v>
      </c>
      <c r="I44" s="126">
        <v>61958</v>
      </c>
      <c r="J44" s="125">
        <f t="shared" si="12"/>
        <v>-0.10885136495699455</v>
      </c>
      <c r="K44" s="126">
        <v>35581</v>
      </c>
      <c r="L44" s="125">
        <f t="shared" si="13"/>
        <v>-0.11496654478521506</v>
      </c>
      <c r="M44" s="126">
        <v>97539</v>
      </c>
      <c r="N44" s="125">
        <f t="shared" si="14"/>
        <v>-0.1110918717932361</v>
      </c>
      <c r="O44" s="124">
        <v>276976</v>
      </c>
      <c r="P44" s="125">
        <f t="shared" si="15"/>
        <v>3.6489605716583107E-3</v>
      </c>
      <c r="Q44" s="124">
        <v>190549</v>
      </c>
      <c r="R44" s="125">
        <f t="shared" si="16"/>
        <v>1.7822406813521319E-3</v>
      </c>
      <c r="S44" s="124">
        <v>467525</v>
      </c>
      <c r="T44" s="125">
        <f t="shared" si="17"/>
        <v>2.8873029458640342E-3</v>
      </c>
    </row>
    <row r="45" spans="2:20" ht="15" hidden="1" customHeight="1" outlineLevel="1">
      <c r="B45" s="65" t="s">
        <v>92</v>
      </c>
      <c r="C45" s="124">
        <v>47748</v>
      </c>
      <c r="D45" s="125">
        <f t="shared" si="9"/>
        <v>-9.0808690519260438E-2</v>
      </c>
      <c r="E45" s="124">
        <v>25357</v>
      </c>
      <c r="F45" s="125">
        <f t="shared" si="10"/>
        <v>-0.15165607226497158</v>
      </c>
      <c r="G45" s="124">
        <v>73105</v>
      </c>
      <c r="H45" s="125">
        <f t="shared" si="11"/>
        <v>-0.11287876029948907</v>
      </c>
      <c r="I45" s="126">
        <v>53156</v>
      </c>
      <c r="J45" s="125">
        <f t="shared" si="12"/>
        <v>-8.5566832960605521E-2</v>
      </c>
      <c r="K45" s="126">
        <v>28434</v>
      </c>
      <c r="L45" s="125">
        <f t="shared" si="13"/>
        <v>-0.13634844941226498</v>
      </c>
      <c r="M45" s="126">
        <v>81590</v>
      </c>
      <c r="N45" s="125">
        <f t="shared" si="14"/>
        <v>-0.10392848121423781</v>
      </c>
      <c r="O45" s="124">
        <v>245260</v>
      </c>
      <c r="P45" s="125">
        <f t="shared" si="15"/>
        <v>-6.823381724675559E-3</v>
      </c>
      <c r="Q45" s="124">
        <v>157171</v>
      </c>
      <c r="R45" s="125">
        <f t="shared" si="16"/>
        <v>-4.477385163305736E-2</v>
      </c>
      <c r="S45" s="124">
        <v>402431</v>
      </c>
      <c r="T45" s="125">
        <f t="shared" si="17"/>
        <v>-2.1998478673481037E-2</v>
      </c>
    </row>
    <row r="46" spans="2:20" ht="15" hidden="1" customHeight="1" outlineLevel="1">
      <c r="B46" s="65" t="s">
        <v>93</v>
      </c>
      <c r="C46" s="124">
        <v>47882</v>
      </c>
      <c r="D46" s="125">
        <f t="shared" si="9"/>
        <v>0.17834379229728059</v>
      </c>
      <c r="E46" s="124">
        <v>26530</v>
      </c>
      <c r="F46" s="125">
        <f t="shared" si="10"/>
        <v>0.2495290128108516</v>
      </c>
      <c r="G46" s="124">
        <v>74412</v>
      </c>
      <c r="H46" s="125">
        <f t="shared" si="11"/>
        <v>0.20277369195209083</v>
      </c>
      <c r="I46" s="126">
        <v>54623</v>
      </c>
      <c r="J46" s="125">
        <f t="shared" si="12"/>
        <v>0.17813389698904314</v>
      </c>
      <c r="K46" s="126">
        <v>29821</v>
      </c>
      <c r="L46" s="125">
        <f t="shared" si="13"/>
        <v>0.25540961522269923</v>
      </c>
      <c r="M46" s="126">
        <v>84444</v>
      </c>
      <c r="N46" s="125">
        <f t="shared" si="14"/>
        <v>0.20431272996948002</v>
      </c>
      <c r="O46" s="124">
        <v>258413</v>
      </c>
      <c r="P46" s="125">
        <f t="shared" si="15"/>
        <v>0.22747525222777454</v>
      </c>
      <c r="Q46" s="124">
        <v>154772</v>
      </c>
      <c r="R46" s="125">
        <f t="shared" si="16"/>
        <v>0.18120416091094338</v>
      </c>
      <c r="S46" s="124">
        <v>413185</v>
      </c>
      <c r="T46" s="125">
        <f t="shared" si="17"/>
        <v>0.20972440587551566</v>
      </c>
    </row>
    <row r="47" spans="2:20" ht="15" hidden="1" customHeight="1" outlineLevel="1">
      <c r="B47" s="65" t="s">
        <v>94</v>
      </c>
      <c r="C47" s="124">
        <v>51664</v>
      </c>
      <c r="D47" s="125">
        <f t="shared" si="9"/>
        <v>-4.380818419055732E-2</v>
      </c>
      <c r="E47" s="124">
        <v>25210</v>
      </c>
      <c r="F47" s="125">
        <f t="shared" si="10"/>
        <v>-4.7349128972527632E-2</v>
      </c>
      <c r="G47" s="124">
        <v>76874</v>
      </c>
      <c r="H47" s="125">
        <f t="shared" si="11"/>
        <v>-4.4972296071756901E-2</v>
      </c>
      <c r="I47" s="126">
        <v>57686</v>
      </c>
      <c r="J47" s="125">
        <f t="shared" si="12"/>
        <v>-6.4343989749079511E-2</v>
      </c>
      <c r="K47" s="126">
        <v>28152</v>
      </c>
      <c r="L47" s="125">
        <f t="shared" si="13"/>
        <v>-4.3327556325823191E-2</v>
      </c>
      <c r="M47" s="126">
        <v>85838</v>
      </c>
      <c r="N47" s="125">
        <f t="shared" si="14"/>
        <v>-5.755379885814671E-2</v>
      </c>
      <c r="O47" s="124">
        <v>261323</v>
      </c>
      <c r="P47" s="125">
        <f t="shared" si="15"/>
        <v>-1.6913764629315486E-2</v>
      </c>
      <c r="Q47" s="124">
        <v>163191</v>
      </c>
      <c r="R47" s="125">
        <f t="shared" si="16"/>
        <v>-5.3515294226820886E-2</v>
      </c>
      <c r="S47" s="124">
        <v>424514</v>
      </c>
      <c r="T47" s="125">
        <f t="shared" si="17"/>
        <v>-3.1314106294082933E-2</v>
      </c>
    </row>
    <row r="48" spans="2:20" ht="15" hidden="1" customHeight="1" outlineLevel="1">
      <c r="B48" s="65" t="s">
        <v>95</v>
      </c>
      <c r="C48" s="124">
        <v>58894</v>
      </c>
      <c r="D48" s="125">
        <f t="shared" si="9"/>
        <v>0.12129924033280659</v>
      </c>
      <c r="E48" s="124">
        <v>29644</v>
      </c>
      <c r="F48" s="125">
        <f t="shared" si="10"/>
        <v>8.5264506681310692E-2</v>
      </c>
      <c r="G48" s="124">
        <v>88538</v>
      </c>
      <c r="H48" s="125">
        <f t="shared" si="11"/>
        <v>0.10897066559783553</v>
      </c>
      <c r="I48" s="126">
        <v>66788</v>
      </c>
      <c r="J48" s="125">
        <f t="shared" si="12"/>
        <v>0.10468251211564872</v>
      </c>
      <c r="K48" s="126">
        <v>33326</v>
      </c>
      <c r="L48" s="125">
        <f t="shared" si="13"/>
        <v>9.7875144127820723E-2</v>
      </c>
      <c r="M48" s="126">
        <v>100114</v>
      </c>
      <c r="N48" s="125">
        <f t="shared" si="14"/>
        <v>0.10240711784526613</v>
      </c>
      <c r="O48" s="124">
        <v>294814</v>
      </c>
      <c r="P48" s="125">
        <f t="shared" si="15"/>
        <v>6.0363772385093828E-2</v>
      </c>
      <c r="Q48" s="124">
        <v>213269</v>
      </c>
      <c r="R48" s="125">
        <f t="shared" si="16"/>
        <v>1.0763135195594353E-2</v>
      </c>
      <c r="S48" s="124">
        <v>508083</v>
      </c>
      <c r="T48" s="125">
        <f t="shared" si="17"/>
        <v>3.8962924489140738E-2</v>
      </c>
    </row>
    <row r="49" spans="2:20" ht="15" hidden="1" customHeight="1" outlineLevel="1">
      <c r="B49" s="65" t="s">
        <v>96</v>
      </c>
      <c r="C49" s="124">
        <v>47687</v>
      </c>
      <c r="D49" s="125">
        <f t="shared" si="9"/>
        <v>1.0082396051767528E-2</v>
      </c>
      <c r="E49" s="124">
        <v>20939</v>
      </c>
      <c r="F49" s="125">
        <f t="shared" si="10"/>
        <v>-2.5247713414634498E-3</v>
      </c>
      <c r="G49" s="124">
        <v>68626</v>
      </c>
      <c r="H49" s="125">
        <f t="shared" si="11"/>
        <v>6.2020732225855912E-3</v>
      </c>
      <c r="I49" s="126">
        <v>54130</v>
      </c>
      <c r="J49" s="125">
        <f t="shared" si="12"/>
        <v>1.0095355390098648E-2</v>
      </c>
      <c r="K49" s="126">
        <v>23630</v>
      </c>
      <c r="L49" s="125">
        <f t="shared" si="13"/>
        <v>4.0792045551116818E-3</v>
      </c>
      <c r="M49" s="126">
        <v>77760</v>
      </c>
      <c r="N49" s="125">
        <f t="shared" si="14"/>
        <v>8.2595334725048541E-3</v>
      </c>
      <c r="O49" s="124">
        <v>260847</v>
      </c>
      <c r="P49" s="125">
        <f t="shared" si="15"/>
        <v>7.5054814619429866E-2</v>
      </c>
      <c r="Q49" s="124">
        <v>199071</v>
      </c>
      <c r="R49" s="125">
        <f t="shared" si="16"/>
        <v>9.8322758620689621E-2</v>
      </c>
      <c r="S49" s="124">
        <v>459918</v>
      </c>
      <c r="T49" s="125">
        <f t="shared" si="17"/>
        <v>8.5003986921011743E-2</v>
      </c>
    </row>
    <row r="50" spans="2:20" ht="15" hidden="1" customHeight="1" outlineLevel="1">
      <c r="B50" s="65" t="s">
        <v>97</v>
      </c>
      <c r="C50" s="124">
        <v>43280</v>
      </c>
      <c r="D50" s="125">
        <f t="shared" si="9"/>
        <v>-1.1194882339501944E-2</v>
      </c>
      <c r="E50" s="124">
        <v>22618</v>
      </c>
      <c r="F50" s="125">
        <f t="shared" si="10"/>
        <v>3.0600026608718078E-3</v>
      </c>
      <c r="G50" s="124">
        <v>65898</v>
      </c>
      <c r="H50" s="125">
        <f t="shared" si="11"/>
        <v>-6.3481053695019218E-3</v>
      </c>
      <c r="I50" s="126">
        <v>48597</v>
      </c>
      <c r="J50" s="125">
        <f t="shared" si="12"/>
        <v>-4.3102429803489106E-2</v>
      </c>
      <c r="K50" s="126">
        <v>25356</v>
      </c>
      <c r="L50" s="125">
        <f t="shared" si="13"/>
        <v>8.0706078797758707E-3</v>
      </c>
      <c r="M50" s="126">
        <v>73953</v>
      </c>
      <c r="N50" s="125">
        <f t="shared" si="14"/>
        <v>-2.615256982578118E-2</v>
      </c>
      <c r="O50" s="124">
        <v>238040</v>
      </c>
      <c r="P50" s="125">
        <f t="shared" si="15"/>
        <v>8.4389615671389695E-3</v>
      </c>
      <c r="Q50" s="124">
        <v>171707</v>
      </c>
      <c r="R50" s="125">
        <f t="shared" si="16"/>
        <v>3.6766854884906497E-3</v>
      </c>
      <c r="S50" s="124">
        <v>409747</v>
      </c>
      <c r="T50" s="125">
        <f t="shared" si="17"/>
        <v>6.4378104075888398E-3</v>
      </c>
    </row>
    <row r="51" spans="2:20" collapsed="1">
      <c r="B51" s="134">
        <v>2008</v>
      </c>
      <c r="C51" s="126">
        <v>603962</v>
      </c>
      <c r="D51" s="135">
        <f t="shared" si="9"/>
        <v>-5.2804752584562853E-2</v>
      </c>
      <c r="E51" s="126">
        <v>314309</v>
      </c>
      <c r="F51" s="135">
        <f t="shared" si="10"/>
        <v>-5.2478468091777031E-2</v>
      </c>
      <c r="G51" s="126">
        <v>918271</v>
      </c>
      <c r="H51" s="135">
        <f t="shared" si="11"/>
        <v>-5.2693096088199387E-2</v>
      </c>
      <c r="I51" s="126">
        <v>677963</v>
      </c>
      <c r="J51" s="135">
        <f t="shared" si="12"/>
        <v>-5.0779089678269385E-2</v>
      </c>
      <c r="K51" s="126">
        <v>352485</v>
      </c>
      <c r="L51" s="135">
        <f t="shared" si="13"/>
        <v>-4.3509289887359914E-2</v>
      </c>
      <c r="M51" s="126">
        <v>1030448</v>
      </c>
      <c r="N51" s="135">
        <f t="shared" si="14"/>
        <v>-4.8304779496652017E-2</v>
      </c>
      <c r="O51" s="126">
        <v>3118003</v>
      </c>
      <c r="P51" s="135">
        <f t="shared" si="15"/>
        <v>6.9478690219793027E-3</v>
      </c>
      <c r="Q51" s="126">
        <v>2174324</v>
      </c>
      <c r="R51" s="135">
        <f t="shared" si="16"/>
        <v>-3.6525767597872516E-3</v>
      </c>
      <c r="S51" s="126">
        <v>5292327</v>
      </c>
      <c r="T51" s="135">
        <f t="shared" si="17"/>
        <v>2.5655529758368267E-3</v>
      </c>
    </row>
    <row r="52" spans="2:20" ht="15" hidden="1" customHeight="1" outlineLevel="1">
      <c r="B52" s="65" t="s">
        <v>86</v>
      </c>
      <c r="C52" s="124">
        <v>50475</v>
      </c>
      <c r="D52" s="125">
        <f t="shared" si="9"/>
        <v>3.3053622595169863E-2</v>
      </c>
      <c r="E52" s="124">
        <v>28361</v>
      </c>
      <c r="F52" s="125">
        <f t="shared" si="10"/>
        <v>3.6699930547940296E-2</v>
      </c>
      <c r="G52" s="124">
        <v>78836</v>
      </c>
      <c r="H52" s="125">
        <f t="shared" si="11"/>
        <v>3.436241258511874E-2</v>
      </c>
      <c r="I52" s="126">
        <v>57801</v>
      </c>
      <c r="J52" s="125">
        <f t="shared" si="12"/>
        <v>2.4440820956364462E-2</v>
      </c>
      <c r="K52" s="126">
        <v>31230</v>
      </c>
      <c r="L52" s="125">
        <f t="shared" si="13"/>
        <v>2.7032359905288184E-2</v>
      </c>
      <c r="M52" s="126">
        <v>89031</v>
      </c>
      <c r="N52" s="125">
        <f t="shared" si="14"/>
        <v>2.5348381895658134E-2</v>
      </c>
      <c r="O52" s="124">
        <v>249378</v>
      </c>
      <c r="P52" s="125">
        <f t="shared" si="15"/>
        <v>-3.0314106402668961E-2</v>
      </c>
      <c r="Q52" s="124">
        <v>188958</v>
      </c>
      <c r="R52" s="125">
        <f t="shared" si="16"/>
        <v>-5.16965356646375E-2</v>
      </c>
      <c r="S52" s="124">
        <v>438336</v>
      </c>
      <c r="T52" s="125">
        <f t="shared" si="17"/>
        <v>-3.96487545817239E-2</v>
      </c>
    </row>
    <row r="53" spans="2:20" ht="15" hidden="1" customHeight="1" outlineLevel="1">
      <c r="B53" s="65" t="s">
        <v>87</v>
      </c>
      <c r="C53" s="124">
        <v>51693</v>
      </c>
      <c r="D53" s="125">
        <f t="shared" si="9"/>
        <v>4.7222559863862923E-2</v>
      </c>
      <c r="E53" s="124">
        <v>24465</v>
      </c>
      <c r="F53" s="125">
        <f t="shared" si="10"/>
        <v>1.2749927557229812E-2</v>
      </c>
      <c r="G53" s="124">
        <v>76158</v>
      </c>
      <c r="H53" s="125">
        <f t="shared" si="11"/>
        <v>3.5895482800364586E-2</v>
      </c>
      <c r="I53" s="126">
        <v>56866</v>
      </c>
      <c r="J53" s="125">
        <f t="shared" si="12"/>
        <v>-1.0268727373990538E-2</v>
      </c>
      <c r="K53" s="126">
        <v>27032</v>
      </c>
      <c r="L53" s="125">
        <f t="shared" si="13"/>
        <v>-5.8475230774889253E-3</v>
      </c>
      <c r="M53" s="126">
        <v>83898</v>
      </c>
      <c r="N53" s="125">
        <f t="shared" si="14"/>
        <v>-8.848512055950053E-3</v>
      </c>
      <c r="O53" s="124">
        <v>263540</v>
      </c>
      <c r="P53" s="125">
        <f t="shared" si="15"/>
        <v>2.4311561109275681E-2</v>
      </c>
      <c r="Q53" s="124">
        <v>193990</v>
      </c>
      <c r="R53" s="125">
        <f t="shared" si="16"/>
        <v>0.10692032045283373</v>
      </c>
      <c r="S53" s="124">
        <v>457530</v>
      </c>
      <c r="T53" s="125">
        <f t="shared" si="17"/>
        <v>5.778234000790694E-2</v>
      </c>
    </row>
    <row r="54" spans="2:20" ht="15" hidden="1" customHeight="1" outlineLevel="1">
      <c r="B54" s="65" t="s">
        <v>88</v>
      </c>
      <c r="C54" s="124">
        <v>50798</v>
      </c>
      <c r="D54" s="125">
        <f t="shared" si="9"/>
        <v>-2.5177509115332897E-2</v>
      </c>
      <c r="E54" s="124">
        <v>28380</v>
      </c>
      <c r="F54" s="125">
        <f t="shared" si="10"/>
        <v>5.3608553608553544E-2</v>
      </c>
      <c r="G54" s="124">
        <v>79178</v>
      </c>
      <c r="H54" s="125">
        <f t="shared" si="11"/>
        <v>1.6699137211244608E-3</v>
      </c>
      <c r="I54" s="126">
        <v>56522</v>
      </c>
      <c r="J54" s="125">
        <f t="shared" si="12"/>
        <v>-2.8380863974696191E-2</v>
      </c>
      <c r="K54" s="126">
        <v>31185</v>
      </c>
      <c r="L54" s="125">
        <f t="shared" si="13"/>
        <v>4.8587760591795481E-2</v>
      </c>
      <c r="M54" s="126">
        <v>87707</v>
      </c>
      <c r="N54" s="125">
        <f t="shared" si="14"/>
        <v>-2.3432256890334457E-3</v>
      </c>
      <c r="O54" s="124">
        <v>275246</v>
      </c>
      <c r="P54" s="125">
        <f t="shared" si="15"/>
        <v>-3.0137526911652279E-2</v>
      </c>
      <c r="Q54" s="124">
        <v>191898</v>
      </c>
      <c r="R54" s="125">
        <f t="shared" si="16"/>
        <v>-5.9397302172378597E-2</v>
      </c>
      <c r="S54" s="124">
        <v>467144</v>
      </c>
      <c r="T54" s="125">
        <f t="shared" si="17"/>
        <v>-4.2374670725582431E-2</v>
      </c>
    </row>
    <row r="55" spans="2:20" ht="15" hidden="1" customHeight="1" outlineLevel="1">
      <c r="B55" s="65" t="s">
        <v>89</v>
      </c>
      <c r="C55" s="124">
        <v>56156</v>
      </c>
      <c r="D55" s="125">
        <f t="shared" si="9"/>
        <v>-8.3720854341051143E-2</v>
      </c>
      <c r="E55" s="124">
        <v>25504</v>
      </c>
      <c r="F55" s="125">
        <f t="shared" si="10"/>
        <v>-0.14710898572049624</v>
      </c>
      <c r="G55" s="124">
        <v>81660</v>
      </c>
      <c r="H55" s="125">
        <f t="shared" si="11"/>
        <v>-0.10450707314398511</v>
      </c>
      <c r="I55" s="126">
        <v>60926</v>
      </c>
      <c r="J55" s="125">
        <f t="shared" si="12"/>
        <v>-0.1050296727187261</v>
      </c>
      <c r="K55" s="126">
        <v>28700</v>
      </c>
      <c r="L55" s="125">
        <f t="shared" si="13"/>
        <v>-0.13899138991389914</v>
      </c>
      <c r="M55" s="126">
        <v>89626</v>
      </c>
      <c r="N55" s="125">
        <f t="shared" si="14"/>
        <v>-0.11619284284432352</v>
      </c>
      <c r="O55" s="124">
        <v>253473</v>
      </c>
      <c r="P55" s="125">
        <f t="shared" si="15"/>
        <v>-6.611917367612441E-2</v>
      </c>
      <c r="Q55" s="124">
        <v>156216</v>
      </c>
      <c r="R55" s="125">
        <f t="shared" si="16"/>
        <v>-0.18851782013121599</v>
      </c>
      <c r="S55" s="124">
        <v>409689</v>
      </c>
      <c r="T55" s="125">
        <f t="shared" si="17"/>
        <v>-0.11690873113384459</v>
      </c>
    </row>
    <row r="56" spans="2:20" ht="15" hidden="1" customHeight="1" outlineLevel="1">
      <c r="B56" s="65" t="s">
        <v>90</v>
      </c>
      <c r="C56" s="124">
        <v>74215</v>
      </c>
      <c r="D56" s="125">
        <f t="shared" si="9"/>
        <v>2.3528113751396296E-2</v>
      </c>
      <c r="E56" s="124">
        <v>40228</v>
      </c>
      <c r="F56" s="125">
        <f t="shared" si="10"/>
        <v>-4.7501237011380315E-3</v>
      </c>
      <c r="G56" s="124">
        <v>114443</v>
      </c>
      <c r="H56" s="125">
        <f t="shared" si="11"/>
        <v>1.3406653738189389E-2</v>
      </c>
      <c r="I56" s="126">
        <v>81609</v>
      </c>
      <c r="J56" s="125">
        <f t="shared" si="12"/>
        <v>5.1235943985319388E-3</v>
      </c>
      <c r="K56" s="126">
        <v>45023</v>
      </c>
      <c r="L56" s="125">
        <f t="shared" si="13"/>
        <v>7.9926566068149185E-3</v>
      </c>
      <c r="M56" s="126">
        <v>126632</v>
      </c>
      <c r="N56" s="125">
        <f t="shared" si="14"/>
        <v>6.1417935944192426E-3</v>
      </c>
      <c r="O56" s="124">
        <v>298880</v>
      </c>
      <c r="P56" s="125">
        <f t="shared" si="15"/>
        <v>-8.9988527623228176E-3</v>
      </c>
      <c r="Q56" s="124">
        <v>229712</v>
      </c>
      <c r="R56" s="125">
        <f t="shared" si="16"/>
        <v>-7.3161772649683599E-3</v>
      </c>
      <c r="S56" s="124">
        <v>528592</v>
      </c>
      <c r="T56" s="125">
        <f t="shared" si="17"/>
        <v>-8.2683081957001248E-3</v>
      </c>
    </row>
    <row r="57" spans="2:20" ht="15" hidden="1" customHeight="1" outlineLevel="1">
      <c r="B57" s="65" t="s">
        <v>91</v>
      </c>
      <c r="C57" s="124">
        <v>63608</v>
      </c>
      <c r="D57" s="125">
        <f t="shared" si="9"/>
        <v>-4.0921564488405004E-2</v>
      </c>
      <c r="E57" s="124">
        <v>36338</v>
      </c>
      <c r="F57" s="125">
        <f t="shared" si="10"/>
        <v>-1.4108199034130964E-2</v>
      </c>
      <c r="G57" s="124">
        <v>99946</v>
      </c>
      <c r="H57" s="125">
        <f t="shared" si="11"/>
        <v>-3.1343283582089598E-2</v>
      </c>
      <c r="I57" s="126">
        <v>69526</v>
      </c>
      <c r="J57" s="125">
        <f t="shared" si="12"/>
        <v>-4.9581015132667106E-2</v>
      </c>
      <c r="K57" s="126">
        <v>40203</v>
      </c>
      <c r="L57" s="125">
        <f t="shared" si="13"/>
        <v>-1.3979839599735144E-2</v>
      </c>
      <c r="M57" s="126">
        <v>109729</v>
      </c>
      <c r="N57" s="125">
        <f t="shared" si="14"/>
        <v>-3.6839702965082544E-2</v>
      </c>
      <c r="O57" s="124">
        <v>275969</v>
      </c>
      <c r="P57" s="125">
        <f t="shared" si="15"/>
        <v>-1.1529865180451848E-2</v>
      </c>
      <c r="Q57" s="124">
        <v>190210</v>
      </c>
      <c r="R57" s="125">
        <f t="shared" si="16"/>
        <v>-8.0924632050947576E-2</v>
      </c>
      <c r="S57" s="124">
        <v>466179</v>
      </c>
      <c r="T57" s="125">
        <f t="shared" si="17"/>
        <v>-4.1072023630761123E-2</v>
      </c>
    </row>
    <row r="58" spans="2:20" ht="15" hidden="1" customHeight="1" outlineLevel="1">
      <c r="B58" s="65" t="s">
        <v>92</v>
      </c>
      <c r="C58" s="124">
        <v>52517</v>
      </c>
      <c r="D58" s="125">
        <f t="shared" si="9"/>
        <v>1.8165955796820565E-2</v>
      </c>
      <c r="E58" s="124">
        <v>29890</v>
      </c>
      <c r="F58" s="125">
        <f t="shared" si="10"/>
        <v>4.7852760736196265E-2</v>
      </c>
      <c r="G58" s="124">
        <v>82407</v>
      </c>
      <c r="H58" s="125">
        <f t="shared" si="11"/>
        <v>2.8737282316958934E-2</v>
      </c>
      <c r="I58" s="126">
        <v>58130</v>
      </c>
      <c r="J58" s="125">
        <f t="shared" si="12"/>
        <v>4.5622645422183083E-3</v>
      </c>
      <c r="K58" s="126">
        <v>32923</v>
      </c>
      <c r="L58" s="125">
        <f t="shared" si="13"/>
        <v>5.5122904848892817E-2</v>
      </c>
      <c r="M58" s="126">
        <v>91053</v>
      </c>
      <c r="N58" s="125">
        <f t="shared" si="14"/>
        <v>2.2274865553671974E-2</v>
      </c>
      <c r="O58" s="124">
        <v>246945</v>
      </c>
      <c r="P58" s="125">
        <f t="shared" si="15"/>
        <v>-3.1043865102496904E-3</v>
      </c>
      <c r="Q58" s="124">
        <v>164538</v>
      </c>
      <c r="R58" s="125">
        <f t="shared" si="16"/>
        <v>-7.2528959161241247E-2</v>
      </c>
      <c r="S58" s="124">
        <v>411483</v>
      </c>
      <c r="T58" s="125">
        <f t="shared" si="17"/>
        <v>-3.2075724679442752E-2</v>
      </c>
    </row>
    <row r="59" spans="2:20" ht="15" hidden="1" customHeight="1" outlineLevel="1">
      <c r="B59" s="65" t="s">
        <v>93</v>
      </c>
      <c r="C59" s="124">
        <v>40635</v>
      </c>
      <c r="D59" s="125">
        <f t="shared" si="9"/>
        <v>-0.14813106643466589</v>
      </c>
      <c r="E59" s="124">
        <v>21232</v>
      </c>
      <c r="F59" s="125">
        <f t="shared" si="10"/>
        <v>-2.609972019632123E-2</v>
      </c>
      <c r="G59" s="124">
        <v>61867</v>
      </c>
      <c r="H59" s="125">
        <f t="shared" si="11"/>
        <v>-0.10985295387183103</v>
      </c>
      <c r="I59" s="126">
        <v>46364</v>
      </c>
      <c r="J59" s="125">
        <f t="shared" si="12"/>
        <v>-0.12854538277916661</v>
      </c>
      <c r="K59" s="126">
        <v>23754</v>
      </c>
      <c r="L59" s="125">
        <f t="shared" si="13"/>
        <v>-2.3031998025828782E-2</v>
      </c>
      <c r="M59" s="126">
        <v>70118</v>
      </c>
      <c r="N59" s="125">
        <f t="shared" si="14"/>
        <v>-9.545003031593069E-2</v>
      </c>
      <c r="O59" s="124">
        <v>210524</v>
      </c>
      <c r="P59" s="125">
        <f t="shared" si="15"/>
        <v>-9.2565054159716165E-2</v>
      </c>
      <c r="Q59" s="124">
        <v>131029</v>
      </c>
      <c r="R59" s="125">
        <f t="shared" si="16"/>
        <v>-9.2590668910449536E-2</v>
      </c>
      <c r="S59" s="124">
        <v>341553</v>
      </c>
      <c r="T59" s="125">
        <f t="shared" si="17"/>
        <v>-9.2574880844212726E-2</v>
      </c>
    </row>
    <row r="60" spans="2:20" ht="15" hidden="1" customHeight="1" outlineLevel="1">
      <c r="B60" s="65" t="s">
        <v>94</v>
      </c>
      <c r="C60" s="124">
        <v>54031</v>
      </c>
      <c r="D60" s="125">
        <f t="shared" si="9"/>
        <v>-1.2807863772564487E-2</v>
      </c>
      <c r="E60" s="124">
        <v>26463</v>
      </c>
      <c r="F60" s="125">
        <f t="shared" si="10"/>
        <v>-0.12993588689791224</v>
      </c>
      <c r="G60" s="124">
        <v>80494</v>
      </c>
      <c r="H60" s="125">
        <f t="shared" si="11"/>
        <v>-5.4646669876801335E-2</v>
      </c>
      <c r="I60" s="126">
        <v>61653</v>
      </c>
      <c r="J60" s="125">
        <f t="shared" si="12"/>
        <v>1.2830090622666379E-3</v>
      </c>
      <c r="K60" s="126">
        <v>29427</v>
      </c>
      <c r="L60" s="125">
        <f t="shared" si="13"/>
        <v>-0.12759775873825263</v>
      </c>
      <c r="M60" s="126">
        <v>91080</v>
      </c>
      <c r="N60" s="125">
        <f t="shared" si="14"/>
        <v>-4.4331357221551904E-2</v>
      </c>
      <c r="O60" s="124">
        <v>265819</v>
      </c>
      <c r="P60" s="125">
        <f t="shared" si="15"/>
        <v>-5.3758885950142554E-2</v>
      </c>
      <c r="Q60" s="124">
        <v>172418</v>
      </c>
      <c r="R60" s="125">
        <f t="shared" si="16"/>
        <v>-0.11880570774388743</v>
      </c>
      <c r="S60" s="124">
        <v>438237</v>
      </c>
      <c r="T60" s="125">
        <f t="shared" si="17"/>
        <v>-8.0464135463768294E-2</v>
      </c>
    </row>
    <row r="61" spans="2:20" ht="15" hidden="1" customHeight="1" outlineLevel="1">
      <c r="B61" s="65" t="s">
        <v>95</v>
      </c>
      <c r="C61" s="124">
        <v>52523</v>
      </c>
      <c r="D61" s="125">
        <f t="shared" si="9"/>
        <v>3.1703628042192955E-2</v>
      </c>
      <c r="E61" s="124">
        <v>27315</v>
      </c>
      <c r="F61" s="125">
        <f t="shared" si="10"/>
        <v>-8.8896952104499105E-3</v>
      </c>
      <c r="G61" s="124">
        <v>79838</v>
      </c>
      <c r="H61" s="125">
        <f t="shared" si="11"/>
        <v>1.7446380099147341E-2</v>
      </c>
      <c r="I61" s="126">
        <v>60459</v>
      </c>
      <c r="J61" s="125">
        <f t="shared" si="12"/>
        <v>5.3531287573840736E-2</v>
      </c>
      <c r="K61" s="126">
        <v>30355</v>
      </c>
      <c r="L61" s="125">
        <f t="shared" si="13"/>
        <v>-1.1237785016286694E-2</v>
      </c>
      <c r="M61" s="126">
        <v>90814</v>
      </c>
      <c r="N61" s="125">
        <f t="shared" si="14"/>
        <v>3.0958030129303982E-2</v>
      </c>
      <c r="O61" s="124">
        <v>278031</v>
      </c>
      <c r="P61" s="125">
        <f t="shared" si="15"/>
        <v>5.3518853232388697E-2</v>
      </c>
      <c r="Q61" s="124">
        <v>210998</v>
      </c>
      <c r="R61" s="125">
        <f t="shared" si="16"/>
        <v>2.5113079303693775E-2</v>
      </c>
      <c r="S61" s="124">
        <v>489029</v>
      </c>
      <c r="T61" s="125">
        <f t="shared" si="17"/>
        <v>4.1072006403596983E-2</v>
      </c>
    </row>
    <row r="62" spans="2:20" ht="15" hidden="1" customHeight="1" outlineLevel="1">
      <c r="B62" s="65" t="s">
        <v>96</v>
      </c>
      <c r="C62" s="124">
        <v>47211</v>
      </c>
      <c r="D62" s="125">
        <f t="shared" si="9"/>
        <v>-6.857816016997309E-3</v>
      </c>
      <c r="E62" s="124">
        <v>20992</v>
      </c>
      <c r="F62" s="125">
        <f t="shared" si="10"/>
        <v>-9.7584042644656477E-2</v>
      </c>
      <c r="G62" s="124">
        <v>68203</v>
      </c>
      <c r="H62" s="125">
        <f t="shared" si="11"/>
        <v>-3.6667184564753708E-2</v>
      </c>
      <c r="I62" s="126">
        <v>53589</v>
      </c>
      <c r="J62" s="125">
        <f t="shared" si="12"/>
        <v>7.6150722021661732E-3</v>
      </c>
      <c r="K62" s="126">
        <v>23534</v>
      </c>
      <c r="L62" s="125">
        <f t="shared" si="13"/>
        <v>-8.4849898895629217E-2</v>
      </c>
      <c r="M62" s="126">
        <v>77123</v>
      </c>
      <c r="N62" s="125">
        <f t="shared" si="14"/>
        <v>-2.2522179974651446E-2</v>
      </c>
      <c r="O62" s="124">
        <v>242636</v>
      </c>
      <c r="P62" s="125">
        <f t="shared" si="15"/>
        <v>2.6830754646714361E-2</v>
      </c>
      <c r="Q62" s="124">
        <v>181250</v>
      </c>
      <c r="R62" s="125">
        <f t="shared" si="16"/>
        <v>-2.1946178709994268E-2</v>
      </c>
      <c r="S62" s="124">
        <v>423886</v>
      </c>
      <c r="T62" s="125">
        <f t="shared" si="17"/>
        <v>5.3911999867177762E-3</v>
      </c>
    </row>
    <row r="63" spans="2:20" ht="15" hidden="1" customHeight="1" outlineLevel="1">
      <c r="B63" s="65" t="s">
        <v>97</v>
      </c>
      <c r="C63" s="124">
        <v>43770</v>
      </c>
      <c r="D63" s="125">
        <f t="shared" si="9"/>
        <v>3.8877812589005911E-2</v>
      </c>
      <c r="E63" s="124">
        <v>22549</v>
      </c>
      <c r="F63" s="125">
        <f t="shared" si="10"/>
        <v>-6.9415211918616659E-2</v>
      </c>
      <c r="G63" s="124">
        <v>66319</v>
      </c>
      <c r="H63" s="125">
        <f t="shared" si="11"/>
        <v>-6.6302005635665573E-4</v>
      </c>
      <c r="I63" s="126">
        <v>50786</v>
      </c>
      <c r="J63" s="125">
        <f t="shared" si="12"/>
        <v>8.1703940362087391E-2</v>
      </c>
      <c r="K63" s="126">
        <v>25153</v>
      </c>
      <c r="L63" s="125">
        <f t="shared" si="13"/>
        <v>-6.0613982671048672E-2</v>
      </c>
      <c r="M63" s="126">
        <v>75939</v>
      </c>
      <c r="N63" s="125">
        <f t="shared" si="14"/>
        <v>3.0016547757914402E-2</v>
      </c>
      <c r="O63" s="124">
        <v>236048</v>
      </c>
      <c r="P63" s="125">
        <f t="shared" si="15"/>
        <v>1.0847268912061336E-2</v>
      </c>
      <c r="Q63" s="124">
        <v>171078</v>
      </c>
      <c r="R63" s="125">
        <f t="shared" si="16"/>
        <v>-9.0934210456398046E-2</v>
      </c>
      <c r="S63" s="124">
        <v>407126</v>
      </c>
      <c r="T63" s="125">
        <f t="shared" si="17"/>
        <v>-3.4573850028218667E-2</v>
      </c>
    </row>
    <row r="64" spans="2:20" collapsed="1">
      <c r="B64" s="134">
        <v>2007</v>
      </c>
      <c r="C64" s="126">
        <v>637632</v>
      </c>
      <c r="D64" s="135">
        <f t="shared" si="9"/>
        <v>-1.1486091581775382E-2</v>
      </c>
      <c r="E64" s="126">
        <v>331717</v>
      </c>
      <c r="F64" s="135">
        <f t="shared" si="10"/>
        <v>-2.8433770227722088E-2</v>
      </c>
      <c r="G64" s="126">
        <v>969349</v>
      </c>
      <c r="H64" s="135">
        <f t="shared" si="11"/>
        <v>-1.7351839799851221E-2</v>
      </c>
      <c r="I64" s="126">
        <v>714231</v>
      </c>
      <c r="J64" s="135">
        <f t="shared" si="12"/>
        <v>-1.4360293498675847E-2</v>
      </c>
      <c r="K64" s="126">
        <v>368519</v>
      </c>
      <c r="L64" s="135">
        <f t="shared" si="13"/>
        <v>-2.6501052698315375E-2</v>
      </c>
      <c r="M64" s="126">
        <v>1082750</v>
      </c>
      <c r="N64" s="135">
        <f t="shared" si="14"/>
        <v>-1.8526307392756292E-2</v>
      </c>
      <c r="O64" s="126">
        <v>3096489</v>
      </c>
      <c r="P64" s="135">
        <f t="shared" si="15"/>
        <v>-1.5365629285829852E-2</v>
      </c>
      <c r="Q64" s="126">
        <v>2182295</v>
      </c>
      <c r="R64" s="135">
        <f t="shared" si="16"/>
        <v>-5.3727730701820575E-2</v>
      </c>
      <c r="S64" s="126">
        <v>5278784</v>
      </c>
      <c r="T64" s="135">
        <f t="shared" si="17"/>
        <v>-3.1595778619496917E-2</v>
      </c>
    </row>
    <row r="65" spans="2:20" ht="15" hidden="1" customHeight="1" outlineLevel="1">
      <c r="B65" s="65" t="s">
        <v>86</v>
      </c>
      <c r="C65" s="124">
        <v>48860</v>
      </c>
      <c r="D65" s="136"/>
      <c r="E65" s="124">
        <v>27357</v>
      </c>
      <c r="F65" s="136"/>
      <c r="G65" s="124">
        <v>76217</v>
      </c>
      <c r="H65" s="136"/>
      <c r="I65" s="126">
        <v>56422</v>
      </c>
      <c r="J65" s="136"/>
      <c r="K65" s="126">
        <v>30408</v>
      </c>
      <c r="L65" s="136"/>
      <c r="M65" s="126">
        <v>86830</v>
      </c>
      <c r="N65" s="136"/>
      <c r="O65" s="124">
        <v>257174</v>
      </c>
      <c r="P65" s="136"/>
      <c r="Q65" s="124">
        <v>199259</v>
      </c>
      <c r="R65" s="136"/>
      <c r="S65" s="124">
        <v>456433</v>
      </c>
      <c r="T65" s="136"/>
    </row>
    <row r="66" spans="2:20" ht="15" hidden="1" customHeight="1" outlineLevel="1">
      <c r="B66" s="65" t="s">
        <v>87</v>
      </c>
      <c r="C66" s="124">
        <v>49362</v>
      </c>
      <c r="D66" s="136"/>
      <c r="E66" s="124">
        <v>24157</v>
      </c>
      <c r="F66" s="136"/>
      <c r="G66" s="124">
        <v>73519</v>
      </c>
      <c r="H66" s="136"/>
      <c r="I66" s="126">
        <v>57456</v>
      </c>
      <c r="J66" s="136"/>
      <c r="K66" s="126">
        <v>27191</v>
      </c>
      <c r="L66" s="136"/>
      <c r="M66" s="126">
        <v>84647</v>
      </c>
      <c r="N66" s="136"/>
      <c r="O66" s="124">
        <v>257285</v>
      </c>
      <c r="P66" s="136"/>
      <c r="Q66" s="124">
        <v>175252</v>
      </c>
      <c r="R66" s="136"/>
      <c r="S66" s="124">
        <v>432537</v>
      </c>
      <c r="T66" s="136"/>
    </row>
    <row r="67" spans="2:20" ht="15" hidden="1" customHeight="1" outlineLevel="1">
      <c r="B67" s="65" t="s">
        <v>88</v>
      </c>
      <c r="C67" s="124">
        <v>52110</v>
      </c>
      <c r="D67" s="136"/>
      <c r="E67" s="124">
        <v>26936</v>
      </c>
      <c r="F67" s="136"/>
      <c r="G67" s="124">
        <v>79046</v>
      </c>
      <c r="H67" s="136"/>
      <c r="I67" s="126">
        <v>58173</v>
      </c>
      <c r="J67" s="136"/>
      <c r="K67" s="126">
        <v>29740</v>
      </c>
      <c r="L67" s="136"/>
      <c r="M67" s="126">
        <v>87913</v>
      </c>
      <c r="N67" s="136"/>
      <c r="O67" s="124">
        <v>283799</v>
      </c>
      <c r="P67" s="136"/>
      <c r="Q67" s="124">
        <v>204016</v>
      </c>
      <c r="R67" s="136"/>
      <c r="S67" s="124">
        <v>487815</v>
      </c>
      <c r="T67" s="136"/>
    </row>
    <row r="68" spans="2:20" ht="15" hidden="1" customHeight="1" outlineLevel="1">
      <c r="B68" s="65" t="s">
        <v>89</v>
      </c>
      <c r="C68" s="124">
        <v>61287</v>
      </c>
      <c r="D68" s="136"/>
      <c r="E68" s="124">
        <v>29903</v>
      </c>
      <c r="F68" s="136"/>
      <c r="G68" s="124">
        <v>91190</v>
      </c>
      <c r="H68" s="136"/>
      <c r="I68" s="126">
        <v>68076</v>
      </c>
      <c r="J68" s="136"/>
      <c r="K68" s="126">
        <v>33333</v>
      </c>
      <c r="L68" s="136"/>
      <c r="M68" s="126">
        <v>101409</v>
      </c>
      <c r="N68" s="136"/>
      <c r="O68" s="124">
        <v>271419</v>
      </c>
      <c r="P68" s="136"/>
      <c r="Q68" s="124">
        <v>192507</v>
      </c>
      <c r="R68" s="136"/>
      <c r="S68" s="124">
        <v>463926</v>
      </c>
      <c r="T68" s="136"/>
    </row>
    <row r="69" spans="2:20" ht="15" hidden="1" customHeight="1" outlineLevel="1">
      <c r="B69" s="65" t="s">
        <v>90</v>
      </c>
      <c r="C69" s="124">
        <v>72509</v>
      </c>
      <c r="D69" s="136"/>
      <c r="E69" s="124">
        <v>40420</v>
      </c>
      <c r="F69" s="136"/>
      <c r="G69" s="124">
        <v>112929</v>
      </c>
      <c r="H69" s="136"/>
      <c r="I69" s="126">
        <v>81193</v>
      </c>
      <c r="J69" s="136"/>
      <c r="K69" s="126">
        <v>44666</v>
      </c>
      <c r="L69" s="136"/>
      <c r="M69" s="126">
        <v>125859</v>
      </c>
      <c r="N69" s="136"/>
      <c r="O69" s="124">
        <v>301594</v>
      </c>
      <c r="P69" s="136"/>
      <c r="Q69" s="124">
        <v>231405</v>
      </c>
      <c r="R69" s="136"/>
      <c r="S69" s="124">
        <v>532999</v>
      </c>
      <c r="T69" s="136"/>
    </row>
    <row r="70" spans="2:20" ht="15" hidden="1" customHeight="1" outlineLevel="1">
      <c r="B70" s="65" t="s">
        <v>91</v>
      </c>
      <c r="C70" s="124">
        <v>66322</v>
      </c>
      <c r="D70" s="136"/>
      <c r="E70" s="124">
        <v>36858</v>
      </c>
      <c r="F70" s="136"/>
      <c r="G70" s="124">
        <v>103180</v>
      </c>
      <c r="H70" s="136"/>
      <c r="I70" s="126">
        <v>73153</v>
      </c>
      <c r="J70" s="136"/>
      <c r="K70" s="126">
        <v>40773</v>
      </c>
      <c r="L70" s="136"/>
      <c r="M70" s="126">
        <v>113926</v>
      </c>
      <c r="N70" s="136"/>
      <c r="O70" s="124">
        <v>279188</v>
      </c>
      <c r="P70" s="136"/>
      <c r="Q70" s="124">
        <v>206958</v>
      </c>
      <c r="R70" s="136"/>
      <c r="S70" s="124">
        <v>486146</v>
      </c>
      <c r="T70" s="136"/>
    </row>
    <row r="71" spans="2:20" ht="15" hidden="1" customHeight="1" outlineLevel="1">
      <c r="B71" s="65" t="s">
        <v>92</v>
      </c>
      <c r="C71" s="124">
        <v>51580</v>
      </c>
      <c r="D71" s="136"/>
      <c r="E71" s="124">
        <v>28525</v>
      </c>
      <c r="F71" s="136"/>
      <c r="G71" s="124">
        <v>80105</v>
      </c>
      <c r="H71" s="136"/>
      <c r="I71" s="126">
        <v>57866</v>
      </c>
      <c r="J71" s="136"/>
      <c r="K71" s="126">
        <v>31203</v>
      </c>
      <c r="L71" s="136"/>
      <c r="M71" s="126">
        <v>89069</v>
      </c>
      <c r="N71" s="136"/>
      <c r="O71" s="124">
        <v>247714</v>
      </c>
      <c r="P71" s="136"/>
      <c r="Q71" s="124">
        <v>177405</v>
      </c>
      <c r="R71" s="136"/>
      <c r="S71" s="124">
        <v>425119</v>
      </c>
      <c r="T71" s="136"/>
    </row>
    <row r="72" spans="2:20" ht="15" hidden="1" customHeight="1" outlineLevel="1">
      <c r="B72" s="65" t="s">
        <v>93</v>
      </c>
      <c r="C72" s="124">
        <v>47701</v>
      </c>
      <c r="D72" s="136"/>
      <c r="E72" s="124">
        <v>21801</v>
      </c>
      <c r="F72" s="136"/>
      <c r="G72" s="124">
        <v>69502</v>
      </c>
      <c r="H72" s="136"/>
      <c r="I72" s="126">
        <v>53203</v>
      </c>
      <c r="J72" s="136"/>
      <c r="K72" s="126">
        <v>24314</v>
      </c>
      <c r="L72" s="136"/>
      <c r="M72" s="126">
        <v>77517</v>
      </c>
      <c r="N72" s="136"/>
      <c r="O72" s="124">
        <v>231999</v>
      </c>
      <c r="P72" s="136"/>
      <c r="Q72" s="124">
        <v>144399</v>
      </c>
      <c r="R72" s="136"/>
      <c r="S72" s="124">
        <v>376398</v>
      </c>
      <c r="T72" s="136"/>
    </row>
    <row r="73" spans="2:20" ht="15" hidden="1" customHeight="1" outlineLevel="1">
      <c r="B73" s="65" t="s">
        <v>94</v>
      </c>
      <c r="C73" s="124">
        <v>54732</v>
      </c>
      <c r="D73" s="136"/>
      <c r="E73" s="124">
        <v>30415</v>
      </c>
      <c r="F73" s="136"/>
      <c r="G73" s="124">
        <v>85147</v>
      </c>
      <c r="H73" s="136"/>
      <c r="I73" s="126">
        <v>61574</v>
      </c>
      <c r="J73" s="136"/>
      <c r="K73" s="126">
        <v>33731</v>
      </c>
      <c r="L73" s="136"/>
      <c r="M73" s="126">
        <v>95305</v>
      </c>
      <c r="N73" s="136"/>
      <c r="O73" s="124">
        <v>280921</v>
      </c>
      <c r="P73" s="136"/>
      <c r="Q73" s="124">
        <v>195664</v>
      </c>
      <c r="R73" s="136"/>
      <c r="S73" s="124">
        <v>476585</v>
      </c>
      <c r="T73" s="136"/>
    </row>
    <row r="74" spans="2:20" ht="15" hidden="1" customHeight="1" outlineLevel="1">
      <c r="B74" s="65" t="s">
        <v>95</v>
      </c>
      <c r="C74" s="124">
        <v>50909</v>
      </c>
      <c r="D74" s="136"/>
      <c r="E74" s="124">
        <v>27560</v>
      </c>
      <c r="F74" s="136"/>
      <c r="G74" s="124">
        <v>78469</v>
      </c>
      <c r="H74" s="136"/>
      <c r="I74" s="126">
        <v>57387</v>
      </c>
      <c r="J74" s="136"/>
      <c r="K74" s="126">
        <v>30700</v>
      </c>
      <c r="L74" s="136"/>
      <c r="M74" s="126">
        <v>88087</v>
      </c>
      <c r="N74" s="136"/>
      <c r="O74" s="124">
        <v>263907</v>
      </c>
      <c r="P74" s="136"/>
      <c r="Q74" s="124">
        <v>205829</v>
      </c>
      <c r="R74" s="136"/>
      <c r="S74" s="124">
        <v>469736</v>
      </c>
      <c r="T74" s="136"/>
    </row>
    <row r="75" spans="2:20" ht="15" hidden="1" customHeight="1" outlineLevel="1">
      <c r="B75" s="65" t="s">
        <v>96</v>
      </c>
      <c r="C75" s="124">
        <v>47537</v>
      </c>
      <c r="D75" s="136"/>
      <c r="E75" s="124">
        <v>23262</v>
      </c>
      <c r="F75" s="136"/>
      <c r="G75" s="124">
        <v>70799</v>
      </c>
      <c r="H75" s="136"/>
      <c r="I75" s="126">
        <v>53184</v>
      </c>
      <c r="J75" s="136"/>
      <c r="K75" s="126">
        <v>25716</v>
      </c>
      <c r="L75" s="136"/>
      <c r="M75" s="126">
        <v>78900</v>
      </c>
      <c r="N75" s="136"/>
      <c r="O75" s="124">
        <v>236296</v>
      </c>
      <c r="P75" s="136"/>
      <c r="Q75" s="124">
        <v>185317</v>
      </c>
      <c r="R75" s="136"/>
      <c r="S75" s="124">
        <v>421613</v>
      </c>
      <c r="T75" s="136"/>
    </row>
    <row r="76" spans="2:20" ht="15" hidden="1" customHeight="1" outlineLevel="1">
      <c r="B76" s="65" t="s">
        <v>97</v>
      </c>
      <c r="C76" s="124">
        <v>42132</v>
      </c>
      <c r="D76" s="136"/>
      <c r="E76" s="124">
        <v>24231</v>
      </c>
      <c r="F76" s="136"/>
      <c r="G76" s="124">
        <v>66363</v>
      </c>
      <c r="H76" s="136"/>
      <c r="I76" s="126">
        <v>46950</v>
      </c>
      <c r="J76" s="136"/>
      <c r="K76" s="126">
        <v>26776</v>
      </c>
      <c r="L76" s="136"/>
      <c r="M76" s="126">
        <v>73726</v>
      </c>
      <c r="N76" s="136"/>
      <c r="O76" s="124">
        <v>233515</v>
      </c>
      <c r="P76" s="136"/>
      <c r="Q76" s="124">
        <v>188191</v>
      </c>
      <c r="R76" s="136"/>
      <c r="S76" s="124">
        <v>421706</v>
      </c>
      <c r="T76" s="136"/>
    </row>
    <row r="77" spans="2:20" collapsed="1">
      <c r="B77" s="134">
        <v>2006</v>
      </c>
      <c r="C77" s="126">
        <v>645041</v>
      </c>
      <c r="D77" s="126"/>
      <c r="E77" s="126">
        <v>341425</v>
      </c>
      <c r="F77" s="126"/>
      <c r="G77" s="126">
        <v>986466</v>
      </c>
      <c r="H77" s="126"/>
      <c r="I77" s="126">
        <v>724637</v>
      </c>
      <c r="J77" s="126"/>
      <c r="K77" s="126">
        <v>378551</v>
      </c>
      <c r="L77" s="126"/>
      <c r="M77" s="126">
        <v>1103188</v>
      </c>
      <c r="N77" s="126"/>
      <c r="O77" s="126">
        <v>3144811</v>
      </c>
      <c r="P77" s="126"/>
      <c r="Q77" s="126">
        <v>2306202</v>
      </c>
      <c r="R77" s="126"/>
      <c r="S77" s="126">
        <v>5451013</v>
      </c>
      <c r="T77" s="126"/>
    </row>
    <row r="78" spans="2:20" ht="15" customHeight="1">
      <c r="B78" s="137" t="s">
        <v>126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8"/>
    </row>
  </sheetData>
  <mergeCells count="6">
    <mergeCell ref="B5:S5"/>
    <mergeCell ref="B6:B7"/>
    <mergeCell ref="C6:H6"/>
    <mergeCell ref="I6:N6"/>
    <mergeCell ref="O6:T6"/>
    <mergeCell ref="B78:S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140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143</v>
      </c>
    </row>
    <row r="8" spans="2:11">
      <c r="B8" s="65" t="s">
        <v>94</v>
      </c>
      <c r="C8" s="143">
        <f>IFERROR('Tablas turistas zona y tip.'!C8/'Tablas turistas zona y tip.'!C21-1,"-")</f>
        <v>7.9628736740597894E-2</v>
      </c>
      <c r="D8" s="143">
        <f>IFERROR('Tablas turistas zona y tip.'!E8/'Tablas turistas zona y tip.'!E21-1,"-")</f>
        <v>-5.2292576419213921E-2</v>
      </c>
      <c r="E8" s="143">
        <f>IFERROR('Tablas turistas zona y tip.'!G8/'Tablas turistas zona y tip.'!G21-1,"-")</f>
        <v>3.9214046822742432E-2</v>
      </c>
      <c r="F8" s="144">
        <f>IFERROR('Tablas turistas zona y tip.'!I8/'Tablas turistas zona y tip.'!I21-1,"-")</f>
        <v>0.10113774535348274</v>
      </c>
      <c r="G8" s="144">
        <f>IFERROR('Tablas turistas zona y tip.'!K8/'Tablas turistas zona y tip.'!K21-1,"-")</f>
        <v>-2.1712066132164698E-2</v>
      </c>
      <c r="H8" s="144">
        <f>IFERROR('Tablas turistas zona y tip.'!M8/'Tablas turistas zona y tip.'!M21-1,"-")</f>
        <v>6.3837186446316085E-2</v>
      </c>
      <c r="I8" s="143">
        <f>IFERROR('Tablas turistas zona y tip.'!O8/'Tablas turistas zona y tip.'!O21-1,"-")</f>
        <v>0.12298804411628406</v>
      </c>
      <c r="J8" s="143">
        <f>IFERROR('Tablas turistas zona y tip.'!Q8/'Tablas turistas zona y tip.'!Q21-1,"-")</f>
        <v>0.12348637199948653</v>
      </c>
      <c r="K8" s="143">
        <f>IFERROR('Tablas turistas zona y tip.'!S8/'Tablas turistas zona y tip.'!S21-1,"-")</f>
        <v>0.12318098019401291</v>
      </c>
    </row>
    <row r="9" spans="2:11">
      <c r="B9" s="65" t="s">
        <v>95</v>
      </c>
      <c r="C9" s="143">
        <f>IFERROR('Tablas turistas zona y tip.'!C9/'Tablas turistas zona y tip.'!C22-1,"-")</f>
        <v>0.18646803227808806</v>
      </c>
      <c r="D9" s="143">
        <f>IFERROR('Tablas turistas zona y tip.'!E9/'Tablas turistas zona y tip.'!E22-1,"-")</f>
        <v>-7.4874769311890077E-3</v>
      </c>
      <c r="E9" s="143">
        <f>IFERROR('Tablas turistas zona y tip.'!G9/'Tablas turistas zona y tip.'!G22-1,"-")</f>
        <v>0.12437542201215401</v>
      </c>
      <c r="F9" s="144">
        <f>IFERROR('Tablas turistas zona y tip.'!I9/'Tablas turistas zona y tip.'!I22-1,"-")</f>
        <v>0.15564627038354906</v>
      </c>
      <c r="G9" s="144">
        <f>IFERROR('Tablas turistas zona y tip.'!K9/'Tablas turistas zona y tip.'!K22-1,"-")</f>
        <v>8.5531004989307657E-3</v>
      </c>
      <c r="H9" s="144">
        <f>IFERROR('Tablas turistas zona y tip.'!M9/'Tablas turistas zona y tip.'!M22-1,"-")</f>
        <v>0.10934274688126355</v>
      </c>
      <c r="I9" s="143">
        <f>IFERROR('Tablas turistas zona y tip.'!O9/'Tablas turistas zona y tip.'!O22-1,"-")</f>
        <v>0.15802306534904376</v>
      </c>
      <c r="J9" s="143">
        <f>IFERROR('Tablas turistas zona y tip.'!Q9/'Tablas turistas zona y tip.'!Q22-1,"-")</f>
        <v>7.2813408419183379E-2</v>
      </c>
      <c r="K9" s="143">
        <f>IFERROR('Tablas turistas zona y tip.'!S9/'Tablas turistas zona y tip.'!S22-1,"-")</f>
        <v>0.12337243205947157</v>
      </c>
    </row>
    <row r="10" spans="2:11">
      <c r="B10" s="65" t="s">
        <v>96</v>
      </c>
      <c r="C10" s="143">
        <f>IFERROR('Tablas turistas zona y tip.'!C10/'Tablas turistas zona y tip.'!C23-1,"-")</f>
        <v>0.12317181075313588</v>
      </c>
      <c r="D10" s="143">
        <f>IFERROR('Tablas turistas zona y tip.'!E10/'Tablas turistas zona y tip.'!E23-1,"-")</f>
        <v>-0.17858227540545468</v>
      </c>
      <c r="E10" s="143">
        <f>IFERROR('Tablas turistas zona y tip.'!G10/'Tablas turistas zona y tip.'!G23-1,"-")</f>
        <v>3.2665925777478177E-2</v>
      </c>
      <c r="F10" s="144">
        <f>IFERROR('Tablas turistas zona y tip.'!I10/'Tablas turistas zona y tip.'!I23-1,"-")</f>
        <v>0.12486192930780549</v>
      </c>
      <c r="G10" s="144">
        <f>IFERROR('Tablas turistas zona y tip.'!K10/'Tablas turistas zona y tip.'!K23-1,"-")</f>
        <v>-4.6597755790171891E-2</v>
      </c>
      <c r="H10" s="144">
        <f>IFERROR('Tablas turistas zona y tip.'!M10/'Tablas turistas zona y tip.'!M23-1,"-")</f>
        <v>7.4463418200724663E-2</v>
      </c>
      <c r="I10" s="143">
        <f>IFERROR('Tablas turistas zona y tip.'!O10/'Tablas turistas zona y tip.'!O23-1,"-")</f>
        <v>0.14230610708909763</v>
      </c>
      <c r="J10" s="143">
        <f>IFERROR('Tablas turistas zona y tip.'!Q10/'Tablas turistas zona y tip.'!Q23-1,"-")</f>
        <v>0.11150747278430417</v>
      </c>
      <c r="K10" s="143">
        <f>IFERROR('Tablas turistas zona y tip.'!S10/'Tablas turistas zona y tip.'!S23-1,"-")</f>
        <v>0.13011064898375579</v>
      </c>
    </row>
    <row r="11" spans="2:11">
      <c r="B11" s="65" t="s">
        <v>97</v>
      </c>
      <c r="C11" s="143">
        <f>IFERROR('Tablas turistas zona y tip.'!C11/'Tablas turistas zona y tip.'!C24-1,"-")</f>
        <v>5.2635633039771923E-2</v>
      </c>
      <c r="D11" s="143">
        <f>IFERROR('Tablas turistas zona y tip.'!E11/'Tablas turistas zona y tip.'!E24-1,"-")</f>
        <v>-0.21729655025780048</v>
      </c>
      <c r="E11" s="143">
        <f>IFERROR('Tablas turistas zona y tip.'!G11/'Tablas turistas zona y tip.'!G24-1,"-")</f>
        <v>-3.5283933518005517E-2</v>
      </c>
      <c r="F11" s="144">
        <f>IFERROR('Tablas turistas zona y tip.'!I11/'Tablas turistas zona y tip.'!I24-1,"-")</f>
        <v>4.8043026303895786E-2</v>
      </c>
      <c r="G11" s="144">
        <f>IFERROR('Tablas turistas zona y tip.'!K11/'Tablas turistas zona y tip.'!K24-1,"-")</f>
        <v>-0.19483419915521683</v>
      </c>
      <c r="H11" s="144">
        <f>IFERROR('Tablas turistas zona y tip.'!M11/'Tablas turistas zona y tip.'!M24-1,"-")</f>
        <v>-2.9098366975589429E-2</v>
      </c>
      <c r="I11" s="143">
        <f>IFERROR('Tablas turistas zona y tip.'!O11/'Tablas turistas zona y tip.'!O24-1,"-")</f>
        <v>6.3395983169755032E-2</v>
      </c>
      <c r="J11" s="143">
        <f>IFERROR('Tablas turistas zona y tip.'!Q11/'Tablas turistas zona y tip.'!Q24-1,"-")</f>
        <v>-7.0861692564530676E-2</v>
      </c>
      <c r="K11" s="143">
        <f>IFERROR('Tablas turistas zona y tip.'!S11/'Tablas turistas zona y tip.'!S24-1,"-")</f>
        <v>8.69355923157622E-3</v>
      </c>
    </row>
    <row r="12" spans="2:11" ht="30" customHeight="1">
      <c r="B12" s="127" t="str">
        <f>actualizaciones!$A$2</f>
        <v xml:space="preserve">acumulado abril 2011 </v>
      </c>
      <c r="C12" s="145">
        <v>0.11057764818259508</v>
      </c>
      <c r="D12" s="145">
        <v>-0.11201609680131197</v>
      </c>
      <c r="E12" s="145">
        <v>4.0865125232531607E-2</v>
      </c>
      <c r="F12" s="145">
        <v>0.10769993261793265</v>
      </c>
      <c r="G12" s="145">
        <v>-6.404891372440924E-2</v>
      </c>
      <c r="H12" s="145">
        <v>5.4852402009352819E-2</v>
      </c>
      <c r="I12" s="145">
        <v>0.12216632651340098</v>
      </c>
      <c r="J12" s="145">
        <v>5.944434393161746E-2</v>
      </c>
      <c r="K12" s="145">
        <v>9.7132186478190219E-2</v>
      </c>
    </row>
    <row r="13" spans="2:11" outlineLevel="1">
      <c r="B13" s="65" t="s">
        <v>86</v>
      </c>
      <c r="C13" s="143">
        <f>IFERROR('Tablas turistas zona y tip.'!C13/'Tablas turistas zona y tip.'!C26-1,"-")</f>
        <v>-5.5335874225821868E-2</v>
      </c>
      <c r="D13" s="143">
        <f>IFERROR('Tablas turistas zona y tip.'!E13/'Tablas turistas zona y tip.'!E26-1,"-")</f>
        <v>-0.1420160486206733</v>
      </c>
      <c r="E13" s="143">
        <f>IFERROR('Tablas turistas zona y tip.'!G13/'Tablas turistas zona y tip.'!G26-1,"-")</f>
        <v>-8.4294348122650353E-2</v>
      </c>
      <c r="F13" s="144">
        <f>IFERROR('Tablas turistas zona y tip.'!I13/'Tablas turistas zona y tip.'!I26-1,"-")</f>
        <v>-4.2012927054478344E-2</v>
      </c>
      <c r="G13" s="144">
        <f>IFERROR('Tablas turistas zona y tip.'!K13/'Tablas turistas zona y tip.'!K26-1,"-")</f>
        <v>-5.3877727370922446E-2</v>
      </c>
      <c r="H13" s="144">
        <f>IFERROR('Tablas turistas zona y tip.'!M13/'Tablas turistas zona y tip.'!M26-1,"-")</f>
        <v>-4.5891775075215024E-2</v>
      </c>
      <c r="I13" s="143">
        <f>IFERROR('Tablas turistas zona y tip.'!O13/'Tablas turistas zona y tip.'!O26-1,"-")</f>
        <v>6.2324385459557874E-2</v>
      </c>
      <c r="J13" s="143">
        <f>IFERROR('Tablas turistas zona y tip.'!Q13/'Tablas turistas zona y tip.'!Q26-1,"-")</f>
        <v>7.388644928617305E-2</v>
      </c>
      <c r="K13" s="143">
        <f>IFERROR('Tablas turistas zona y tip.'!S13/'Tablas turistas zona y tip.'!S26-1,"-")</f>
        <v>6.7008832719694489E-2</v>
      </c>
    </row>
    <row r="14" spans="2:11" outlineLevel="1">
      <c r="B14" s="65" t="s">
        <v>87</v>
      </c>
      <c r="C14" s="143">
        <f>IFERROR('Tablas turistas zona y tip.'!C14/'Tablas turistas zona y tip.'!C27-1,"-")</f>
        <v>-6.9636698634667149E-2</v>
      </c>
      <c r="D14" s="143">
        <f>IFERROR('Tablas turistas zona y tip.'!E14/'Tablas turistas zona y tip.'!E27-1,"-")</f>
        <v>-0.11032863849765262</v>
      </c>
      <c r="E14" s="143">
        <f>IFERROR('Tablas turistas zona y tip.'!G14/'Tablas turistas zona y tip.'!G27-1,"-")</f>
        <v>-8.2124496545400993E-2</v>
      </c>
      <c r="F14" s="144">
        <f>IFERROR('Tablas turistas zona y tip.'!I14/'Tablas turistas zona y tip.'!I27-1,"-")</f>
        <v>-6.6476311336717386E-2</v>
      </c>
      <c r="G14" s="144">
        <f>IFERROR('Tablas turistas zona y tip.'!K14/'Tablas turistas zona y tip.'!K27-1,"-")</f>
        <v>-3.6640773853143793E-3</v>
      </c>
      <c r="H14" s="144">
        <f>IFERROR('Tablas turistas zona y tip.'!M14/'Tablas turistas zona y tip.'!M27-1,"-")</f>
        <v>-4.7498856071676365E-2</v>
      </c>
      <c r="I14" s="143">
        <f>IFERROR('Tablas turistas zona y tip.'!O14/'Tablas turistas zona y tip.'!O27-1,"-")</f>
        <v>5.1321210399204453E-2</v>
      </c>
      <c r="J14" s="143">
        <f>IFERROR('Tablas turistas zona y tip.'!Q14/'Tablas turistas zona y tip.'!Q27-1,"-")</f>
        <v>9.059459311925977E-2</v>
      </c>
      <c r="K14" s="143">
        <f>IFERROR('Tablas turistas zona y tip.'!S14/'Tablas turistas zona y tip.'!S27-1,"-")</f>
        <v>6.6801684767698877E-2</v>
      </c>
    </row>
    <row r="15" spans="2:11" outlineLevel="1">
      <c r="B15" s="65" t="s">
        <v>88</v>
      </c>
      <c r="C15" s="143">
        <f>IFERROR('Tablas turistas zona y tip.'!C15/'Tablas turistas zona y tip.'!C28-1,"-")</f>
        <v>-2.2785932163620681E-2</v>
      </c>
      <c r="D15" s="143">
        <f>IFERROR('Tablas turistas zona y tip.'!E15/'Tablas turistas zona y tip.'!E28-1,"-")</f>
        <v>-0.14250358857595402</v>
      </c>
      <c r="E15" s="143">
        <f>IFERROR('Tablas turistas zona y tip.'!G15/'Tablas turistas zona y tip.'!G28-1,"-")</f>
        <v>-6.4088114754098369E-2</v>
      </c>
      <c r="F15" s="144">
        <f>IFERROR('Tablas turistas zona y tip.'!I15/'Tablas turistas zona y tip.'!I28-1,"-")</f>
        <v>-1.9865554010199404E-2</v>
      </c>
      <c r="G15" s="144">
        <f>IFERROR('Tablas turistas zona y tip.'!K15/'Tablas turistas zona y tip.'!K28-1,"-")</f>
        <v>-0.12954093620097595</v>
      </c>
      <c r="H15" s="144">
        <f>IFERROR('Tablas turistas zona y tip.'!M15/'Tablas turistas zona y tip.'!M28-1,"-")</f>
        <v>-5.7053560485353594E-2</v>
      </c>
      <c r="I15" s="143">
        <f>IFERROR('Tablas turistas zona y tip.'!O15/'Tablas turistas zona y tip.'!O28-1,"-")</f>
        <v>0.12153978157826772</v>
      </c>
      <c r="J15" s="143">
        <f>IFERROR('Tablas turistas zona y tip.'!Q15/'Tablas turistas zona y tip.'!Q28-1,"-")</f>
        <v>-2.6944200018205189E-3</v>
      </c>
      <c r="K15" s="143">
        <f>IFERROR('Tablas turistas zona y tip.'!S15/'Tablas turistas zona y tip.'!S28-1,"-")</f>
        <v>7.0975693492495218E-2</v>
      </c>
    </row>
    <row r="16" spans="2:11" outlineLevel="1">
      <c r="B16" s="65" t="s">
        <v>89</v>
      </c>
      <c r="C16" s="143">
        <f>IFERROR('Tablas turistas zona y tip.'!C16/'Tablas turistas zona y tip.'!C29-1,"-")</f>
        <v>2.7938688675859913E-2</v>
      </c>
      <c r="D16" s="143">
        <f>IFERROR('Tablas turistas zona y tip.'!E16/'Tablas turistas zona y tip.'!E29-1,"-")</f>
        <v>-0.12479247371333702</v>
      </c>
      <c r="E16" s="143">
        <f>IFERROR('Tablas turistas zona y tip.'!G16/'Tablas turistas zona y tip.'!G29-1,"-")</f>
        <v>-2.0408520776399652E-2</v>
      </c>
      <c r="F16" s="144">
        <f>IFERROR('Tablas turistas zona y tip.'!I16/'Tablas turistas zona y tip.'!I29-1,"-")</f>
        <v>2.1052631578947434E-2</v>
      </c>
      <c r="G16" s="144">
        <f>IFERROR('Tablas turistas zona y tip.'!K16/'Tablas turistas zona y tip.'!K29-1,"-")</f>
        <v>-0.10970592716745386</v>
      </c>
      <c r="H16" s="144">
        <f>IFERROR('Tablas turistas zona y tip.'!M16/'Tablas turistas zona y tip.'!M29-1,"-")</f>
        <v>-2.0432169387196053E-2</v>
      </c>
      <c r="I16" s="143">
        <f>IFERROR('Tablas turistas zona y tip.'!O16/'Tablas turistas zona y tip.'!O29-1,"-")</f>
        <v>7.808349855972474E-2</v>
      </c>
      <c r="J16" s="143">
        <f>IFERROR('Tablas turistas zona y tip.'!Q16/'Tablas turistas zona y tip.'!Q29-1,"-")</f>
        <v>-5.1572318082726554E-2</v>
      </c>
      <c r="K16" s="143">
        <f>IFERROR('Tablas turistas zona y tip.'!S16/'Tablas turistas zona y tip.'!S29-1,"-")</f>
        <v>2.6704195768659567E-2</v>
      </c>
    </row>
    <row r="17" spans="2:11" outlineLevel="1">
      <c r="B17" s="65" t="s">
        <v>90</v>
      </c>
      <c r="C17" s="143">
        <f>IFERROR('Tablas turistas zona y tip.'!C17/'Tablas turistas zona y tip.'!C30-1,"-")</f>
        <v>-0.13198965184897116</v>
      </c>
      <c r="D17" s="143">
        <f>IFERROR('Tablas turistas zona y tip.'!E17/'Tablas turistas zona y tip.'!E30-1,"-")</f>
        <v>-0.25932130890425609</v>
      </c>
      <c r="E17" s="143">
        <f>IFERROR('Tablas turistas zona y tip.'!G17/'Tablas turistas zona y tip.'!G30-1,"-")</f>
        <v>-0.17295716497505587</v>
      </c>
      <c r="F17" s="144">
        <f>IFERROR('Tablas turistas zona y tip.'!I17/'Tablas turistas zona y tip.'!I30-1,"-")</f>
        <v>-0.13343986595507018</v>
      </c>
      <c r="G17" s="144">
        <f>IFERROR('Tablas turistas zona y tip.'!K17/'Tablas turistas zona y tip.'!K30-1,"-")</f>
        <v>-0.24943739604057269</v>
      </c>
      <c r="H17" s="144">
        <f>IFERROR('Tablas turistas zona y tip.'!M17/'Tablas turistas zona y tip.'!M30-1,"-")</f>
        <v>-0.17083171252247231</v>
      </c>
      <c r="I17" s="143">
        <f>IFERROR('Tablas turistas zona y tip.'!O17/'Tablas turistas zona y tip.'!O30-1,"-")</f>
        <v>4.8403928563498733E-2</v>
      </c>
      <c r="J17" s="143">
        <f>IFERROR('Tablas turistas zona y tip.'!Q17/'Tablas turistas zona y tip.'!Q30-1,"-")</f>
        <v>-7.9288910486140618E-2</v>
      </c>
      <c r="K17" s="143">
        <f>IFERROR('Tablas turistas zona y tip.'!S17/'Tablas turistas zona y tip.'!S30-1,"-")</f>
        <v>-5.5239406390156232E-3</v>
      </c>
    </row>
    <row r="18" spans="2:11" outlineLevel="1">
      <c r="B18" s="65" t="s">
        <v>91</v>
      </c>
      <c r="C18" s="143">
        <f>IFERROR('Tablas turistas zona y tip.'!C18/'Tablas turistas zona y tip.'!C31-1,"-")</f>
        <v>-0.11341969668523266</v>
      </c>
      <c r="D18" s="143">
        <f>IFERROR('Tablas turistas zona y tip.'!E18/'Tablas turistas zona y tip.'!E31-1,"-")</f>
        <v>-0.21927547230099453</v>
      </c>
      <c r="E18" s="143">
        <f>IFERROR('Tablas turistas zona y tip.'!G18/'Tablas turistas zona y tip.'!G31-1,"-")</f>
        <v>-0.14973826294296599</v>
      </c>
      <c r="F18" s="144">
        <f>IFERROR('Tablas turistas zona y tip.'!I18/'Tablas turistas zona y tip.'!I31-1,"-")</f>
        <v>-0.11259047619047624</v>
      </c>
      <c r="G18" s="144">
        <f>IFERROR('Tablas turistas zona y tip.'!K18/'Tablas turistas zona y tip.'!K31-1,"-")</f>
        <v>-0.21475799086757996</v>
      </c>
      <c r="H18" s="144">
        <f>IFERROR('Tablas turistas zona y tip.'!M18/'Tablas turistas zona y tip.'!M31-1,"-")</f>
        <v>-0.14760563380281688</v>
      </c>
      <c r="I18" s="143">
        <f>IFERROR('Tablas turistas zona y tip.'!O18/'Tablas turistas zona y tip.'!O31-1,"-")</f>
        <v>3.7779213406158751E-2</v>
      </c>
      <c r="J18" s="143">
        <f>IFERROR('Tablas turistas zona y tip.'!Q18/'Tablas turistas zona y tip.'!Q31-1,"-")</f>
        <v>4.1473236758208021E-2</v>
      </c>
      <c r="K18" s="143">
        <f>IFERROR('Tablas turistas zona y tip.'!S18/'Tablas turistas zona y tip.'!S31-1,"-")</f>
        <v>3.9300314374877576E-2</v>
      </c>
    </row>
    <row r="19" spans="2:11" outlineLevel="1">
      <c r="B19" s="65" t="s">
        <v>92</v>
      </c>
      <c r="C19" s="143">
        <f>IFERROR('Tablas turistas zona y tip.'!C19/'Tablas turistas zona y tip.'!C32-1,"-")</f>
        <v>7.9227443941653819E-2</v>
      </c>
      <c r="D19" s="143">
        <f>IFERROR('Tablas turistas zona y tip.'!E19/'Tablas turistas zona y tip.'!E32-1,"-")</f>
        <v>-2.2190599012762879E-2</v>
      </c>
      <c r="E19" s="143">
        <f>IFERROR('Tablas turistas zona y tip.'!G19/'Tablas turistas zona y tip.'!G32-1,"-")</f>
        <v>4.2469860099284329E-2</v>
      </c>
      <c r="F19" s="144">
        <f>IFERROR('Tablas turistas zona y tip.'!I19/'Tablas turistas zona y tip.'!I32-1,"-")</f>
        <v>8.5190973020177418E-2</v>
      </c>
      <c r="G19" s="144">
        <f>IFERROR('Tablas turistas zona y tip.'!K19/'Tablas turistas zona y tip.'!K32-1,"-")</f>
        <v>-3.9462534802082061E-2</v>
      </c>
      <c r="H19" s="144">
        <f>IFERROR('Tablas turistas zona y tip.'!M19/'Tablas turistas zona y tip.'!M32-1,"-")</f>
        <v>3.995783123709673E-2</v>
      </c>
      <c r="I19" s="143">
        <f>IFERROR('Tablas turistas zona y tip.'!O19/'Tablas turistas zona y tip.'!O32-1,"-")</f>
        <v>8.0190908452846044E-2</v>
      </c>
      <c r="J19" s="143">
        <f>IFERROR('Tablas turistas zona y tip.'!Q19/'Tablas turistas zona y tip.'!Q32-1,"-")</f>
        <v>5.8372446618628837E-2</v>
      </c>
      <c r="K19" s="143">
        <f>IFERROR('Tablas turistas zona y tip.'!S19/'Tablas turistas zona y tip.'!S32-1,"-")</f>
        <v>7.1700518496075505E-2</v>
      </c>
    </row>
    <row r="20" spans="2:11" outlineLevel="1">
      <c r="B20" s="65" t="s">
        <v>93</v>
      </c>
      <c r="C20" s="143">
        <f>IFERROR('Tablas turistas zona y tip.'!C20/'Tablas turistas zona y tip.'!C33-1,"-")</f>
        <v>8.2153971045866525E-2</v>
      </c>
      <c r="D20" s="143">
        <f>IFERROR('Tablas turistas zona y tip.'!E20/'Tablas turistas zona y tip.'!E33-1,"-")</f>
        <v>-0.13311417240659573</v>
      </c>
      <c r="E20" s="143">
        <f>IFERROR('Tablas turistas zona y tip.'!G20/'Tablas turistas zona y tip.'!G33-1,"-")</f>
        <v>8.6423492934657453E-3</v>
      </c>
      <c r="F20" s="144">
        <f>IFERROR('Tablas turistas zona y tip.'!I20/'Tablas turistas zona y tip.'!I33-1,"-")</f>
        <v>5.0769157498690376E-2</v>
      </c>
      <c r="G20" s="144">
        <f>IFERROR('Tablas turistas zona y tip.'!K20/'Tablas turistas zona y tip.'!K33-1,"-")</f>
        <v>-0.12416154603874474</v>
      </c>
      <c r="H20" s="144">
        <f>IFERROR('Tablas turistas zona y tip.'!M20/'Tablas turistas zona y tip.'!M33-1,"-")</f>
        <v>-8.1341904506183615E-3</v>
      </c>
      <c r="I20" s="143">
        <f>IFERROR('Tablas turistas zona y tip.'!O20/'Tablas turistas zona y tip.'!O33-1,"-")</f>
        <v>7.4694167065846306E-2</v>
      </c>
      <c r="J20" s="143">
        <f>IFERROR('Tablas turistas zona y tip.'!Q20/'Tablas turistas zona y tip.'!Q33-1,"-")</f>
        <v>-3.9142219986334381E-2</v>
      </c>
      <c r="K20" s="143">
        <f>IFERROR('Tablas turistas zona y tip.'!S20/'Tablas turistas zona y tip.'!S33-1,"-")</f>
        <v>3.1413702243550334E-2</v>
      </c>
    </row>
    <row r="21" spans="2:11" outlineLevel="1">
      <c r="B21" s="65" t="s">
        <v>94</v>
      </c>
      <c r="C21" s="143">
        <f>IFERROR('Tablas turistas zona y tip.'!C21/'Tablas turistas zona y tip.'!C34-1,"-")</f>
        <v>-0.13682239101030069</v>
      </c>
      <c r="D21" s="143">
        <f>IFERROR('Tablas turistas zona y tip.'!E21/'Tablas turistas zona y tip.'!E34-1,"-")</f>
        <v>-0.18086295551084286</v>
      </c>
      <c r="E21" s="143">
        <f>IFERROR('Tablas turistas zona y tip.'!G21/'Tablas turistas zona y tip.'!G34-1,"-")</f>
        <v>-0.15080942913944906</v>
      </c>
      <c r="F21" s="144">
        <f>IFERROR('Tablas turistas zona y tip.'!I21/'Tablas turistas zona y tip.'!I34-1,"-")</f>
        <v>-0.13975120475176506</v>
      </c>
      <c r="G21" s="144">
        <f>IFERROR('Tablas turistas zona y tip.'!K21/'Tablas turistas zona y tip.'!K34-1,"-")</f>
        <v>-0.19272361809045224</v>
      </c>
      <c r="H21" s="144">
        <f>IFERROR('Tablas turistas zona y tip.'!M21/'Tablas turistas zona y tip.'!M34-1,"-")</f>
        <v>-0.15655567316643926</v>
      </c>
      <c r="I21" s="143">
        <f>IFERROR('Tablas turistas zona y tip.'!O21/'Tablas turistas zona y tip.'!O34-1,"-")</f>
        <v>2.3258754633178613E-2</v>
      </c>
      <c r="J21" s="143">
        <f>IFERROR('Tablas turistas zona y tip.'!Q21/'Tablas turistas zona y tip.'!Q34-1,"-")</f>
        <v>-1.0685518008756389E-2</v>
      </c>
      <c r="K21" s="143">
        <f>IFERROR('Tablas turistas zona y tip.'!S21/'Tablas turistas zona y tip.'!S34-1,"-")</f>
        <v>9.8439404440409106E-3</v>
      </c>
    </row>
    <row r="22" spans="2:11" outlineLevel="1">
      <c r="B22" s="65" t="s">
        <v>95</v>
      </c>
      <c r="C22" s="143">
        <f>IFERROR('Tablas turistas zona y tip.'!C22/'Tablas turistas zona y tip.'!C35-1,"-")</f>
        <v>-3.9997139656282044E-2</v>
      </c>
      <c r="D22" s="143">
        <f>IFERROR('Tablas turistas zona y tip.'!E22/'Tablas turistas zona y tip.'!E35-1,"-")</f>
        <v>-0.18380960578412808</v>
      </c>
      <c r="E22" s="143">
        <f>IFERROR('Tablas turistas zona y tip.'!G22/'Tablas turistas zona y tip.'!G35-1,"-")</f>
        <v>-9.1257727530718369E-2</v>
      </c>
      <c r="F22" s="144">
        <f>IFERROR('Tablas turistas zona y tip.'!I22/'Tablas turistas zona y tip.'!I35-1,"-")</f>
        <v>-3.9119855686537752E-2</v>
      </c>
      <c r="G22" s="144">
        <f>IFERROR('Tablas turistas zona y tip.'!K22/'Tablas turistas zona y tip.'!K35-1,"-")</f>
        <v>-0.1845867720562594</v>
      </c>
      <c r="H22" s="144">
        <f>IFERROR('Tablas turistas zona y tip.'!M22/'Tablas turistas zona y tip.'!M35-1,"-")</f>
        <v>-9.0211341398690803E-2</v>
      </c>
      <c r="I22" s="143">
        <f>IFERROR('Tablas turistas zona y tip.'!O22/'Tablas turistas zona y tip.'!O35-1,"-")</f>
        <v>4.2557999070103048E-2</v>
      </c>
      <c r="J22" s="143">
        <f>IFERROR('Tablas turistas zona y tip.'!Q22/'Tablas turistas zona y tip.'!Q35-1,"-")</f>
        <v>-8.3294773519163812E-2</v>
      </c>
      <c r="K22" s="143">
        <f>IFERROR('Tablas turistas zona y tip.'!S22/'Tablas turistas zona y tip.'!S35-1,"-")</f>
        <v>-1.2568741025816399E-2</v>
      </c>
    </row>
    <row r="23" spans="2:11" outlineLevel="1">
      <c r="B23" s="65" t="s">
        <v>96</v>
      </c>
      <c r="C23" s="143">
        <f>IFERROR('Tablas turistas zona y tip.'!C23/'Tablas turistas zona y tip.'!C36-1,"-")</f>
        <v>-4.4818414576549226E-2</v>
      </c>
      <c r="D23" s="143">
        <f>IFERROR('Tablas turistas zona y tip.'!E23/'Tablas turistas zona y tip.'!E36-1,"-")</f>
        <v>-0.12843453862036103</v>
      </c>
      <c r="E23" s="143">
        <f>IFERROR('Tablas turistas zona y tip.'!G23/'Tablas turistas zona y tip.'!G36-1,"-")</f>
        <v>-7.1534896309076723E-2</v>
      </c>
      <c r="F23" s="144">
        <f>IFERROR('Tablas turistas zona y tip.'!I23/'Tablas turistas zona y tip.'!I36-1,"-")</f>
        <v>-5.3761567773543795E-2</v>
      </c>
      <c r="G23" s="144">
        <f>IFERROR('Tablas turistas zona y tip.'!K23/'Tablas turistas zona y tip.'!K36-1,"-")</f>
        <v>-0.13556001529051986</v>
      </c>
      <c r="H23" s="144">
        <f>IFERROR('Tablas turistas zona y tip.'!M23/'Tablas turistas zona y tip.'!M36-1,"-")</f>
        <v>-7.9368165976096861E-2</v>
      </c>
      <c r="I23" s="143">
        <f>IFERROR('Tablas turistas zona y tip.'!O23/'Tablas turistas zona y tip.'!O36-1,"-")</f>
        <v>-2.9079766111128613E-3</v>
      </c>
      <c r="J23" s="143">
        <f>IFERROR('Tablas turistas zona y tip.'!Q23/'Tablas turistas zona y tip.'!Q36-1,"-")</f>
        <v>-9.5130321862535894E-2</v>
      </c>
      <c r="K23" s="143">
        <f>IFERROR('Tablas turistas zona y tip.'!S23/'Tablas turistas zona y tip.'!S36-1,"-")</f>
        <v>-4.1586484846284355E-2</v>
      </c>
    </row>
    <row r="24" spans="2:11" outlineLevel="1">
      <c r="B24" s="65" t="s">
        <v>97</v>
      </c>
      <c r="C24" s="143">
        <f>IFERROR('Tablas turistas zona y tip.'!C24/'Tablas turistas zona y tip.'!C37-1,"-")</f>
        <v>3.9140875133404585E-2</v>
      </c>
      <c r="D24" s="143">
        <f>IFERROR('Tablas turistas zona y tip.'!E24/'Tablas turistas zona y tip.'!E37-1,"-")</f>
        <v>-7.0044488383588677E-2</v>
      </c>
      <c r="E24" s="143">
        <f>IFERROR('Tablas turistas zona y tip.'!G24/'Tablas turistas zona y tip.'!G37-1,"-")</f>
        <v>8.664009703691633E-4</v>
      </c>
      <c r="F24" s="144">
        <f>IFERROR('Tablas turistas zona y tip.'!I24/'Tablas turistas zona y tip.'!I37-1,"-")</f>
        <v>3.7002319968129749E-2</v>
      </c>
      <c r="G24" s="144">
        <f>IFERROR('Tablas turistas zona y tip.'!K24/'Tablas turistas zona y tip.'!K37-1,"-")</f>
        <v>-7.6326292658863593E-2</v>
      </c>
      <c r="H24" s="144">
        <f>IFERROR('Tablas turistas zona y tip.'!M24/'Tablas turistas zona y tip.'!M37-1,"-")</f>
        <v>-1.8931231915286784E-3</v>
      </c>
      <c r="I24" s="143">
        <f>IFERROR('Tablas turistas zona y tip.'!O24/'Tablas turistas zona y tip.'!O37-1,"-")</f>
        <v>6.5757898005853521E-2</v>
      </c>
      <c r="J24" s="143">
        <f>IFERROR('Tablas turistas zona y tip.'!Q24/'Tablas turistas zona y tip.'!Q37-1,"-")</f>
        <v>-7.4122514981451504E-2</v>
      </c>
      <c r="K24" s="143">
        <f>IFERROR('Tablas turistas zona y tip.'!S24/'Tablas turistas zona y tip.'!S37-1,"-")</f>
        <v>3.9581855908386032E-3</v>
      </c>
    </row>
    <row r="25" spans="2:11" ht="15" customHeight="1">
      <c r="B25" s="131">
        <v>2010</v>
      </c>
      <c r="C25" s="146">
        <f>IFERROR('Tablas turistas zona y tip.'!C25/'Tablas turistas zona y tip.'!C38-1,"-")</f>
        <v>-4.0384645374586747E-2</v>
      </c>
      <c r="D25" s="146">
        <f>IFERROR('Tablas turistas zona y tip.'!E25/'Tablas turistas zona y tip.'!E38-1,"-")</f>
        <v>-0.14819833812223349</v>
      </c>
      <c r="E25" s="146">
        <f>IFERROR('Tablas turistas zona y tip.'!G25/'Tablas turistas zona y tip.'!G38-1,"-")</f>
        <v>-7.6419928049711094E-2</v>
      </c>
      <c r="F25" s="146">
        <f>IFERROR('Tablas turistas zona y tip.'!I25/'Tablas turistas zona y tip.'!I38-1,"-")</f>
        <v>-4.1940508035396284E-2</v>
      </c>
      <c r="G25" s="146">
        <f>IFERROR('Tablas turistas zona y tip.'!K25/'Tablas turistas zona y tip.'!K38-1,"-")</f>
        <v>-0.1326282964823412</v>
      </c>
      <c r="H25" s="146">
        <f>IFERROR('Tablas turistas zona y tip.'!M25/'Tablas turistas zona y tip.'!M38-1,"-")</f>
        <v>-7.1966830179864494E-2</v>
      </c>
      <c r="I25" s="146">
        <f>IFERROR('Tablas turistas zona y tip.'!O25/'Tablas turistas zona y tip.'!O38-1,"-")</f>
        <v>5.6310882751361202E-2</v>
      </c>
      <c r="J25" s="146">
        <f>IFERROR('Tablas turistas zona y tip.'!Q25/'Tablas turistas zona y tip.'!Q38-1,"-")</f>
        <v>-1.7178847952918797E-2</v>
      </c>
      <c r="K25" s="146">
        <f>IFERROR('Tablas turistas zona y tip.'!S25/'Tablas turistas zona y tip.'!S38-1,"-")</f>
        <v>2.6242294141912259E-2</v>
      </c>
    </row>
    <row r="26" spans="2:11" ht="15" hidden="1" customHeight="1" outlineLevel="1">
      <c r="B26" s="65" t="s">
        <v>86</v>
      </c>
      <c r="C26" s="143">
        <f>IFERROR('Tablas turistas zona y tip.'!C26/'Tablas turistas zona y tip.'!C39-1,"-")</f>
        <v>-7.439255633461217E-2</v>
      </c>
      <c r="D26" s="143">
        <f>IFERROR('Tablas turistas zona y tip.'!E26/'Tablas turistas zona y tip.'!E39-1,"-")</f>
        <v>-0.13086001980851769</v>
      </c>
      <c r="E26" s="143">
        <f>IFERROR('Tablas turistas zona y tip.'!G26/'Tablas turistas zona y tip.'!G39-1,"-")</f>
        <v>-9.4056275687638302E-2</v>
      </c>
      <c r="F26" s="144">
        <f>IFERROR('Tablas turistas zona y tip.'!I26/'Tablas turistas zona y tip.'!I39-1,"-")</f>
        <v>-7.0440668708425136E-2</v>
      </c>
      <c r="G26" s="144">
        <f>IFERROR('Tablas turistas zona y tip.'!K26/'Tablas turistas zona y tip.'!K39-1,"-")</f>
        <v>-0.14826672554647824</v>
      </c>
      <c r="H26" s="144">
        <f>IFERROR('Tablas turistas zona y tip.'!M26/'Tablas turistas zona y tip.'!M39-1,"-")</f>
        <v>-9.7403011333936806E-2</v>
      </c>
      <c r="I26" s="143">
        <f>IFERROR('Tablas turistas zona y tip.'!O26/'Tablas turistas zona y tip.'!O39-1,"-")</f>
        <v>-3.3555786120824771E-2</v>
      </c>
      <c r="J26" s="143">
        <f>IFERROR('Tablas turistas zona y tip.'!Q26/'Tablas turistas zona y tip.'!Q39-1,"-")</f>
        <v>-0.12401986408782018</v>
      </c>
      <c r="K26" s="143">
        <f>IFERROR('Tablas turistas zona y tip.'!S26/'Tablas turistas zona y tip.'!S39-1,"-")</f>
        <v>-7.2369046545247118E-2</v>
      </c>
    </row>
    <row r="27" spans="2:11" ht="15" hidden="1" customHeight="1" outlineLevel="1">
      <c r="B27" s="65" t="s">
        <v>87</v>
      </c>
      <c r="C27" s="143">
        <f>IFERROR('Tablas turistas zona y tip.'!C27/'Tablas turistas zona y tip.'!C40-1,"-")</f>
        <v>-7.2355158208431969E-2</v>
      </c>
      <c r="D27" s="143">
        <f>IFERROR('Tablas turistas zona y tip.'!E27/'Tablas turistas zona y tip.'!E40-1,"-")</f>
        <v>-0.18415669205658325</v>
      </c>
      <c r="E27" s="143">
        <f>IFERROR('Tablas turistas zona y tip.'!G27/'Tablas turistas zona y tip.'!G40-1,"-")</f>
        <v>-0.10979289035285889</v>
      </c>
      <c r="F27" s="144">
        <f>IFERROR('Tablas turistas zona y tip.'!I27/'Tablas turistas zona y tip.'!I40-1,"-")</f>
        <v>-8.5705445544554504E-2</v>
      </c>
      <c r="G27" s="144">
        <f>IFERROR('Tablas turistas zona y tip.'!K27/'Tablas turistas zona y tip.'!K40-1,"-")</f>
        <v>-0.20462405284631824</v>
      </c>
      <c r="H27" s="144">
        <f>IFERROR('Tablas turistas zona y tip.'!M27/'Tablas turistas zona y tip.'!M40-1,"-")</f>
        <v>-0.12522111895877186</v>
      </c>
      <c r="I27" s="143">
        <f>IFERROR('Tablas turistas zona y tip.'!O27/'Tablas turistas zona y tip.'!O40-1,"-")</f>
        <v>-8.5973989084342728E-2</v>
      </c>
      <c r="J27" s="143">
        <f>IFERROR('Tablas turistas zona y tip.'!Q27/'Tablas turistas zona y tip.'!Q40-1,"-")</f>
        <v>-0.2091200992957557</v>
      </c>
      <c r="K27" s="143">
        <f>IFERROR('Tablas turistas zona y tip.'!S27/'Tablas turistas zona y tip.'!S40-1,"-")</f>
        <v>-0.1388289248158614</v>
      </c>
    </row>
    <row r="28" spans="2:11" ht="15" hidden="1" customHeight="1" outlineLevel="1">
      <c r="B28" s="65" t="s">
        <v>88</v>
      </c>
      <c r="C28" s="143">
        <f>IFERROR('Tablas turistas zona y tip.'!C28/'Tablas turistas zona y tip.'!C41-1,"-")</f>
        <v>-0.1044361428904973</v>
      </c>
      <c r="D28" s="143">
        <f>IFERROR('Tablas turistas zona y tip.'!E28/'Tablas turistas zona y tip.'!E41-1,"-")</f>
        <v>-0.15245207031086128</v>
      </c>
      <c r="E28" s="143">
        <f>IFERROR('Tablas turistas zona y tip.'!G28/'Tablas turistas zona y tip.'!G41-1,"-")</f>
        <v>-0.12160439197804007</v>
      </c>
      <c r="F28" s="144">
        <f>IFERROR('Tablas turistas zona y tip.'!I28/'Tablas turistas zona y tip.'!I41-1,"-")</f>
        <v>-0.11334909053540232</v>
      </c>
      <c r="G28" s="144">
        <f>IFERROR('Tablas turistas zona y tip.'!K28/'Tablas turistas zona y tip.'!K41-1,"-")</f>
        <v>-0.16718720602069614</v>
      </c>
      <c r="H28" s="144">
        <f>IFERROR('Tablas turistas zona y tip.'!M28/'Tablas turistas zona y tip.'!M41-1,"-")</f>
        <v>-0.13236740661969959</v>
      </c>
      <c r="I28" s="143">
        <f>IFERROR('Tablas turistas zona y tip.'!O28/'Tablas turistas zona y tip.'!O41-1,"-")</f>
        <v>-6.9029966497084039E-2</v>
      </c>
      <c r="J28" s="143">
        <f>IFERROR('Tablas turistas zona y tip.'!Q28/'Tablas turistas zona y tip.'!Q41-1,"-")</f>
        <v>-0.10427843821513405</v>
      </c>
      <c r="K28" s="143">
        <f>IFERROR('Tablas turistas zona y tip.'!S28/'Tablas turistas zona y tip.'!S41-1,"-")</f>
        <v>-8.3705814324543937E-2</v>
      </c>
    </row>
    <row r="29" spans="2:11" ht="15" hidden="1" customHeight="1" outlineLevel="1">
      <c r="B29" s="65" t="s">
        <v>89</v>
      </c>
      <c r="C29" s="143">
        <f>IFERROR('Tablas turistas zona y tip.'!C29/'Tablas turistas zona y tip.'!C42-1,"-")</f>
        <v>-0.17924012285942692</v>
      </c>
      <c r="D29" s="143">
        <f>IFERROR('Tablas turistas zona y tip.'!E29/'Tablas turistas zona y tip.'!E42-1,"-")</f>
        <v>-0.20473549863568352</v>
      </c>
      <c r="E29" s="143">
        <f>IFERROR('Tablas turistas zona y tip.'!G29/'Tablas turistas zona y tip.'!G42-1,"-")</f>
        <v>-0.18748576634024139</v>
      </c>
      <c r="F29" s="144">
        <f>IFERROR('Tablas turistas zona y tip.'!I29/'Tablas turistas zona y tip.'!I42-1,"-")</f>
        <v>-0.19919106390217167</v>
      </c>
      <c r="G29" s="144">
        <f>IFERROR('Tablas turistas zona y tip.'!K29/'Tablas turistas zona y tip.'!K42-1,"-")</f>
        <v>-0.24229363094092748</v>
      </c>
      <c r="H29" s="144">
        <f>IFERROR('Tablas turistas zona y tip.'!M29/'Tablas turistas zona y tip.'!M42-1,"-")</f>
        <v>-0.21338758333967101</v>
      </c>
      <c r="I29" s="143">
        <f>IFERROR('Tablas turistas zona y tip.'!O29/'Tablas turistas zona y tip.'!O42-1,"-")</f>
        <v>-0.11000869814925029</v>
      </c>
      <c r="J29" s="143">
        <f>IFERROR('Tablas turistas zona y tip.'!Q29/'Tablas turistas zona y tip.'!Q42-1,"-")</f>
        <v>-7.0903771561709794E-2</v>
      </c>
      <c r="K29" s="143">
        <f>IFERROR('Tablas turistas zona y tip.'!S29/'Tablas turistas zona y tip.'!S42-1,"-")</f>
        <v>-9.4912854949036563E-2</v>
      </c>
    </row>
    <row r="30" spans="2:11" ht="15" hidden="1" customHeight="1" outlineLevel="1">
      <c r="B30" s="65" t="s">
        <v>90</v>
      </c>
      <c r="C30" s="143">
        <f>IFERROR('Tablas turistas zona y tip.'!C30/'Tablas turistas zona y tip.'!C43-1,"-")</f>
        <v>-0.14170234380669033</v>
      </c>
      <c r="D30" s="143">
        <f>IFERROR('Tablas turistas zona y tip.'!E30/'Tablas turistas zona y tip.'!E43-1,"-")</f>
        <v>-0.26807378225364609</v>
      </c>
      <c r="E30" s="143">
        <f>IFERROR('Tablas turistas zona y tip.'!G30/'Tablas turistas zona y tip.'!G43-1,"-")</f>
        <v>-0.18687170113956397</v>
      </c>
      <c r="F30" s="144">
        <f>IFERROR('Tablas turistas zona y tip.'!I30/'Tablas turistas zona y tip.'!I43-1,"-")</f>
        <v>-0.15728368590330255</v>
      </c>
      <c r="G30" s="144">
        <f>IFERROR('Tablas turistas zona y tip.'!K30/'Tablas turistas zona y tip.'!K43-1,"-")</f>
        <v>-0.2822127540031838</v>
      </c>
      <c r="H30" s="144">
        <f>IFERROR('Tablas turistas zona y tip.'!M30/'Tablas turistas zona y tip.'!M43-1,"-")</f>
        <v>-0.20205197899364102</v>
      </c>
      <c r="I30" s="143">
        <f>IFERROR('Tablas turistas zona y tip.'!O30/'Tablas turistas zona y tip.'!O43-1,"-")</f>
        <v>-0.10969000293227116</v>
      </c>
      <c r="J30" s="143">
        <f>IFERROR('Tablas turistas zona y tip.'!Q30/'Tablas turistas zona y tip.'!Q43-1,"-")</f>
        <v>-0.13446018769222678</v>
      </c>
      <c r="K30" s="143">
        <f>IFERROR('Tablas turistas zona y tip.'!S30/'Tablas turistas zona y tip.'!S43-1,"-")</f>
        <v>-0.12032194672458696</v>
      </c>
    </row>
    <row r="31" spans="2:11" ht="15" hidden="1" customHeight="1" outlineLevel="1">
      <c r="B31" s="65" t="s">
        <v>91</v>
      </c>
      <c r="C31" s="143">
        <f>IFERROR('Tablas turistas zona y tip.'!C31/'Tablas turistas zona y tip.'!C44-1,"-")</f>
        <v>-0.15227771097121034</v>
      </c>
      <c r="D31" s="143">
        <f>IFERROR('Tablas turistas zona y tip.'!E31/'Tablas turistas zona y tip.'!E44-1,"-")</f>
        <v>-0.21553452813635798</v>
      </c>
      <c r="E31" s="143">
        <f>IFERROR('Tablas turistas zona y tip.'!G31/'Tablas turistas zona y tip.'!G44-1,"-")</f>
        <v>-0.17509947549285587</v>
      </c>
      <c r="F31" s="144">
        <f>IFERROR('Tablas turistas zona y tip.'!I31/'Tablas turistas zona y tip.'!I44-1,"-")</f>
        <v>-0.15265179637819171</v>
      </c>
      <c r="G31" s="144">
        <f>IFERROR('Tablas turistas zona y tip.'!K31/'Tablas turistas zona y tip.'!K44-1,"-")</f>
        <v>-0.23062870633203114</v>
      </c>
      <c r="H31" s="144">
        <f>IFERROR('Tablas turistas zona y tip.'!M31/'Tablas turistas zona y tip.'!M44-1,"-")</f>
        <v>-0.18109679205240981</v>
      </c>
      <c r="I31" s="143">
        <f>IFERROR('Tablas turistas zona y tip.'!O31/'Tablas turistas zona y tip.'!O44-1,"-")</f>
        <v>-7.7880393969152584E-2</v>
      </c>
      <c r="J31" s="143">
        <f>IFERROR('Tablas turistas zona y tip.'!Q31/'Tablas turistas zona y tip.'!Q44-1,"-")</f>
        <v>-6.1711160908742624E-2</v>
      </c>
      <c r="K31" s="143">
        <f>IFERROR('Tablas turistas zona y tip.'!S31/'Tablas turistas zona y tip.'!S44-1,"-")</f>
        <v>-7.129030533126568E-2</v>
      </c>
    </row>
    <row r="32" spans="2:11" ht="15" hidden="1" customHeight="1" outlineLevel="1">
      <c r="B32" s="65" t="s">
        <v>92</v>
      </c>
      <c r="C32" s="143">
        <f>IFERROR('Tablas turistas zona y tip.'!C32/'Tablas turistas zona y tip.'!C45-1,"-")</f>
        <v>-0.17154645220742226</v>
      </c>
      <c r="D32" s="143">
        <f>IFERROR('Tablas turistas zona y tip.'!E32/'Tablas turistas zona y tip.'!E45-1,"-")</f>
        <v>-0.11318373624640143</v>
      </c>
      <c r="E32" s="143">
        <f>IFERROR('Tablas turistas zona y tip.'!G32/'Tablas turistas zona y tip.'!G45-1,"-")</f>
        <v>-0.1513029204568771</v>
      </c>
      <c r="F32" s="144">
        <f>IFERROR('Tablas turistas zona y tip.'!I32/'Tablas turistas zona y tip.'!I45-1,"-")</f>
        <v>-0.18139062382421556</v>
      </c>
      <c r="G32" s="144">
        <f>IFERROR('Tablas turistas zona y tip.'!K32/'Tablas turistas zona y tip.'!K45-1,"-")</f>
        <v>-0.12840261658577756</v>
      </c>
      <c r="H32" s="144">
        <f>IFERROR('Tablas turistas zona y tip.'!M32/'Tablas turistas zona y tip.'!M45-1,"-")</f>
        <v>-0.16292437798749848</v>
      </c>
      <c r="I32" s="143">
        <f>IFERROR('Tablas turistas zona y tip.'!O32/'Tablas turistas zona y tip.'!O45-1,"-")</f>
        <v>-0.12861860882328957</v>
      </c>
      <c r="J32" s="143">
        <f>IFERROR('Tablas turistas zona y tip.'!Q32/'Tablas turistas zona y tip.'!Q45-1,"-")</f>
        <v>-0.13379058477708994</v>
      </c>
      <c r="K32" s="143">
        <f>IFERROR('Tablas turistas zona y tip.'!S32/'Tablas turistas zona y tip.'!S45-1,"-")</f>
        <v>-0.13063854424733679</v>
      </c>
    </row>
    <row r="33" spans="2:11" ht="15" hidden="1" customHeight="1" outlineLevel="1">
      <c r="B33" s="65" t="s">
        <v>93</v>
      </c>
      <c r="C33" s="143">
        <f>IFERROR('Tablas turistas zona y tip.'!C33/'Tablas turistas zona y tip.'!C46-1,"-")</f>
        <v>-0.22820684181947282</v>
      </c>
      <c r="D33" s="143">
        <f>IFERROR('Tablas turistas zona y tip.'!E33/'Tablas turistas zona y tip.'!E46-1,"-")</f>
        <v>-0.27764794572182439</v>
      </c>
      <c r="E33" s="143">
        <f>IFERROR('Tablas turistas zona y tip.'!G33/'Tablas turistas zona y tip.'!G46-1,"-")</f>
        <v>-0.2458340052679675</v>
      </c>
      <c r="F33" s="144">
        <f>IFERROR('Tablas turistas zona y tip.'!I33/'Tablas turistas zona y tip.'!I46-1,"-")</f>
        <v>-0.23120297310656679</v>
      </c>
      <c r="G33" s="144">
        <f>IFERROR('Tablas turistas zona y tip.'!K33/'Tablas turistas zona y tip.'!K46-1,"-")</f>
        <v>-0.28510110324938798</v>
      </c>
      <c r="H33" s="144">
        <f>IFERROR('Tablas turistas zona y tip.'!M33/'Tablas turistas zona y tip.'!M46-1,"-")</f>
        <v>-0.25023684335180707</v>
      </c>
      <c r="I33" s="143">
        <f>IFERROR('Tablas turistas zona y tip.'!O33/'Tablas turistas zona y tip.'!O46-1,"-")</f>
        <v>-0.15982555057214609</v>
      </c>
      <c r="J33" s="143">
        <f>IFERROR('Tablas turistas zona y tip.'!Q33/'Tablas turistas zona y tip.'!Q46-1,"-")</f>
        <v>-0.13950197710180134</v>
      </c>
      <c r="K33" s="143">
        <f>IFERROR('Tablas turistas zona y tip.'!S33/'Tablas turistas zona y tip.'!S46-1,"-")</f>
        <v>-0.152212689231216</v>
      </c>
    </row>
    <row r="34" spans="2:11" ht="15" hidden="1" customHeight="1" outlineLevel="1">
      <c r="B34" s="65" t="s">
        <v>94</v>
      </c>
      <c r="C34" s="143">
        <f>IFERROR('Tablas turistas zona y tip.'!C34/'Tablas turistas zona y tip.'!C47-1,"-")</f>
        <v>-6.9855218333849445E-2</v>
      </c>
      <c r="D34" s="143">
        <f>IFERROR('Tablas turistas zona y tip.'!E34/'Tablas turistas zona y tip.'!E47-1,"-")</f>
        <v>-0.11285204284014283</v>
      </c>
      <c r="E34" s="143">
        <f>IFERROR('Tablas turistas zona y tip.'!G34/'Tablas turistas zona y tip.'!G47-1,"-")</f>
        <v>-8.3955563649608433E-2</v>
      </c>
      <c r="F34" s="144">
        <f>IFERROR('Tablas turistas zona y tip.'!I34/'Tablas turistas zona y tip.'!I47-1,"-")</f>
        <v>-7.1906528447110207E-2</v>
      </c>
      <c r="G34" s="144">
        <f>IFERROR('Tablas turistas zona y tip.'!K34/'Tablas turistas zona y tip.'!K47-1,"-")</f>
        <v>-0.11640380789997162</v>
      </c>
      <c r="H34" s="144">
        <f>IFERROR('Tablas turistas zona y tip.'!M34/'Tablas turistas zona y tip.'!M47-1,"-")</f>
        <v>-8.6500151448076656E-2</v>
      </c>
      <c r="I34" s="143">
        <f>IFERROR('Tablas turistas zona y tip.'!O34/'Tablas turistas zona y tip.'!O47-1,"-")</f>
        <v>-3.1596912633024998E-2</v>
      </c>
      <c r="J34" s="143">
        <f>IFERROR('Tablas turistas zona y tip.'!Q34/'Tablas turistas zona y tip.'!Q47-1,"-")</f>
        <v>1.3315685301272806E-2</v>
      </c>
      <c r="K34" s="143">
        <f>IFERROR('Tablas turistas zona y tip.'!S34/'Tablas turistas zona y tip.'!S47-1,"-")</f>
        <v>-1.4331682818470082E-2</v>
      </c>
    </row>
    <row r="35" spans="2:11" ht="15" hidden="1" customHeight="1" outlineLevel="1">
      <c r="B35" s="65" t="s">
        <v>95</v>
      </c>
      <c r="C35" s="143">
        <f>IFERROR('Tablas turistas zona y tip.'!C35/'Tablas turistas zona y tip.'!C48-1,"-")</f>
        <v>-0.2876523924338642</v>
      </c>
      <c r="D35" s="143">
        <f>IFERROR('Tablas turistas zona y tip.'!E35/'Tablas turistas zona y tip.'!E48-1,"-")</f>
        <v>-0.21616515989744978</v>
      </c>
      <c r="E35" s="143">
        <f>IFERROR('Tablas turistas zona y tip.'!G35/'Tablas turistas zona y tip.'!G48-1,"-")</f>
        <v>-0.26371727393887368</v>
      </c>
      <c r="F35" s="144">
        <f>IFERROR('Tablas turistas zona y tip.'!I35/'Tablas turistas zona y tip.'!I48-1,"-")</f>
        <v>-0.28618913577289329</v>
      </c>
      <c r="G35" s="144">
        <f>IFERROR('Tablas turistas zona y tip.'!K35/'Tablas turistas zona y tip.'!K48-1,"-")</f>
        <v>-0.22555962311708577</v>
      </c>
      <c r="H35" s="144">
        <f>IFERROR('Tablas turistas zona y tip.'!M35/'Tablas turistas zona y tip.'!M48-1,"-")</f>
        <v>-0.26600675230237525</v>
      </c>
      <c r="I35" s="143">
        <f>IFERROR('Tablas turistas zona y tip.'!O35/'Tablas turistas zona y tip.'!O48-1,"-")</f>
        <v>-0.2193959581295325</v>
      </c>
      <c r="J35" s="143">
        <f>IFERROR('Tablas turistas zona y tip.'!Q35/'Tablas turistas zona y tip.'!Q48-1,"-")</f>
        <v>-0.15892605113729608</v>
      </c>
      <c r="K35" s="143">
        <f>IFERROR('Tablas turistas zona y tip.'!S35/'Tablas turistas zona y tip.'!S48-1,"-")</f>
        <v>-0.19401357652194617</v>
      </c>
    </row>
    <row r="36" spans="2:11" ht="15" hidden="1" customHeight="1" outlineLevel="1">
      <c r="B36" s="65" t="s">
        <v>96</v>
      </c>
      <c r="C36" s="143">
        <f>IFERROR('Tablas turistas zona y tip.'!C36/'Tablas turistas zona y tip.'!C49-1,"-")</f>
        <v>-0.15639482458531673</v>
      </c>
      <c r="D36" s="143">
        <f>IFERROR('Tablas turistas zona y tip.'!E36/'Tablas turistas zona y tip.'!E49-1,"-")</f>
        <v>-9.7903433783848359E-2</v>
      </c>
      <c r="E36" s="143">
        <f>IFERROR('Tablas turistas zona y tip.'!G36/'Tablas turistas zona y tip.'!G49-1,"-")</f>
        <v>-0.13854807215923992</v>
      </c>
      <c r="F36" s="144">
        <f>IFERROR('Tablas turistas zona y tip.'!I36/'Tablas turistas zona y tip.'!I49-1,"-")</f>
        <v>-0.15157953075928321</v>
      </c>
      <c r="G36" s="144">
        <f>IFERROR('Tablas turistas zona y tip.'!K36/'Tablas turistas zona y tip.'!K49-1,"-")</f>
        <v>-0.1143461701227253</v>
      </c>
      <c r="H36" s="144">
        <f>IFERROR('Tablas turistas zona y tip.'!M36/'Tablas turistas zona y tip.'!M49-1,"-")</f>
        <v>-0.14026491769547322</v>
      </c>
      <c r="I36" s="143">
        <f>IFERROR('Tablas turistas zona y tip.'!O36/'Tablas turistas zona y tip.'!O49-1,"-")</f>
        <v>-0.14176892967908394</v>
      </c>
      <c r="J36" s="143">
        <f>IFERROR('Tablas turistas zona y tip.'!Q36/'Tablas turistas zona y tip.'!Q49-1,"-")</f>
        <v>-0.1876516418765164</v>
      </c>
      <c r="K36" s="143">
        <f>IFERROR('Tablas turistas zona y tip.'!S36/'Tablas turistas zona y tip.'!S49-1,"-")</f>
        <v>-0.16162881209259039</v>
      </c>
    </row>
    <row r="37" spans="2:11" ht="15" hidden="1" customHeight="1" outlineLevel="1">
      <c r="B37" s="65" t="s">
        <v>97</v>
      </c>
      <c r="C37" s="143">
        <f>IFERROR('Tablas turistas zona y tip.'!C37/'Tablas turistas zona y tip.'!C50-1,"-")</f>
        <v>-0.13401109057301297</v>
      </c>
      <c r="D37" s="143">
        <f>IFERROR('Tablas turistas zona y tip.'!E37/'Tablas turistas zona y tip.'!E50-1,"-")</f>
        <v>-0.10557962684587496</v>
      </c>
      <c r="E37" s="143">
        <f>IFERROR('Tablas turistas zona y tip.'!G37/'Tablas turistas zona y tip.'!G50-1,"-")</f>
        <v>-0.12425263285683941</v>
      </c>
      <c r="F37" s="144">
        <f>IFERROR('Tablas turistas zona y tip.'!I37/'Tablas turistas zona y tip.'!I50-1,"-")</f>
        <v>-0.12190052883922875</v>
      </c>
      <c r="G37" s="144">
        <f>IFERROR('Tablas turistas zona y tip.'!K37/'Tablas turistas zona y tip.'!K50-1,"-")</f>
        <v>-0.12056318031235214</v>
      </c>
      <c r="H37" s="144">
        <f>IFERROR('Tablas turistas zona y tip.'!M37/'Tablas turistas zona y tip.'!M50-1,"-")</f>
        <v>-0.12144199694400493</v>
      </c>
      <c r="I37" s="143">
        <f>IFERROR('Tablas turistas zona y tip.'!O37/'Tablas turistas zona y tip.'!O50-1,"-")</f>
        <v>-0.10720047050915815</v>
      </c>
      <c r="J37" s="143">
        <f>IFERROR('Tablas turistas zona y tip.'!Q37/'Tablas turistas zona y tip.'!Q50-1,"-")</f>
        <v>-2.0377736492979359E-2</v>
      </c>
      <c r="K37" s="143">
        <f>IFERROR('Tablas turistas zona y tip.'!S37/'Tablas turistas zona y tip.'!S50-1,"-")</f>
        <v>-7.081686992217151E-2</v>
      </c>
    </row>
    <row r="38" spans="2:11" collapsed="1">
      <c r="B38" s="134">
        <v>2009</v>
      </c>
      <c r="C38" s="147">
        <f>IFERROR('Tablas turistas zona y tip.'!C38/'Tablas turistas zona y tip.'!C51-1,"-")</f>
        <v>-0.15062205900371217</v>
      </c>
      <c r="D38" s="147">
        <f>IFERROR('Tablas turistas zona y tip.'!E38/'Tablas turistas zona y tip.'!E51-1,"-")</f>
        <v>-0.18061525441524107</v>
      </c>
      <c r="E38" s="147">
        <f>IFERROR('Tablas turistas zona y tip.'!G38/'Tablas turistas zona y tip.'!G51-1,"-")</f>
        <v>-0.16088823451900369</v>
      </c>
      <c r="F38" s="147">
        <f>IFERROR('Tablas turistas zona y tip.'!I38/'Tablas turistas zona y tip.'!I51-1,"-")</f>
        <v>-0.1552400352231611</v>
      </c>
      <c r="G38" s="147">
        <f>IFERROR('Tablas turistas zona y tip.'!K38/'Tablas turistas zona y tip.'!K51-1,"-")</f>
        <v>-0.19575584776657162</v>
      </c>
      <c r="H38" s="147">
        <f>IFERROR('Tablas turistas zona y tip.'!M38/'Tablas turistas zona y tip.'!M51-1,"-")</f>
        <v>-0.16909926556216326</v>
      </c>
      <c r="I38" s="147">
        <f>IFERROR('Tablas turistas zona y tip.'!O38/'Tablas turistas zona y tip.'!O51-1,"-")</f>
        <v>-0.10789822844942742</v>
      </c>
      <c r="J38" s="147">
        <f>IFERROR('Tablas turistas zona y tip.'!Q38/'Tablas turistas zona y tip.'!Q51-1,"-")</f>
        <v>-0.11411270813365437</v>
      </c>
      <c r="K38" s="147">
        <f>IFERROR('Tablas turistas zona y tip.'!S38/'Tablas turistas zona y tip.'!S51-1,"-")</f>
        <v>-0.11045141390545221</v>
      </c>
    </row>
    <row r="39" spans="2:11" ht="15" hidden="1" customHeight="1" outlineLevel="1">
      <c r="B39" s="65" t="s">
        <v>86</v>
      </c>
      <c r="C39" s="143">
        <f>IFERROR('Tablas turistas zona y tip.'!C39/'Tablas turistas zona y tip.'!C52-1,"-")</f>
        <v>-0.10145616641901933</v>
      </c>
      <c r="D39" s="143">
        <f>IFERROR('Tablas turistas zona y tip.'!E39/'Tablas turistas zona y tip.'!E52-1,"-")</f>
        <v>-0.14558725009696416</v>
      </c>
      <c r="E39" s="143">
        <f>IFERROR('Tablas turistas zona y tip.'!G39/'Tablas turistas zona y tip.'!G52-1,"-")</f>
        <v>-0.11733218326652795</v>
      </c>
      <c r="F39" s="144">
        <f>IFERROR('Tablas turistas zona y tip.'!I39/'Tablas turistas zona y tip.'!I52-1,"-")</f>
        <v>-0.11311222989221636</v>
      </c>
      <c r="G39" s="144">
        <f>IFERROR('Tablas turistas zona y tip.'!K39/'Tablas turistas zona y tip.'!K52-1,"-")</f>
        <v>-0.1298751200768492</v>
      </c>
      <c r="H39" s="144">
        <f>IFERROR('Tablas turistas zona y tip.'!M39/'Tablas turistas zona y tip.'!M52-1,"-")</f>
        <v>-0.11899226112253036</v>
      </c>
      <c r="I39" s="143">
        <f>IFERROR('Tablas turistas zona y tip.'!O39/'Tablas turistas zona y tip.'!O52-1,"-")</f>
        <v>-6.0835358371628567E-2</v>
      </c>
      <c r="J39" s="143">
        <f>IFERROR('Tablas turistas zona y tip.'!Q39/'Tablas turistas zona y tip.'!Q52-1,"-")</f>
        <v>-6.8597254416325359E-2</v>
      </c>
      <c r="K39" s="143">
        <f>IFERROR('Tablas turistas zona y tip.'!S39/'Tablas turistas zona y tip.'!S52-1,"-")</f>
        <v>-6.4181358592495297E-2</v>
      </c>
    </row>
    <row r="40" spans="2:11" ht="15" hidden="1" customHeight="1" outlineLevel="1">
      <c r="B40" s="65" t="s">
        <v>87</v>
      </c>
      <c r="C40" s="143">
        <f>IFERROR('Tablas turistas zona y tip.'!C40/'Tablas turistas zona y tip.'!C53-1,"-")</f>
        <v>-0.11717253786779647</v>
      </c>
      <c r="D40" s="143">
        <f>IFERROR('Tablas turistas zona y tip.'!E40/'Tablas turistas zona y tip.'!E53-1,"-")</f>
        <v>-6.0903331289597351E-2</v>
      </c>
      <c r="E40" s="143">
        <f>IFERROR('Tablas turistas zona y tip.'!G40/'Tablas turistas zona y tip.'!G53-1,"-")</f>
        <v>-9.9096614932114857E-2</v>
      </c>
      <c r="F40" s="144">
        <f>IFERROR('Tablas turistas zona y tip.'!I40/'Tablas turistas zona y tip.'!I53-1,"-")</f>
        <v>-9.0634122322653221E-2</v>
      </c>
      <c r="G40" s="144">
        <f>IFERROR('Tablas turistas zona y tip.'!K40/'Tablas turistas zona y tip.'!K53-1,"-")</f>
        <v>-4.7980171648416725E-2</v>
      </c>
      <c r="H40" s="144">
        <f>IFERROR('Tablas turistas zona y tip.'!M40/'Tablas turistas zona y tip.'!M53-1,"-")</f>
        <v>-7.6890986674294948E-2</v>
      </c>
      <c r="I40" s="143">
        <f>IFERROR('Tablas turistas zona y tip.'!O40/'Tablas turistas zona y tip.'!O53-1,"-")</f>
        <v>-6.4904758290961539E-2</v>
      </c>
      <c r="J40" s="143">
        <f>IFERROR('Tablas turistas zona y tip.'!Q40/'Tablas turistas zona y tip.'!Q53-1,"-")</f>
        <v>-4.4770348987061226E-2</v>
      </c>
      <c r="K40" s="143">
        <f>IFERROR('Tablas turistas zona y tip.'!S40/'Tablas turistas zona y tip.'!S53-1,"-")</f>
        <v>-5.6367888444473602E-2</v>
      </c>
    </row>
    <row r="41" spans="2:11" ht="15" hidden="1" customHeight="1" outlineLevel="1">
      <c r="B41" s="65" t="s">
        <v>88</v>
      </c>
      <c r="C41" s="143">
        <f>IFERROR('Tablas turistas zona y tip.'!C41/'Tablas turistas zona y tip.'!C54-1,"-")</f>
        <v>-0.156856569156266</v>
      </c>
      <c r="D41" s="143">
        <f>IFERROR('Tablas turistas zona y tip.'!E41/'Tablas turistas zona y tip.'!E54-1,"-")</f>
        <v>-0.16007751937984493</v>
      </c>
      <c r="E41" s="143">
        <f>IFERROR('Tablas turistas zona y tip.'!G41/'Tablas turistas zona y tip.'!G54-1,"-")</f>
        <v>-0.15801106367930484</v>
      </c>
      <c r="F41" s="144">
        <f>IFERROR('Tablas turistas zona y tip.'!I41/'Tablas turistas zona y tip.'!I54-1,"-")</f>
        <v>-0.13918474222426669</v>
      </c>
      <c r="G41" s="144">
        <f>IFERROR('Tablas turistas zona y tip.'!K41/'Tablas turistas zona y tip.'!K54-1,"-")</f>
        <v>-0.14782748116081446</v>
      </c>
      <c r="H41" s="144">
        <f>IFERROR('Tablas turistas zona y tip.'!M41/'Tablas turistas zona y tip.'!M54-1,"-")</f>
        <v>-0.14225774453578388</v>
      </c>
      <c r="I41" s="143">
        <f>IFERROR('Tablas turistas zona y tip.'!O41/'Tablas turistas zona y tip.'!O54-1,"-")</f>
        <v>-6.3063586755120915E-2</v>
      </c>
      <c r="J41" s="143">
        <f>IFERROR('Tablas turistas zona y tip.'!Q41/'Tablas turistas zona y tip.'!Q54-1,"-")</f>
        <v>-4.1318825626113886E-2</v>
      </c>
      <c r="K41" s="143">
        <f>IFERROR('Tablas turistas zona y tip.'!S41/'Tablas turistas zona y tip.'!S54-1,"-")</f>
        <v>-5.4131060229822059E-2</v>
      </c>
    </row>
    <row r="42" spans="2:11" ht="15" hidden="1" customHeight="1" outlineLevel="1">
      <c r="B42" s="65" t="s">
        <v>89</v>
      </c>
      <c r="C42" s="143">
        <f>IFERROR('Tablas turistas zona y tip.'!C42/'Tablas turistas zona y tip.'!C55-1,"-")</f>
        <v>-0.15353657667925069</v>
      </c>
      <c r="D42" s="143">
        <f>IFERROR('Tablas turistas zona y tip.'!E42/'Tablas turistas zona y tip.'!E55-1,"-")</f>
        <v>-0.10908092848180673</v>
      </c>
      <c r="E42" s="143">
        <f>IFERROR('Tablas turistas zona y tip.'!G42/'Tablas turistas zona y tip.'!G55-1,"-")</f>
        <v>-0.13965221650746995</v>
      </c>
      <c r="F42" s="144">
        <f>IFERROR('Tablas turistas zona y tip.'!I42/'Tablas turistas zona y tip.'!I55-1,"-")</f>
        <v>-0.13158585825427571</v>
      </c>
      <c r="G42" s="144">
        <f>IFERROR('Tablas turistas zona y tip.'!K42/'Tablas turistas zona y tip.'!K55-1,"-")</f>
        <v>-9.4599303135888491E-2</v>
      </c>
      <c r="H42" s="144">
        <f>IFERROR('Tablas turistas zona y tip.'!M42/'Tablas turistas zona y tip.'!M55-1,"-")</f>
        <v>-0.11974203914042802</v>
      </c>
      <c r="I42" s="143">
        <f>IFERROR('Tablas turistas zona y tip.'!O42/'Tablas turistas zona y tip.'!O55-1,"-")</f>
        <v>-5.2044990985233186E-2</v>
      </c>
      <c r="J42" s="143">
        <f>IFERROR('Tablas turistas zona y tip.'!Q42/'Tablas turistas zona y tip.'!Q55-1,"-")</f>
        <v>-3.2890356941670529E-2</v>
      </c>
      <c r="K42" s="143">
        <f>IFERROR('Tablas turistas zona y tip.'!S42/'Tablas turistas zona y tip.'!S55-1,"-")</f>
        <v>-4.4741254951926934E-2</v>
      </c>
    </row>
    <row r="43" spans="2:11" ht="15" hidden="1" customHeight="1" outlineLevel="1">
      <c r="B43" s="65" t="s">
        <v>90</v>
      </c>
      <c r="C43" s="143">
        <f>IFERROR('Tablas turistas zona y tip.'!C43/'Tablas turistas zona y tip.'!C56-1,"-")</f>
        <v>-7.1548878259112048E-2</v>
      </c>
      <c r="D43" s="143">
        <f>IFERROR('Tablas turistas zona y tip.'!E43/'Tablas turistas zona y tip.'!E56-1,"-")</f>
        <v>-4.7205926220542871E-2</v>
      </c>
      <c r="E43" s="143">
        <f>IFERROR('Tablas turistas zona y tip.'!G43/'Tablas turistas zona y tip.'!G56-1,"-")</f>
        <v>-6.2992057181304184E-2</v>
      </c>
      <c r="F43" s="144">
        <f>IFERROR('Tablas turistas zona y tip.'!I43/'Tablas turistas zona y tip.'!I56-1,"-")</f>
        <v>-6.2774939038586441E-2</v>
      </c>
      <c r="G43" s="144">
        <f>IFERROR('Tablas turistas zona y tip.'!K43/'Tablas turistas zona y tip.'!K56-1,"-")</f>
        <v>-5.1240477089487646E-2</v>
      </c>
      <c r="H43" s="144">
        <f>IFERROR('Tablas turistas zona y tip.'!M43/'Tablas turistas zona y tip.'!M56-1,"-")</f>
        <v>-5.8673952871312163E-2</v>
      </c>
      <c r="I43" s="143">
        <f>IFERROR('Tablas turistas zona y tip.'!O43/'Tablas turistas zona y tip.'!O56-1,"-")</f>
        <v>1.5521279443254876E-2</v>
      </c>
      <c r="J43" s="143">
        <f>IFERROR('Tablas turistas zona y tip.'!Q43/'Tablas turistas zona y tip.'!Q56-1,"-")</f>
        <v>-6.381904297555252E-3</v>
      </c>
      <c r="K43" s="143">
        <f>IFERROR('Tablas turistas zona y tip.'!S43/'Tablas turistas zona y tip.'!S56-1,"-")</f>
        <v>6.0027393528467865E-3</v>
      </c>
    </row>
    <row r="44" spans="2:11" ht="15" hidden="1" customHeight="1" outlineLevel="1">
      <c r="B44" s="65" t="s">
        <v>91</v>
      </c>
      <c r="C44" s="143">
        <f>IFERROR('Tablas turistas zona y tip.'!C44/'Tablas turistas zona y tip.'!C57-1,"-")</f>
        <v>-0.11099232800905545</v>
      </c>
      <c r="D44" s="143">
        <f>IFERROR('Tablas turistas zona y tip.'!E44/'Tablas turistas zona y tip.'!E57-1,"-")</f>
        <v>-0.12169079200836586</v>
      </c>
      <c r="E44" s="143">
        <f>IFERROR('Tablas turistas zona y tip.'!G44/'Tablas turistas zona y tip.'!G57-1,"-")</f>
        <v>-0.11488203629960181</v>
      </c>
      <c r="F44" s="144">
        <f>IFERROR('Tablas turistas zona y tip.'!I44/'Tablas turistas zona y tip.'!I57-1,"-")</f>
        <v>-0.10885136495699455</v>
      </c>
      <c r="G44" s="144">
        <f>IFERROR('Tablas turistas zona y tip.'!K44/'Tablas turistas zona y tip.'!K57-1,"-")</f>
        <v>-0.11496654478521506</v>
      </c>
      <c r="H44" s="144">
        <f>IFERROR('Tablas turistas zona y tip.'!M44/'Tablas turistas zona y tip.'!M57-1,"-")</f>
        <v>-0.1110918717932361</v>
      </c>
      <c r="I44" s="143">
        <f>IFERROR('Tablas turistas zona y tip.'!O44/'Tablas turistas zona y tip.'!O57-1,"-")</f>
        <v>3.6489605716583107E-3</v>
      </c>
      <c r="J44" s="143">
        <f>IFERROR('Tablas turistas zona y tip.'!Q44/'Tablas turistas zona y tip.'!Q57-1,"-")</f>
        <v>1.7822406813521319E-3</v>
      </c>
      <c r="K44" s="143">
        <f>IFERROR('Tablas turistas zona y tip.'!S44/'Tablas turistas zona y tip.'!S57-1,"-")</f>
        <v>2.8873029458640342E-3</v>
      </c>
    </row>
    <row r="45" spans="2:11" ht="15" hidden="1" customHeight="1" outlineLevel="1">
      <c r="B45" s="65" t="s">
        <v>92</v>
      </c>
      <c r="C45" s="143">
        <f>IFERROR('Tablas turistas zona y tip.'!C45/'Tablas turistas zona y tip.'!C58-1,"-")</f>
        <v>-9.0808690519260438E-2</v>
      </c>
      <c r="D45" s="143">
        <f>IFERROR('Tablas turistas zona y tip.'!E45/'Tablas turistas zona y tip.'!E58-1,"-")</f>
        <v>-0.15165607226497158</v>
      </c>
      <c r="E45" s="143">
        <f>IFERROR('Tablas turistas zona y tip.'!G45/'Tablas turistas zona y tip.'!G58-1,"-")</f>
        <v>-0.11287876029948907</v>
      </c>
      <c r="F45" s="144">
        <f>IFERROR('Tablas turistas zona y tip.'!I45/'Tablas turistas zona y tip.'!I58-1,"-")</f>
        <v>-8.5566832960605521E-2</v>
      </c>
      <c r="G45" s="144">
        <f>IFERROR('Tablas turistas zona y tip.'!K45/'Tablas turistas zona y tip.'!K58-1,"-")</f>
        <v>-0.13634844941226498</v>
      </c>
      <c r="H45" s="144">
        <f>IFERROR('Tablas turistas zona y tip.'!M45/'Tablas turistas zona y tip.'!M58-1,"-")</f>
        <v>-0.10392848121423781</v>
      </c>
      <c r="I45" s="143">
        <f>IFERROR('Tablas turistas zona y tip.'!O45/'Tablas turistas zona y tip.'!O58-1,"-")</f>
        <v>-6.823381724675559E-3</v>
      </c>
      <c r="J45" s="143">
        <f>IFERROR('Tablas turistas zona y tip.'!Q45/'Tablas turistas zona y tip.'!Q58-1,"-")</f>
        <v>-4.477385163305736E-2</v>
      </c>
      <c r="K45" s="143">
        <f>IFERROR('Tablas turistas zona y tip.'!S45/'Tablas turistas zona y tip.'!S58-1,"-")</f>
        <v>-2.1998478673481037E-2</v>
      </c>
    </row>
    <row r="46" spans="2:11" ht="15" hidden="1" customHeight="1" outlineLevel="1">
      <c r="B46" s="65" t="s">
        <v>93</v>
      </c>
      <c r="C46" s="143">
        <f>IFERROR('Tablas turistas zona y tip.'!C46/'Tablas turistas zona y tip.'!C59-1,"-")</f>
        <v>0.17834379229728059</v>
      </c>
      <c r="D46" s="143">
        <f>IFERROR('Tablas turistas zona y tip.'!E46/'Tablas turistas zona y tip.'!E59-1,"-")</f>
        <v>0.2495290128108516</v>
      </c>
      <c r="E46" s="143">
        <f>IFERROR('Tablas turistas zona y tip.'!G46/'Tablas turistas zona y tip.'!G59-1,"-")</f>
        <v>0.20277369195209083</v>
      </c>
      <c r="F46" s="144">
        <f>IFERROR('Tablas turistas zona y tip.'!I46/'Tablas turistas zona y tip.'!I59-1,"-")</f>
        <v>0.17813389698904314</v>
      </c>
      <c r="G46" s="144">
        <f>IFERROR('Tablas turistas zona y tip.'!K46/'Tablas turistas zona y tip.'!K59-1,"-")</f>
        <v>0.25540961522269923</v>
      </c>
      <c r="H46" s="144">
        <f>IFERROR('Tablas turistas zona y tip.'!M46/'Tablas turistas zona y tip.'!M59-1,"-")</f>
        <v>0.20431272996948002</v>
      </c>
      <c r="I46" s="143">
        <f>IFERROR('Tablas turistas zona y tip.'!O46/'Tablas turistas zona y tip.'!O59-1,"-")</f>
        <v>0.22747525222777454</v>
      </c>
      <c r="J46" s="143">
        <f>IFERROR('Tablas turistas zona y tip.'!Q46/'Tablas turistas zona y tip.'!Q59-1,"-")</f>
        <v>0.18120416091094338</v>
      </c>
      <c r="K46" s="143">
        <f>IFERROR('Tablas turistas zona y tip.'!S46/'Tablas turistas zona y tip.'!S59-1,"-")</f>
        <v>0.20972440587551566</v>
      </c>
    </row>
    <row r="47" spans="2:11" ht="15" hidden="1" customHeight="1" outlineLevel="1">
      <c r="B47" s="65" t="s">
        <v>94</v>
      </c>
      <c r="C47" s="143">
        <f>IFERROR('Tablas turistas zona y tip.'!C47/'Tablas turistas zona y tip.'!C60-1,"-")</f>
        <v>-4.380818419055732E-2</v>
      </c>
      <c r="D47" s="143">
        <f>IFERROR('Tablas turistas zona y tip.'!E47/'Tablas turistas zona y tip.'!E60-1,"-")</f>
        <v>-4.7349128972527632E-2</v>
      </c>
      <c r="E47" s="143">
        <f>IFERROR('Tablas turistas zona y tip.'!G47/'Tablas turistas zona y tip.'!G60-1,"-")</f>
        <v>-4.4972296071756901E-2</v>
      </c>
      <c r="F47" s="144">
        <f>IFERROR('Tablas turistas zona y tip.'!I47/'Tablas turistas zona y tip.'!I60-1,"-")</f>
        <v>-6.4343989749079511E-2</v>
      </c>
      <c r="G47" s="144">
        <f>IFERROR('Tablas turistas zona y tip.'!K47/'Tablas turistas zona y tip.'!K60-1,"-")</f>
        <v>-4.3327556325823191E-2</v>
      </c>
      <c r="H47" s="144">
        <f>IFERROR('Tablas turistas zona y tip.'!M47/'Tablas turistas zona y tip.'!M60-1,"-")</f>
        <v>-5.755379885814671E-2</v>
      </c>
      <c r="I47" s="143">
        <f>IFERROR('Tablas turistas zona y tip.'!O47/'Tablas turistas zona y tip.'!O60-1,"-")</f>
        <v>-1.6913764629315486E-2</v>
      </c>
      <c r="J47" s="143">
        <f>IFERROR('Tablas turistas zona y tip.'!Q47/'Tablas turistas zona y tip.'!Q60-1,"-")</f>
        <v>-5.3515294226820886E-2</v>
      </c>
      <c r="K47" s="143">
        <f>IFERROR('Tablas turistas zona y tip.'!S47/'Tablas turistas zona y tip.'!S60-1,"-")</f>
        <v>-3.1314106294082933E-2</v>
      </c>
    </row>
    <row r="48" spans="2:11" ht="15" hidden="1" customHeight="1" outlineLevel="1">
      <c r="B48" s="65" t="s">
        <v>95</v>
      </c>
      <c r="C48" s="143">
        <f>IFERROR('Tablas turistas zona y tip.'!C48/'Tablas turistas zona y tip.'!C61-1,"-")</f>
        <v>0.12129924033280659</v>
      </c>
      <c r="D48" s="143">
        <f>IFERROR('Tablas turistas zona y tip.'!E48/'Tablas turistas zona y tip.'!E61-1,"-")</f>
        <v>8.5264506681310692E-2</v>
      </c>
      <c r="E48" s="143">
        <f>IFERROR('Tablas turistas zona y tip.'!G48/'Tablas turistas zona y tip.'!G61-1,"-")</f>
        <v>0.10897066559783553</v>
      </c>
      <c r="F48" s="144">
        <f>IFERROR('Tablas turistas zona y tip.'!I48/'Tablas turistas zona y tip.'!I61-1,"-")</f>
        <v>0.10468251211564872</v>
      </c>
      <c r="G48" s="144">
        <f>IFERROR('Tablas turistas zona y tip.'!K48/'Tablas turistas zona y tip.'!K61-1,"-")</f>
        <v>9.7875144127820723E-2</v>
      </c>
      <c r="H48" s="144">
        <f>IFERROR('Tablas turistas zona y tip.'!M48/'Tablas turistas zona y tip.'!M61-1,"-")</f>
        <v>0.10240711784526613</v>
      </c>
      <c r="I48" s="143">
        <f>IFERROR('Tablas turistas zona y tip.'!O48/'Tablas turistas zona y tip.'!O61-1,"-")</f>
        <v>6.0363772385093828E-2</v>
      </c>
      <c r="J48" s="143">
        <f>IFERROR('Tablas turistas zona y tip.'!Q48/'Tablas turistas zona y tip.'!Q61-1,"-")</f>
        <v>1.0763135195594353E-2</v>
      </c>
      <c r="K48" s="143">
        <f>IFERROR('Tablas turistas zona y tip.'!S48/'Tablas turistas zona y tip.'!S61-1,"-")</f>
        <v>3.8962924489140738E-2</v>
      </c>
    </row>
    <row r="49" spans="2:11" ht="15" hidden="1" customHeight="1" outlineLevel="1">
      <c r="B49" s="65" t="s">
        <v>96</v>
      </c>
      <c r="C49" s="143">
        <f>IFERROR('Tablas turistas zona y tip.'!C49/'Tablas turistas zona y tip.'!C62-1,"-")</f>
        <v>1.0082396051767528E-2</v>
      </c>
      <c r="D49" s="143">
        <f>IFERROR('Tablas turistas zona y tip.'!E49/'Tablas turistas zona y tip.'!E62-1,"-")</f>
        <v>-2.5247713414634498E-3</v>
      </c>
      <c r="E49" s="143">
        <f>IFERROR('Tablas turistas zona y tip.'!G49/'Tablas turistas zona y tip.'!G62-1,"-")</f>
        <v>6.2020732225855912E-3</v>
      </c>
      <c r="F49" s="144">
        <f>IFERROR('Tablas turistas zona y tip.'!I49/'Tablas turistas zona y tip.'!I62-1,"-")</f>
        <v>1.0095355390098648E-2</v>
      </c>
      <c r="G49" s="144">
        <f>IFERROR('Tablas turistas zona y tip.'!K49/'Tablas turistas zona y tip.'!K62-1,"-")</f>
        <v>4.0792045551116818E-3</v>
      </c>
      <c r="H49" s="144">
        <f>IFERROR('Tablas turistas zona y tip.'!M49/'Tablas turistas zona y tip.'!M62-1,"-")</f>
        <v>8.2595334725048541E-3</v>
      </c>
      <c r="I49" s="143">
        <f>IFERROR('Tablas turistas zona y tip.'!O49/'Tablas turistas zona y tip.'!O62-1,"-")</f>
        <v>7.5054814619429866E-2</v>
      </c>
      <c r="J49" s="143">
        <f>IFERROR('Tablas turistas zona y tip.'!Q49/'Tablas turistas zona y tip.'!Q62-1,"-")</f>
        <v>9.8322758620689621E-2</v>
      </c>
      <c r="K49" s="143">
        <f>IFERROR('Tablas turistas zona y tip.'!S49/'Tablas turistas zona y tip.'!S62-1,"-")</f>
        <v>8.5003986921011743E-2</v>
      </c>
    </row>
    <row r="50" spans="2:11" ht="15" hidden="1" customHeight="1" outlineLevel="1">
      <c r="B50" s="65" t="s">
        <v>97</v>
      </c>
      <c r="C50" s="143">
        <f>IFERROR('Tablas turistas zona y tip.'!C50/'Tablas turistas zona y tip.'!C63-1,"-")</f>
        <v>-1.1194882339501944E-2</v>
      </c>
      <c r="D50" s="143">
        <f>IFERROR('Tablas turistas zona y tip.'!E50/'Tablas turistas zona y tip.'!E63-1,"-")</f>
        <v>3.0600026608718078E-3</v>
      </c>
      <c r="E50" s="143">
        <f>IFERROR('Tablas turistas zona y tip.'!G50/'Tablas turistas zona y tip.'!G63-1,"-")</f>
        <v>-6.3481053695019218E-3</v>
      </c>
      <c r="F50" s="144">
        <f>IFERROR('Tablas turistas zona y tip.'!I50/'Tablas turistas zona y tip.'!I63-1,"-")</f>
        <v>-4.3102429803489106E-2</v>
      </c>
      <c r="G50" s="144">
        <f>IFERROR('Tablas turistas zona y tip.'!K50/'Tablas turistas zona y tip.'!K63-1,"-")</f>
        <v>8.0706078797758707E-3</v>
      </c>
      <c r="H50" s="144">
        <f>IFERROR('Tablas turistas zona y tip.'!M50/'Tablas turistas zona y tip.'!M63-1,"-")</f>
        <v>-2.615256982578118E-2</v>
      </c>
      <c r="I50" s="143">
        <f>IFERROR('Tablas turistas zona y tip.'!O50/'Tablas turistas zona y tip.'!O63-1,"-")</f>
        <v>8.4389615671389695E-3</v>
      </c>
      <c r="J50" s="143">
        <f>IFERROR('Tablas turistas zona y tip.'!Q50/'Tablas turistas zona y tip.'!Q63-1,"-")</f>
        <v>3.6766854884906497E-3</v>
      </c>
      <c r="K50" s="143">
        <f>IFERROR('Tablas turistas zona y tip.'!S50/'Tablas turistas zona y tip.'!S63-1,"-")</f>
        <v>6.4378104075888398E-3</v>
      </c>
    </row>
    <row r="51" spans="2:11" collapsed="1">
      <c r="B51" s="134">
        <v>2008</v>
      </c>
      <c r="C51" s="147">
        <f>IFERROR('Tablas turistas zona y tip.'!C51/'Tablas turistas zona y tip.'!C64-1,"-")</f>
        <v>-5.2804752584562853E-2</v>
      </c>
      <c r="D51" s="147">
        <f>IFERROR('Tablas turistas zona y tip.'!E51/'Tablas turistas zona y tip.'!E64-1,"-")</f>
        <v>-5.2478468091777031E-2</v>
      </c>
      <c r="E51" s="147">
        <f>IFERROR('Tablas turistas zona y tip.'!G51/'Tablas turistas zona y tip.'!G64-1,"-")</f>
        <v>-5.2693096088199387E-2</v>
      </c>
      <c r="F51" s="147">
        <f>IFERROR('Tablas turistas zona y tip.'!I51/'Tablas turistas zona y tip.'!I64-1,"-")</f>
        <v>-5.0779089678269385E-2</v>
      </c>
      <c r="G51" s="147">
        <f>IFERROR('Tablas turistas zona y tip.'!K51/'Tablas turistas zona y tip.'!K64-1,"-")</f>
        <v>-4.3509289887359914E-2</v>
      </c>
      <c r="H51" s="147">
        <f>IFERROR('Tablas turistas zona y tip.'!M51/'Tablas turistas zona y tip.'!M64-1,"-")</f>
        <v>-4.8304779496652017E-2</v>
      </c>
      <c r="I51" s="147">
        <f>IFERROR('Tablas turistas zona y tip.'!O51/'Tablas turistas zona y tip.'!O64-1,"-")</f>
        <v>6.9478690219793027E-3</v>
      </c>
      <c r="J51" s="147">
        <f>IFERROR('Tablas turistas zona y tip.'!Q51/'Tablas turistas zona y tip.'!Q64-1,"-")</f>
        <v>-3.6525767597872516E-3</v>
      </c>
      <c r="K51" s="147">
        <f>IFERROR('Tablas turistas zona y tip.'!S51/'Tablas turistas zona y tip.'!S64-1,"-")</f>
        <v>2.5655529758368267E-3</v>
      </c>
    </row>
    <row r="52" spans="2:11" ht="15" hidden="1" customHeight="1" outlineLevel="1">
      <c r="B52" s="65" t="s">
        <v>86</v>
      </c>
      <c r="C52" s="143">
        <f>IFERROR('Tablas turistas zona y tip.'!C52/'Tablas turistas zona y tip.'!C65-1,"-")</f>
        <v>3.3053622595169863E-2</v>
      </c>
      <c r="D52" s="143">
        <f>IFERROR('Tablas turistas zona y tip.'!E52/'Tablas turistas zona y tip.'!E65-1,"-")</f>
        <v>3.6699930547940296E-2</v>
      </c>
      <c r="E52" s="143">
        <f>IFERROR('Tablas turistas zona y tip.'!G52/'Tablas turistas zona y tip.'!G65-1,"-")</f>
        <v>3.436241258511874E-2</v>
      </c>
      <c r="F52" s="144">
        <f>IFERROR('Tablas turistas zona y tip.'!I52/'Tablas turistas zona y tip.'!I65-1,"-")</f>
        <v>2.4440820956364462E-2</v>
      </c>
      <c r="G52" s="144">
        <f>IFERROR('Tablas turistas zona y tip.'!K52/'Tablas turistas zona y tip.'!K65-1,"-")</f>
        <v>2.7032359905288184E-2</v>
      </c>
      <c r="H52" s="144">
        <f>IFERROR('Tablas turistas zona y tip.'!M52/'Tablas turistas zona y tip.'!M65-1,"-")</f>
        <v>2.5348381895658134E-2</v>
      </c>
      <c r="I52" s="143">
        <f>IFERROR('Tablas turistas zona y tip.'!O52/'Tablas turistas zona y tip.'!O65-1,"-")</f>
        <v>-3.0314106402668961E-2</v>
      </c>
      <c r="J52" s="143">
        <f>IFERROR('Tablas turistas zona y tip.'!Q52/'Tablas turistas zona y tip.'!Q65-1,"-")</f>
        <v>-5.16965356646375E-2</v>
      </c>
      <c r="K52" s="143">
        <f>IFERROR('Tablas turistas zona y tip.'!S52/'Tablas turistas zona y tip.'!S65-1,"-")</f>
        <v>-3.96487545817239E-2</v>
      </c>
    </row>
    <row r="53" spans="2:11" ht="15" hidden="1" customHeight="1" outlineLevel="1">
      <c r="B53" s="65" t="s">
        <v>87</v>
      </c>
      <c r="C53" s="143">
        <f>IFERROR('Tablas turistas zona y tip.'!C53/'Tablas turistas zona y tip.'!C66-1,"-")</f>
        <v>4.7222559863862923E-2</v>
      </c>
      <c r="D53" s="143">
        <f>IFERROR('Tablas turistas zona y tip.'!E53/'Tablas turistas zona y tip.'!E66-1,"-")</f>
        <v>1.2749927557229812E-2</v>
      </c>
      <c r="E53" s="143">
        <f>IFERROR('Tablas turistas zona y tip.'!G53/'Tablas turistas zona y tip.'!G66-1,"-")</f>
        <v>3.5895482800364586E-2</v>
      </c>
      <c r="F53" s="144">
        <f>IFERROR('Tablas turistas zona y tip.'!I53/'Tablas turistas zona y tip.'!I66-1,"-")</f>
        <v>-1.0268727373990538E-2</v>
      </c>
      <c r="G53" s="144">
        <f>IFERROR('Tablas turistas zona y tip.'!K53/'Tablas turistas zona y tip.'!K66-1,"-")</f>
        <v>-5.8475230774889253E-3</v>
      </c>
      <c r="H53" s="144">
        <f>IFERROR('Tablas turistas zona y tip.'!M53/'Tablas turistas zona y tip.'!M66-1,"-")</f>
        <v>-8.848512055950053E-3</v>
      </c>
      <c r="I53" s="143">
        <f>IFERROR('Tablas turistas zona y tip.'!O53/'Tablas turistas zona y tip.'!O66-1,"-")</f>
        <v>2.4311561109275681E-2</v>
      </c>
      <c r="J53" s="143">
        <f>IFERROR('Tablas turistas zona y tip.'!Q53/'Tablas turistas zona y tip.'!Q66-1,"-")</f>
        <v>0.10692032045283373</v>
      </c>
      <c r="K53" s="143">
        <f>IFERROR('Tablas turistas zona y tip.'!S53/'Tablas turistas zona y tip.'!S66-1,"-")</f>
        <v>5.778234000790694E-2</v>
      </c>
    </row>
    <row r="54" spans="2:11" ht="15" hidden="1" customHeight="1" outlineLevel="1">
      <c r="B54" s="65" t="s">
        <v>88</v>
      </c>
      <c r="C54" s="143">
        <f>IFERROR('Tablas turistas zona y tip.'!C54/'Tablas turistas zona y tip.'!C67-1,"-")</f>
        <v>-2.5177509115332897E-2</v>
      </c>
      <c r="D54" s="143">
        <f>IFERROR('Tablas turistas zona y tip.'!E54/'Tablas turistas zona y tip.'!E67-1,"-")</f>
        <v>5.3608553608553544E-2</v>
      </c>
      <c r="E54" s="143">
        <f>IFERROR('Tablas turistas zona y tip.'!G54/'Tablas turistas zona y tip.'!G67-1,"-")</f>
        <v>1.6699137211244608E-3</v>
      </c>
      <c r="F54" s="144">
        <f>IFERROR('Tablas turistas zona y tip.'!I54/'Tablas turistas zona y tip.'!I67-1,"-")</f>
        <v>-2.8380863974696191E-2</v>
      </c>
      <c r="G54" s="144">
        <f>IFERROR('Tablas turistas zona y tip.'!K54/'Tablas turistas zona y tip.'!K67-1,"-")</f>
        <v>4.8587760591795481E-2</v>
      </c>
      <c r="H54" s="144">
        <f>IFERROR('Tablas turistas zona y tip.'!M54/'Tablas turistas zona y tip.'!M67-1,"-")</f>
        <v>-2.3432256890334457E-3</v>
      </c>
      <c r="I54" s="143">
        <f>IFERROR('Tablas turistas zona y tip.'!O54/'Tablas turistas zona y tip.'!O67-1,"-")</f>
        <v>-3.0137526911652279E-2</v>
      </c>
      <c r="J54" s="143">
        <f>IFERROR('Tablas turistas zona y tip.'!Q54/'Tablas turistas zona y tip.'!Q67-1,"-")</f>
        <v>-5.9397302172378597E-2</v>
      </c>
      <c r="K54" s="143">
        <f>IFERROR('Tablas turistas zona y tip.'!S54/'Tablas turistas zona y tip.'!S67-1,"-")</f>
        <v>-4.2374670725582431E-2</v>
      </c>
    </row>
    <row r="55" spans="2:11" ht="15" hidden="1" customHeight="1" outlineLevel="1">
      <c r="B55" s="65" t="s">
        <v>89</v>
      </c>
      <c r="C55" s="143">
        <f>IFERROR('Tablas turistas zona y tip.'!C55/'Tablas turistas zona y tip.'!C68-1,"-")</f>
        <v>-8.3720854341051143E-2</v>
      </c>
      <c r="D55" s="143">
        <f>IFERROR('Tablas turistas zona y tip.'!E55/'Tablas turistas zona y tip.'!E68-1,"-")</f>
        <v>-0.14710898572049624</v>
      </c>
      <c r="E55" s="143">
        <f>IFERROR('Tablas turistas zona y tip.'!G55/'Tablas turistas zona y tip.'!G68-1,"-")</f>
        <v>-0.10450707314398511</v>
      </c>
      <c r="F55" s="144">
        <f>IFERROR('Tablas turistas zona y tip.'!I55/'Tablas turistas zona y tip.'!I68-1,"-")</f>
        <v>-0.1050296727187261</v>
      </c>
      <c r="G55" s="144">
        <f>IFERROR('Tablas turistas zona y tip.'!K55/'Tablas turistas zona y tip.'!K68-1,"-")</f>
        <v>-0.13899138991389914</v>
      </c>
      <c r="H55" s="144">
        <f>IFERROR('Tablas turistas zona y tip.'!M55/'Tablas turistas zona y tip.'!M68-1,"-")</f>
        <v>-0.11619284284432352</v>
      </c>
      <c r="I55" s="143">
        <f>IFERROR('Tablas turistas zona y tip.'!O55/'Tablas turistas zona y tip.'!O68-1,"-")</f>
        <v>-6.611917367612441E-2</v>
      </c>
      <c r="J55" s="143">
        <f>IFERROR('Tablas turistas zona y tip.'!Q55/'Tablas turistas zona y tip.'!Q68-1,"-")</f>
        <v>-0.18851782013121599</v>
      </c>
      <c r="K55" s="143">
        <f>IFERROR('Tablas turistas zona y tip.'!S55/'Tablas turistas zona y tip.'!S68-1,"-")</f>
        <v>-0.11690873113384459</v>
      </c>
    </row>
    <row r="56" spans="2:11" ht="15" hidden="1" customHeight="1" outlineLevel="1">
      <c r="B56" s="65" t="s">
        <v>90</v>
      </c>
      <c r="C56" s="143">
        <f>IFERROR('Tablas turistas zona y tip.'!C56/'Tablas turistas zona y tip.'!C69-1,"-")</f>
        <v>2.3528113751396296E-2</v>
      </c>
      <c r="D56" s="143">
        <f>IFERROR('Tablas turistas zona y tip.'!E56/'Tablas turistas zona y tip.'!E69-1,"-")</f>
        <v>-4.7501237011380315E-3</v>
      </c>
      <c r="E56" s="143">
        <f>IFERROR('Tablas turistas zona y tip.'!G56/'Tablas turistas zona y tip.'!G69-1,"-")</f>
        <v>1.3406653738189389E-2</v>
      </c>
      <c r="F56" s="144">
        <f>IFERROR('Tablas turistas zona y tip.'!I56/'Tablas turistas zona y tip.'!I69-1,"-")</f>
        <v>5.1235943985319388E-3</v>
      </c>
      <c r="G56" s="144">
        <f>IFERROR('Tablas turistas zona y tip.'!K56/'Tablas turistas zona y tip.'!K69-1,"-")</f>
        <v>7.9926566068149185E-3</v>
      </c>
      <c r="H56" s="144">
        <f>IFERROR('Tablas turistas zona y tip.'!M56/'Tablas turistas zona y tip.'!M69-1,"-")</f>
        <v>6.1417935944192426E-3</v>
      </c>
      <c r="I56" s="143">
        <f>IFERROR('Tablas turistas zona y tip.'!O56/'Tablas turistas zona y tip.'!O69-1,"-")</f>
        <v>-8.9988527623228176E-3</v>
      </c>
      <c r="J56" s="143">
        <f>IFERROR('Tablas turistas zona y tip.'!Q56/'Tablas turistas zona y tip.'!Q69-1,"-")</f>
        <v>-7.3161772649683599E-3</v>
      </c>
      <c r="K56" s="143">
        <f>IFERROR('Tablas turistas zona y tip.'!S56/'Tablas turistas zona y tip.'!S69-1,"-")</f>
        <v>-8.2683081957001248E-3</v>
      </c>
    </row>
    <row r="57" spans="2:11" ht="15" hidden="1" customHeight="1" outlineLevel="1">
      <c r="B57" s="65" t="s">
        <v>91</v>
      </c>
      <c r="C57" s="143">
        <f>IFERROR('Tablas turistas zona y tip.'!C57/'Tablas turistas zona y tip.'!C70-1,"-")</f>
        <v>-4.0921564488405004E-2</v>
      </c>
      <c r="D57" s="143">
        <f>IFERROR('Tablas turistas zona y tip.'!E57/'Tablas turistas zona y tip.'!E70-1,"-")</f>
        <v>-1.4108199034130964E-2</v>
      </c>
      <c r="E57" s="143">
        <f>IFERROR('Tablas turistas zona y tip.'!G57/'Tablas turistas zona y tip.'!G70-1,"-")</f>
        <v>-3.1343283582089598E-2</v>
      </c>
      <c r="F57" s="144">
        <f>IFERROR('Tablas turistas zona y tip.'!I57/'Tablas turistas zona y tip.'!I70-1,"-")</f>
        <v>-4.9581015132667106E-2</v>
      </c>
      <c r="G57" s="144">
        <f>IFERROR('Tablas turistas zona y tip.'!K57/'Tablas turistas zona y tip.'!K70-1,"-")</f>
        <v>-1.3979839599735144E-2</v>
      </c>
      <c r="H57" s="144">
        <f>IFERROR('Tablas turistas zona y tip.'!M57/'Tablas turistas zona y tip.'!M70-1,"-")</f>
        <v>-3.6839702965082544E-2</v>
      </c>
      <c r="I57" s="143">
        <f>IFERROR('Tablas turistas zona y tip.'!O57/'Tablas turistas zona y tip.'!O70-1,"-")</f>
        <v>-1.1529865180451848E-2</v>
      </c>
      <c r="J57" s="143">
        <f>IFERROR('Tablas turistas zona y tip.'!Q57/'Tablas turistas zona y tip.'!Q70-1,"-")</f>
        <v>-8.0924632050947576E-2</v>
      </c>
      <c r="K57" s="143">
        <f>IFERROR('Tablas turistas zona y tip.'!S57/'Tablas turistas zona y tip.'!S70-1,"-")</f>
        <v>-4.1072023630761123E-2</v>
      </c>
    </row>
    <row r="58" spans="2:11" ht="15" hidden="1" customHeight="1" outlineLevel="1">
      <c r="B58" s="65" t="s">
        <v>92</v>
      </c>
      <c r="C58" s="143">
        <f>IFERROR('Tablas turistas zona y tip.'!C58/'Tablas turistas zona y tip.'!C71-1,"-")</f>
        <v>1.8165955796820565E-2</v>
      </c>
      <c r="D58" s="143">
        <f>IFERROR('Tablas turistas zona y tip.'!E58/'Tablas turistas zona y tip.'!E71-1,"-")</f>
        <v>4.7852760736196265E-2</v>
      </c>
      <c r="E58" s="143">
        <f>IFERROR('Tablas turistas zona y tip.'!G58/'Tablas turistas zona y tip.'!G71-1,"-")</f>
        <v>2.8737282316958934E-2</v>
      </c>
      <c r="F58" s="144">
        <f>IFERROR('Tablas turistas zona y tip.'!I58/'Tablas turistas zona y tip.'!I71-1,"-")</f>
        <v>4.5622645422183083E-3</v>
      </c>
      <c r="G58" s="144">
        <f>IFERROR('Tablas turistas zona y tip.'!K58/'Tablas turistas zona y tip.'!K71-1,"-")</f>
        <v>5.5122904848892817E-2</v>
      </c>
      <c r="H58" s="144">
        <f>IFERROR('Tablas turistas zona y tip.'!M58/'Tablas turistas zona y tip.'!M71-1,"-")</f>
        <v>2.2274865553671974E-2</v>
      </c>
      <c r="I58" s="143">
        <f>IFERROR('Tablas turistas zona y tip.'!O58/'Tablas turistas zona y tip.'!O71-1,"-")</f>
        <v>-3.1043865102496904E-3</v>
      </c>
      <c r="J58" s="143">
        <f>IFERROR('Tablas turistas zona y tip.'!Q58/'Tablas turistas zona y tip.'!Q71-1,"-")</f>
        <v>-7.2528959161241247E-2</v>
      </c>
      <c r="K58" s="143">
        <f>IFERROR('Tablas turistas zona y tip.'!S58/'Tablas turistas zona y tip.'!S71-1,"-")</f>
        <v>-3.2075724679442752E-2</v>
      </c>
    </row>
    <row r="59" spans="2:11" ht="15" hidden="1" customHeight="1" outlineLevel="1">
      <c r="B59" s="65" t="s">
        <v>93</v>
      </c>
      <c r="C59" s="143">
        <f>IFERROR('Tablas turistas zona y tip.'!C59/'Tablas turistas zona y tip.'!C72-1,"-")</f>
        <v>-0.14813106643466589</v>
      </c>
      <c r="D59" s="143">
        <f>IFERROR('Tablas turistas zona y tip.'!E59/'Tablas turistas zona y tip.'!E72-1,"-")</f>
        <v>-2.609972019632123E-2</v>
      </c>
      <c r="E59" s="143">
        <f>IFERROR('Tablas turistas zona y tip.'!G59/'Tablas turistas zona y tip.'!G72-1,"-")</f>
        <v>-0.10985295387183103</v>
      </c>
      <c r="F59" s="144">
        <f>IFERROR('Tablas turistas zona y tip.'!I59/'Tablas turistas zona y tip.'!I72-1,"-")</f>
        <v>-0.12854538277916661</v>
      </c>
      <c r="G59" s="144">
        <f>IFERROR('Tablas turistas zona y tip.'!K59/'Tablas turistas zona y tip.'!K72-1,"-")</f>
        <v>-2.3031998025828782E-2</v>
      </c>
      <c r="H59" s="144">
        <f>IFERROR('Tablas turistas zona y tip.'!M59/'Tablas turistas zona y tip.'!M72-1,"-")</f>
        <v>-9.545003031593069E-2</v>
      </c>
      <c r="I59" s="143">
        <f>IFERROR('Tablas turistas zona y tip.'!O59/'Tablas turistas zona y tip.'!O72-1,"-")</f>
        <v>-9.2565054159716165E-2</v>
      </c>
      <c r="J59" s="143">
        <f>IFERROR('Tablas turistas zona y tip.'!Q59/'Tablas turistas zona y tip.'!Q72-1,"-")</f>
        <v>-9.2590668910449536E-2</v>
      </c>
      <c r="K59" s="143">
        <f>IFERROR('Tablas turistas zona y tip.'!S59/'Tablas turistas zona y tip.'!S72-1,"-")</f>
        <v>-9.2574880844212726E-2</v>
      </c>
    </row>
    <row r="60" spans="2:11" ht="15" hidden="1" customHeight="1" outlineLevel="1">
      <c r="B60" s="65" t="s">
        <v>94</v>
      </c>
      <c r="C60" s="143">
        <f>IFERROR('Tablas turistas zona y tip.'!C60/'Tablas turistas zona y tip.'!C73-1,"-")</f>
        <v>-1.2807863772564487E-2</v>
      </c>
      <c r="D60" s="143">
        <f>IFERROR('Tablas turistas zona y tip.'!E60/'Tablas turistas zona y tip.'!E73-1,"-")</f>
        <v>-0.12993588689791224</v>
      </c>
      <c r="E60" s="143">
        <f>IFERROR('Tablas turistas zona y tip.'!G60/'Tablas turistas zona y tip.'!G73-1,"-")</f>
        <v>-5.4646669876801335E-2</v>
      </c>
      <c r="F60" s="144">
        <f>IFERROR('Tablas turistas zona y tip.'!I60/'Tablas turistas zona y tip.'!I73-1,"-")</f>
        <v>1.2830090622666379E-3</v>
      </c>
      <c r="G60" s="144">
        <f>IFERROR('Tablas turistas zona y tip.'!K60/'Tablas turistas zona y tip.'!K73-1,"-")</f>
        <v>-0.12759775873825263</v>
      </c>
      <c r="H60" s="144">
        <f>IFERROR('Tablas turistas zona y tip.'!M60/'Tablas turistas zona y tip.'!M73-1,"-")</f>
        <v>-4.4331357221551904E-2</v>
      </c>
      <c r="I60" s="143">
        <f>IFERROR('Tablas turistas zona y tip.'!O60/'Tablas turistas zona y tip.'!O73-1,"-")</f>
        <v>-5.3758885950142554E-2</v>
      </c>
      <c r="J60" s="143">
        <f>IFERROR('Tablas turistas zona y tip.'!Q60/'Tablas turistas zona y tip.'!Q73-1,"-")</f>
        <v>-0.11880570774388743</v>
      </c>
      <c r="K60" s="143">
        <f>IFERROR('Tablas turistas zona y tip.'!S60/'Tablas turistas zona y tip.'!S73-1,"-")</f>
        <v>-8.0464135463768294E-2</v>
      </c>
    </row>
    <row r="61" spans="2:11" ht="15" hidden="1" customHeight="1" outlineLevel="1">
      <c r="B61" s="65" t="s">
        <v>95</v>
      </c>
      <c r="C61" s="143">
        <f>IFERROR('Tablas turistas zona y tip.'!C61/'Tablas turistas zona y tip.'!C74-1,"-")</f>
        <v>3.1703628042192955E-2</v>
      </c>
      <c r="D61" s="143">
        <f>IFERROR('Tablas turistas zona y tip.'!E61/'Tablas turistas zona y tip.'!E74-1,"-")</f>
        <v>-8.8896952104499105E-3</v>
      </c>
      <c r="E61" s="143">
        <f>IFERROR('Tablas turistas zona y tip.'!G61/'Tablas turistas zona y tip.'!G74-1,"-")</f>
        <v>1.7446380099147341E-2</v>
      </c>
      <c r="F61" s="144">
        <f>IFERROR('Tablas turistas zona y tip.'!I61/'Tablas turistas zona y tip.'!I74-1,"-")</f>
        <v>5.3531287573840736E-2</v>
      </c>
      <c r="G61" s="144">
        <f>IFERROR('Tablas turistas zona y tip.'!K61/'Tablas turistas zona y tip.'!K74-1,"-")</f>
        <v>-1.1237785016286694E-2</v>
      </c>
      <c r="H61" s="144">
        <f>IFERROR('Tablas turistas zona y tip.'!M61/'Tablas turistas zona y tip.'!M74-1,"-")</f>
        <v>3.0958030129303982E-2</v>
      </c>
      <c r="I61" s="143">
        <f>IFERROR('Tablas turistas zona y tip.'!O61/'Tablas turistas zona y tip.'!O74-1,"-")</f>
        <v>5.3518853232388697E-2</v>
      </c>
      <c r="J61" s="143">
        <f>IFERROR('Tablas turistas zona y tip.'!Q61/'Tablas turistas zona y tip.'!Q74-1,"-")</f>
        <v>2.5113079303693775E-2</v>
      </c>
      <c r="K61" s="143">
        <f>IFERROR('Tablas turistas zona y tip.'!S61/'Tablas turistas zona y tip.'!S74-1,"-")</f>
        <v>4.1072006403596983E-2</v>
      </c>
    </row>
    <row r="62" spans="2:11" ht="15" hidden="1" customHeight="1" outlineLevel="1">
      <c r="B62" s="65" t="s">
        <v>96</v>
      </c>
      <c r="C62" s="143">
        <f>IFERROR('Tablas turistas zona y tip.'!C62/'Tablas turistas zona y tip.'!C75-1,"-")</f>
        <v>-6.857816016997309E-3</v>
      </c>
      <c r="D62" s="143">
        <f>IFERROR('Tablas turistas zona y tip.'!E62/'Tablas turistas zona y tip.'!E75-1,"-")</f>
        <v>-9.7584042644656477E-2</v>
      </c>
      <c r="E62" s="143">
        <f>IFERROR('Tablas turistas zona y tip.'!G62/'Tablas turistas zona y tip.'!G75-1,"-")</f>
        <v>-3.6667184564753708E-2</v>
      </c>
      <c r="F62" s="144">
        <f>IFERROR('Tablas turistas zona y tip.'!I62/'Tablas turistas zona y tip.'!I75-1,"-")</f>
        <v>7.6150722021661732E-3</v>
      </c>
      <c r="G62" s="144">
        <f>IFERROR('Tablas turistas zona y tip.'!K62/'Tablas turistas zona y tip.'!K75-1,"-")</f>
        <v>-8.4849898895629217E-2</v>
      </c>
      <c r="H62" s="144">
        <f>IFERROR('Tablas turistas zona y tip.'!M62/'Tablas turistas zona y tip.'!M75-1,"-")</f>
        <v>-2.2522179974651446E-2</v>
      </c>
      <c r="I62" s="143">
        <f>IFERROR('Tablas turistas zona y tip.'!O62/'Tablas turistas zona y tip.'!O75-1,"-")</f>
        <v>2.6830754646714361E-2</v>
      </c>
      <c r="J62" s="143">
        <f>IFERROR('Tablas turistas zona y tip.'!Q62/'Tablas turistas zona y tip.'!Q75-1,"-")</f>
        <v>-2.1946178709994268E-2</v>
      </c>
      <c r="K62" s="143">
        <f>IFERROR('Tablas turistas zona y tip.'!S62/'Tablas turistas zona y tip.'!S75-1,"-")</f>
        <v>5.3911999867177762E-3</v>
      </c>
    </row>
    <row r="63" spans="2:11" ht="15" hidden="1" customHeight="1" outlineLevel="1">
      <c r="B63" s="65" t="s">
        <v>97</v>
      </c>
      <c r="C63" s="143">
        <f>IFERROR('Tablas turistas zona y tip.'!C63/'Tablas turistas zona y tip.'!C76-1,"-")</f>
        <v>3.8877812589005911E-2</v>
      </c>
      <c r="D63" s="143">
        <f>IFERROR('Tablas turistas zona y tip.'!E63/'Tablas turistas zona y tip.'!E76-1,"-")</f>
        <v>-6.9415211918616659E-2</v>
      </c>
      <c r="E63" s="143">
        <f>IFERROR('Tablas turistas zona y tip.'!G63/'Tablas turistas zona y tip.'!G76-1,"-")</f>
        <v>-6.6302005635665573E-4</v>
      </c>
      <c r="F63" s="144">
        <f>IFERROR('Tablas turistas zona y tip.'!I63/'Tablas turistas zona y tip.'!I76-1,"-")</f>
        <v>8.1703940362087391E-2</v>
      </c>
      <c r="G63" s="144">
        <f>IFERROR('Tablas turistas zona y tip.'!K63/'Tablas turistas zona y tip.'!K76-1,"-")</f>
        <v>-6.0613982671048672E-2</v>
      </c>
      <c r="H63" s="144">
        <f>IFERROR('Tablas turistas zona y tip.'!M63/'Tablas turistas zona y tip.'!M76-1,"-")</f>
        <v>3.0016547757914402E-2</v>
      </c>
      <c r="I63" s="143">
        <f>IFERROR('Tablas turistas zona y tip.'!O63/'Tablas turistas zona y tip.'!O76-1,"-")</f>
        <v>1.0847268912061336E-2</v>
      </c>
      <c r="J63" s="143">
        <f>IFERROR('Tablas turistas zona y tip.'!Q63/'Tablas turistas zona y tip.'!Q76-1,"-")</f>
        <v>-9.0934210456398046E-2</v>
      </c>
      <c r="K63" s="143">
        <f>IFERROR('Tablas turistas zona y tip.'!S63/'Tablas turistas zona y tip.'!S76-1,"-")</f>
        <v>-3.4573850028218667E-2</v>
      </c>
    </row>
    <row r="64" spans="2:11" collapsed="1">
      <c r="B64" s="134">
        <v>2007</v>
      </c>
      <c r="C64" s="147">
        <f>IFERROR('Tablas turistas zona y tip.'!C64/'Tablas turistas zona y tip.'!C77-1,"-")</f>
        <v>-1.1486091581775382E-2</v>
      </c>
      <c r="D64" s="147">
        <f>IFERROR('Tablas turistas zona y tip.'!E64/'Tablas turistas zona y tip.'!E77-1,"-")</f>
        <v>-2.8433770227722088E-2</v>
      </c>
      <c r="E64" s="147">
        <f>IFERROR('Tablas turistas zona y tip.'!G64/'Tablas turistas zona y tip.'!G77-1,"-")</f>
        <v>-1.7351839799851221E-2</v>
      </c>
      <c r="F64" s="147">
        <f>IFERROR('Tablas turistas zona y tip.'!I64/'Tablas turistas zona y tip.'!I77-1,"-")</f>
        <v>-1.4360293498675847E-2</v>
      </c>
      <c r="G64" s="147">
        <f>IFERROR('Tablas turistas zona y tip.'!K64/'Tablas turistas zona y tip.'!K77-1,"-")</f>
        <v>-2.6501052698315375E-2</v>
      </c>
      <c r="H64" s="147">
        <f>IFERROR('Tablas turistas zona y tip.'!M64/'Tablas turistas zona y tip.'!M77-1,"-")</f>
        <v>-1.8526307392756292E-2</v>
      </c>
      <c r="I64" s="147">
        <f>IFERROR('Tablas turistas zona y tip.'!O64/'Tablas turistas zona y tip.'!O77-1,"-")</f>
        <v>-1.5365629285829852E-2</v>
      </c>
      <c r="J64" s="147">
        <f>IFERROR('Tablas turistas zona y tip.'!Q64/'Tablas turistas zona y tip.'!Q77-1,"-")</f>
        <v>-5.3727730701820575E-2</v>
      </c>
      <c r="K64" s="147">
        <f>IFERROR('Tablas turistas zona y tip.'!S64/'Tablas turistas zona y tip.'!S77-1,"-")</f>
        <v>-3.1595778619496917E-2</v>
      </c>
    </row>
    <row r="65" spans="2:11" ht="15" customHeight="1">
      <c r="B65" s="137" t="s">
        <v>126</v>
      </c>
      <c r="C65" s="137"/>
      <c r="D65" s="137"/>
      <c r="E65" s="137"/>
      <c r="F65" s="137"/>
      <c r="G65" s="137"/>
      <c r="H65" s="137"/>
      <c r="I65" s="137"/>
      <c r="J65" s="137"/>
      <c r="K65" s="137"/>
    </row>
    <row r="67" spans="2:11">
      <c r="F67" s="148"/>
      <c r="G67" s="148"/>
      <c r="H67" s="148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144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145</v>
      </c>
      <c r="H6" s="142" t="s">
        <v>146</v>
      </c>
      <c r="I6" s="142" t="s">
        <v>147</v>
      </c>
    </row>
    <row r="7" spans="2:11" ht="15" customHeight="1">
      <c r="B7" s="152" t="s">
        <v>105</v>
      </c>
      <c r="C7" s="124">
        <v>65898</v>
      </c>
      <c r="D7" s="124">
        <v>57710</v>
      </c>
      <c r="E7" s="124">
        <v>57760</v>
      </c>
      <c r="F7" s="124">
        <v>55722</v>
      </c>
      <c r="G7" s="144">
        <v>-0.12425263285683941</v>
      </c>
      <c r="H7" s="144">
        <v>8.664009703691633E-4</v>
      </c>
      <c r="I7" s="144">
        <v>-3.5283933518005517E-2</v>
      </c>
    </row>
    <row r="8" spans="2:11" ht="15" customHeight="1">
      <c r="B8" s="152" t="s">
        <v>106</v>
      </c>
      <c r="C8" s="124">
        <v>68626</v>
      </c>
      <c r="D8" s="124">
        <v>59118</v>
      </c>
      <c r="E8" s="124">
        <v>54889</v>
      </c>
      <c r="F8" s="124">
        <v>56682</v>
      </c>
      <c r="G8" s="144">
        <v>-0.13854807215923992</v>
      </c>
      <c r="H8" s="144">
        <v>-7.1534896309076723E-2</v>
      </c>
      <c r="I8" s="144">
        <v>3.2665925777478177E-2</v>
      </c>
    </row>
    <row r="9" spans="2:11" ht="15" customHeight="1">
      <c r="B9" s="152" t="s">
        <v>107</v>
      </c>
      <c r="C9" s="124">
        <v>88538</v>
      </c>
      <c r="D9" s="124">
        <v>65189</v>
      </c>
      <c r="E9" s="124">
        <v>59240</v>
      </c>
      <c r="F9" s="124">
        <v>66608</v>
      </c>
      <c r="G9" s="144">
        <v>-0.26371727393887368</v>
      </c>
      <c r="H9" s="144">
        <v>-9.1257727530718369E-2</v>
      </c>
      <c r="I9" s="144">
        <v>0.12437542201215401</v>
      </c>
    </row>
    <row r="10" spans="2:11" ht="15" customHeight="1">
      <c r="B10" s="152" t="s">
        <v>94</v>
      </c>
      <c r="C10" s="124">
        <v>76874</v>
      </c>
      <c r="D10" s="124">
        <v>70420</v>
      </c>
      <c r="E10" s="124">
        <v>59800</v>
      </c>
      <c r="F10" s="124">
        <v>62145</v>
      </c>
      <c r="G10" s="144">
        <v>-8.3955563649608433E-2</v>
      </c>
      <c r="H10" s="144">
        <v>-0.15080942913944906</v>
      </c>
      <c r="I10" s="144">
        <v>3.9214046822742432E-2</v>
      </c>
    </row>
    <row r="11" spans="2:11" ht="15" customHeight="1">
      <c r="B11" s="152" t="s">
        <v>109</v>
      </c>
      <c r="C11" s="124">
        <v>74412</v>
      </c>
      <c r="D11" s="124">
        <v>56119</v>
      </c>
      <c r="E11" s="124">
        <v>56604</v>
      </c>
      <c r="F11" s="124"/>
      <c r="G11" s="144">
        <v>-0.2458340052679675</v>
      </c>
      <c r="H11" s="144">
        <v>8.6423492934657453E-3</v>
      </c>
      <c r="I11" s="144"/>
    </row>
    <row r="12" spans="2:11" ht="15" customHeight="1">
      <c r="B12" s="152" t="s">
        <v>110</v>
      </c>
      <c r="C12" s="124">
        <v>73105</v>
      </c>
      <c r="D12" s="124">
        <v>62044</v>
      </c>
      <c r="E12" s="124">
        <v>64679</v>
      </c>
      <c r="F12" s="124"/>
      <c r="G12" s="144">
        <v>-0.1513029204568771</v>
      </c>
      <c r="H12" s="144">
        <v>4.2469860099284329E-2</v>
      </c>
      <c r="I12" s="144"/>
    </row>
    <row r="13" spans="2:11" ht="15" customHeight="1">
      <c r="B13" s="152" t="s">
        <v>111</v>
      </c>
      <c r="C13" s="124">
        <v>88464</v>
      </c>
      <c r="D13" s="124">
        <v>72974</v>
      </c>
      <c r="E13" s="124">
        <v>62047</v>
      </c>
      <c r="F13" s="124"/>
      <c r="G13" s="144">
        <v>-0.17509947549285587</v>
      </c>
      <c r="H13" s="144">
        <v>-0.14973826294296599</v>
      </c>
      <c r="I13" s="144"/>
    </row>
    <row r="14" spans="2:11" ht="15" customHeight="1">
      <c r="B14" s="152" t="s">
        <v>112</v>
      </c>
      <c r="C14" s="124">
        <v>107234</v>
      </c>
      <c r="D14" s="124">
        <v>87195</v>
      </c>
      <c r="E14" s="124">
        <v>72114</v>
      </c>
      <c r="F14" s="124"/>
      <c r="G14" s="144">
        <v>-0.18687170113956397</v>
      </c>
      <c r="H14" s="144">
        <v>-0.17295716497505587</v>
      </c>
      <c r="I14" s="144"/>
    </row>
    <row r="15" spans="2:11" ht="15" customHeight="1">
      <c r="B15" s="152" t="s">
        <v>113</v>
      </c>
      <c r="C15" s="124">
        <v>70256</v>
      </c>
      <c r="D15" s="124">
        <v>57084</v>
      </c>
      <c r="E15" s="124">
        <v>55919</v>
      </c>
      <c r="F15" s="124"/>
      <c r="G15" s="144">
        <v>-0.18748576634024139</v>
      </c>
      <c r="H15" s="144">
        <v>-2.0408520776399652E-2</v>
      </c>
      <c r="I15" s="144"/>
    </row>
    <row r="16" spans="2:11" ht="15" customHeight="1">
      <c r="B16" s="152" t="s">
        <v>114</v>
      </c>
      <c r="C16" s="124">
        <v>66667</v>
      </c>
      <c r="D16" s="124">
        <v>58560</v>
      </c>
      <c r="E16" s="124">
        <v>54807</v>
      </c>
      <c r="F16" s="124"/>
      <c r="G16" s="144">
        <v>-0.12160439197804007</v>
      </c>
      <c r="H16" s="144">
        <v>-6.4088114754098369E-2</v>
      </c>
      <c r="I16" s="144"/>
    </row>
    <row r="17" spans="2:11" ht="15" customHeight="1">
      <c r="B17" s="152" t="s">
        <v>115</v>
      </c>
      <c r="C17" s="124">
        <v>68611</v>
      </c>
      <c r="D17" s="124">
        <v>61078</v>
      </c>
      <c r="E17" s="124">
        <v>56062</v>
      </c>
      <c r="F17" s="124"/>
      <c r="G17" s="144">
        <v>-0.10979289035285889</v>
      </c>
      <c r="H17" s="144">
        <v>-8.2124496545400993E-2</v>
      </c>
      <c r="I17" s="144"/>
    </row>
    <row r="18" spans="2:11" ht="15" customHeight="1">
      <c r="B18" s="152" t="s">
        <v>116</v>
      </c>
      <c r="C18" s="124">
        <v>69586</v>
      </c>
      <c r="D18" s="124">
        <v>63041</v>
      </c>
      <c r="E18" s="124">
        <v>57727</v>
      </c>
      <c r="F18" s="124"/>
      <c r="G18" s="144">
        <v>-9.4056275687638302E-2</v>
      </c>
      <c r="H18" s="144">
        <v>-8.4294348122650353E-2</v>
      </c>
      <c r="I18" s="144"/>
    </row>
    <row r="19" spans="2:11" ht="15" customHeight="1">
      <c r="B19" s="153" t="s">
        <v>148</v>
      </c>
      <c r="C19" s="128">
        <v>918271</v>
      </c>
      <c r="D19" s="128">
        <v>770532</v>
      </c>
      <c r="E19" s="128">
        <v>711648</v>
      </c>
      <c r="F19" s="128">
        <v>241157</v>
      </c>
      <c r="G19" s="154">
        <v>-0.16088823451900369</v>
      </c>
      <c r="H19" s="154">
        <v>-7.6419928049711094E-2</v>
      </c>
      <c r="I19" s="154"/>
    </row>
    <row r="20" spans="2:11" ht="15" customHeight="1">
      <c r="B20" s="137" t="s">
        <v>126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149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145</v>
      </c>
      <c r="H24" s="142" t="s">
        <v>146</v>
      </c>
      <c r="I24" s="142" t="s">
        <v>147</v>
      </c>
      <c r="K24" s="82" t="s">
        <v>98</v>
      </c>
    </row>
    <row r="25" spans="2:11" ht="15" customHeight="1">
      <c r="B25" s="152" t="s">
        <v>105</v>
      </c>
      <c r="C25" s="124">
        <v>73953</v>
      </c>
      <c r="D25" s="124">
        <v>64972</v>
      </c>
      <c r="E25" s="124">
        <v>64849</v>
      </c>
      <c r="F25" s="124">
        <v>62962</v>
      </c>
      <c r="G25" s="144">
        <v>-0.12144199694400493</v>
      </c>
      <c r="H25" s="144">
        <v>-1.8931231915286784E-3</v>
      </c>
      <c r="I25" s="144">
        <v>-2.9098366975589429E-2</v>
      </c>
    </row>
    <row r="26" spans="2:11" ht="15" customHeight="1">
      <c r="B26" s="152" t="s">
        <v>106</v>
      </c>
      <c r="C26" s="124">
        <v>77760</v>
      </c>
      <c r="D26" s="124">
        <v>66853</v>
      </c>
      <c r="E26" s="124">
        <v>61547</v>
      </c>
      <c r="F26" s="124">
        <v>66130</v>
      </c>
      <c r="G26" s="144">
        <v>-0.14026491769547322</v>
      </c>
      <c r="H26" s="144">
        <v>-7.9368165976096861E-2</v>
      </c>
      <c r="I26" s="144">
        <v>7.4463418200724663E-2</v>
      </c>
    </row>
    <row r="27" spans="2:11" ht="15" customHeight="1">
      <c r="B27" s="152" t="s">
        <v>107</v>
      </c>
      <c r="C27" s="124">
        <v>100114</v>
      </c>
      <c r="D27" s="124">
        <v>73483</v>
      </c>
      <c r="E27" s="124">
        <v>66854</v>
      </c>
      <c r="F27" s="124">
        <v>74164</v>
      </c>
      <c r="G27" s="144">
        <v>-0.26600675230237525</v>
      </c>
      <c r="H27" s="144">
        <v>-9.0211341398690803E-2</v>
      </c>
      <c r="I27" s="144">
        <v>0.10934274688126355</v>
      </c>
    </row>
    <row r="28" spans="2:11" ht="15" customHeight="1">
      <c r="B28" s="152" t="s">
        <v>94</v>
      </c>
      <c r="C28" s="124">
        <v>85838</v>
      </c>
      <c r="D28" s="124">
        <v>78413</v>
      </c>
      <c r="E28" s="124">
        <v>66137</v>
      </c>
      <c r="F28" s="124">
        <v>70359</v>
      </c>
      <c r="G28" s="144">
        <v>-8.6500151448076656E-2</v>
      </c>
      <c r="H28" s="144">
        <v>-0.15655567316643926</v>
      </c>
      <c r="I28" s="144">
        <v>6.3837186446316085E-2</v>
      </c>
    </row>
    <row r="29" spans="2:11" ht="15" customHeight="1">
      <c r="B29" s="152" t="s">
        <v>109</v>
      </c>
      <c r="C29" s="124">
        <v>84444</v>
      </c>
      <c r="D29" s="124">
        <v>63313</v>
      </c>
      <c r="E29" s="124">
        <v>62798</v>
      </c>
      <c r="F29" s="124"/>
      <c r="G29" s="144">
        <v>-0.25023684335180707</v>
      </c>
      <c r="H29" s="144">
        <v>-8.1341904506183615E-3</v>
      </c>
      <c r="I29" s="144"/>
    </row>
    <row r="30" spans="2:11" ht="15" customHeight="1">
      <c r="B30" s="152" t="s">
        <v>110</v>
      </c>
      <c r="C30" s="124">
        <v>81590</v>
      </c>
      <c r="D30" s="124">
        <v>68297</v>
      </c>
      <c r="E30" s="124">
        <v>71026</v>
      </c>
      <c r="F30" s="124"/>
      <c r="G30" s="144">
        <v>-0.16292437798749848</v>
      </c>
      <c r="H30" s="144">
        <v>3.995783123709673E-2</v>
      </c>
      <c r="I30" s="144"/>
    </row>
    <row r="31" spans="2:11" ht="15" customHeight="1">
      <c r="B31" s="152" t="s">
        <v>111</v>
      </c>
      <c r="C31" s="124">
        <v>97539</v>
      </c>
      <c r="D31" s="124">
        <v>79875</v>
      </c>
      <c r="E31" s="124">
        <v>68085</v>
      </c>
      <c r="F31" s="124"/>
      <c r="G31" s="144">
        <v>-0.18109679205240981</v>
      </c>
      <c r="H31" s="144">
        <v>-0.14760563380281688</v>
      </c>
      <c r="I31" s="144"/>
    </row>
    <row r="32" spans="2:11" ht="15" customHeight="1">
      <c r="B32" s="152" t="s">
        <v>112</v>
      </c>
      <c r="C32" s="124">
        <v>119202</v>
      </c>
      <c r="D32" s="124">
        <v>95117</v>
      </c>
      <c r="E32" s="124">
        <v>78868</v>
      </c>
      <c r="F32" s="124"/>
      <c r="G32" s="144">
        <v>-0.20205197899364102</v>
      </c>
      <c r="H32" s="144">
        <v>-0.17083171252247231</v>
      </c>
      <c r="I32" s="144"/>
    </row>
    <row r="33" spans="2:11" ht="15" customHeight="1">
      <c r="B33" s="152" t="s">
        <v>113</v>
      </c>
      <c r="C33" s="124">
        <v>78894</v>
      </c>
      <c r="D33" s="124">
        <v>62059</v>
      </c>
      <c r="E33" s="124">
        <v>60791</v>
      </c>
      <c r="F33" s="124"/>
      <c r="G33" s="144">
        <v>-0.21338758333967101</v>
      </c>
      <c r="H33" s="144">
        <v>-2.0432169387196053E-2</v>
      </c>
      <c r="I33" s="144"/>
    </row>
    <row r="34" spans="2:11" ht="15" customHeight="1">
      <c r="B34" s="152" t="s">
        <v>114</v>
      </c>
      <c r="C34" s="124">
        <v>75230</v>
      </c>
      <c r="D34" s="124">
        <v>65272</v>
      </c>
      <c r="E34" s="124">
        <v>61548</v>
      </c>
      <c r="F34" s="124"/>
      <c r="G34" s="144">
        <v>-0.13236740661969959</v>
      </c>
      <c r="H34" s="144">
        <v>-5.7053560485353594E-2</v>
      </c>
      <c r="I34" s="144"/>
    </row>
    <row r="35" spans="2:11" ht="15" customHeight="1">
      <c r="B35" s="152" t="s">
        <v>115</v>
      </c>
      <c r="C35" s="124">
        <v>77447</v>
      </c>
      <c r="D35" s="124">
        <v>67749</v>
      </c>
      <c r="E35" s="124">
        <v>64531</v>
      </c>
      <c r="F35" s="124"/>
      <c r="G35" s="144">
        <v>-0.12522111895877186</v>
      </c>
      <c r="H35" s="144">
        <v>-4.7498856071676365E-2</v>
      </c>
      <c r="I35" s="144"/>
    </row>
    <row r="36" spans="2:11" ht="15" customHeight="1">
      <c r="B36" s="152" t="s">
        <v>116</v>
      </c>
      <c r="C36" s="124">
        <v>78437</v>
      </c>
      <c r="D36" s="124">
        <v>70797</v>
      </c>
      <c r="E36" s="124">
        <v>67548</v>
      </c>
      <c r="F36" s="124"/>
      <c r="G36" s="144">
        <v>-9.7403011333936806E-2</v>
      </c>
      <c r="H36" s="144">
        <v>-4.5891775075215024E-2</v>
      </c>
      <c r="I36" s="144"/>
    </row>
    <row r="37" spans="2:11" ht="15" customHeight="1">
      <c r="B37" s="153" t="s">
        <v>148</v>
      </c>
      <c r="C37" s="155">
        <v>1030448</v>
      </c>
      <c r="D37" s="155">
        <v>856200</v>
      </c>
      <c r="E37" s="155">
        <v>794582</v>
      </c>
      <c r="F37" s="155">
        <v>273615</v>
      </c>
      <c r="G37" s="154">
        <v>-0.16909926556216326</v>
      </c>
      <c r="H37" s="154">
        <v>-7.1966830179864494E-2</v>
      </c>
      <c r="I37" s="154"/>
    </row>
    <row r="38" spans="2:11" ht="15" customHeight="1">
      <c r="B38" s="137" t="s">
        <v>126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150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145</v>
      </c>
      <c r="H43" s="142" t="s">
        <v>146</v>
      </c>
      <c r="I43" s="142" t="s">
        <v>147</v>
      </c>
    </row>
    <row r="44" spans="2:11" ht="15" customHeight="1" thickBot="1">
      <c r="B44" s="152" t="s">
        <v>105</v>
      </c>
      <c r="C44" s="124">
        <v>409747</v>
      </c>
      <c r="D44" s="124">
        <v>380730</v>
      </c>
      <c r="E44" s="124">
        <v>382237</v>
      </c>
      <c r="F44" s="124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4">
        <v>459918</v>
      </c>
      <c r="D45" s="124">
        <v>385582</v>
      </c>
      <c r="E45" s="124">
        <v>369547</v>
      </c>
      <c r="F45" s="124">
        <v>417629</v>
      </c>
      <c r="G45" s="144">
        <v>-0.16162881209259039</v>
      </c>
      <c r="H45" s="144">
        <v>-4.1586484846284355E-2</v>
      </c>
      <c r="I45" s="144">
        <v>0.13011064898375579</v>
      </c>
      <c r="K45" s="82" t="s">
        <v>98</v>
      </c>
    </row>
    <row r="46" spans="2:11" ht="15" customHeight="1">
      <c r="B46" s="152" t="s">
        <v>107</v>
      </c>
      <c r="C46" s="124">
        <v>508083</v>
      </c>
      <c r="D46" s="124">
        <v>409508</v>
      </c>
      <c r="E46" s="124">
        <v>404361</v>
      </c>
      <c r="F46" s="124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4">
        <v>424514</v>
      </c>
      <c r="D47" s="124">
        <v>418430</v>
      </c>
      <c r="E47" s="124">
        <v>422549</v>
      </c>
      <c r="F47" s="124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4">
        <v>413185</v>
      </c>
      <c r="D48" s="124">
        <v>350293</v>
      </c>
      <c r="E48" s="124">
        <v>361297</v>
      </c>
      <c r="F48" s="124"/>
      <c r="G48" s="144">
        <v>-0.152212689231216</v>
      </c>
      <c r="H48" s="144">
        <v>3.1413702243550334E-2</v>
      </c>
      <c r="I48" s="144"/>
    </row>
    <row r="49" spans="2:9">
      <c r="B49" s="152" t="s">
        <v>110</v>
      </c>
      <c r="C49" s="124">
        <v>402431</v>
      </c>
      <c r="D49" s="124">
        <v>349858</v>
      </c>
      <c r="E49" s="124">
        <v>374943</v>
      </c>
      <c r="F49" s="124"/>
      <c r="G49" s="144">
        <v>-0.13063854424733679</v>
      </c>
      <c r="H49" s="144">
        <v>7.1700518496075505E-2</v>
      </c>
      <c r="I49" s="144"/>
    </row>
    <row r="50" spans="2:9">
      <c r="B50" s="152" t="s">
        <v>111</v>
      </c>
      <c r="C50" s="124">
        <v>467525</v>
      </c>
      <c r="D50" s="124">
        <v>434195</v>
      </c>
      <c r="E50" s="124">
        <v>451259</v>
      </c>
      <c r="F50" s="124"/>
      <c r="G50" s="144">
        <v>-7.129030533126568E-2</v>
      </c>
      <c r="H50" s="144">
        <v>3.9300314374877576E-2</v>
      </c>
      <c r="I50" s="144"/>
    </row>
    <row r="51" spans="2:9">
      <c r="B51" s="152" t="s">
        <v>112</v>
      </c>
      <c r="C51" s="124">
        <v>531765</v>
      </c>
      <c r="D51" s="124">
        <v>467782</v>
      </c>
      <c r="E51" s="124">
        <v>465198</v>
      </c>
      <c r="F51" s="124"/>
      <c r="G51" s="144">
        <v>-0.12032194672458696</v>
      </c>
      <c r="H51" s="144">
        <v>-5.5239406390156232E-3</v>
      </c>
      <c r="I51" s="144"/>
    </row>
    <row r="52" spans="2:9">
      <c r="B52" s="152" t="s">
        <v>113</v>
      </c>
      <c r="C52" s="124">
        <v>391359</v>
      </c>
      <c r="D52" s="124">
        <v>354214</v>
      </c>
      <c r="E52" s="124">
        <v>363673</v>
      </c>
      <c r="F52" s="124"/>
      <c r="G52" s="144">
        <v>-9.4912854949036563E-2</v>
      </c>
      <c r="H52" s="144">
        <v>2.6704195768659567E-2</v>
      </c>
      <c r="I52" s="144"/>
    </row>
    <row r="53" spans="2:9">
      <c r="B53" s="152" t="s">
        <v>114</v>
      </c>
      <c r="C53" s="124">
        <v>441857</v>
      </c>
      <c r="D53" s="124">
        <v>404871</v>
      </c>
      <c r="E53" s="124">
        <v>433607</v>
      </c>
      <c r="F53" s="124"/>
      <c r="G53" s="144">
        <v>-8.3705814324543937E-2</v>
      </c>
      <c r="H53" s="144">
        <v>7.0975693492495218E-2</v>
      </c>
      <c r="I53" s="144"/>
    </row>
    <row r="54" spans="2:9">
      <c r="B54" s="152" t="s">
        <v>115</v>
      </c>
      <c r="C54" s="124">
        <v>431740</v>
      </c>
      <c r="D54" s="124">
        <v>371802</v>
      </c>
      <c r="E54" s="124">
        <v>396639</v>
      </c>
      <c r="F54" s="124"/>
      <c r="G54" s="144">
        <v>-0.1388289248158614</v>
      </c>
      <c r="H54" s="144">
        <v>6.6801684767698877E-2</v>
      </c>
      <c r="I54" s="144"/>
    </row>
    <row r="55" spans="2:9">
      <c r="B55" s="152" t="s">
        <v>116</v>
      </c>
      <c r="C55" s="124">
        <v>410203</v>
      </c>
      <c r="D55" s="124">
        <v>380517</v>
      </c>
      <c r="E55" s="124">
        <v>406015</v>
      </c>
      <c r="F55" s="124"/>
      <c r="G55" s="144">
        <v>-7.2369046545247118E-2</v>
      </c>
      <c r="H55" s="144">
        <v>6.7008832719694489E-2</v>
      </c>
      <c r="I55" s="144"/>
    </row>
    <row r="56" spans="2:9">
      <c r="B56" s="153" t="s">
        <v>148</v>
      </c>
      <c r="C56" s="155">
        <v>5292327</v>
      </c>
      <c r="D56" s="155">
        <v>4707782</v>
      </c>
      <c r="E56" s="155">
        <v>4831325</v>
      </c>
      <c r="F56" s="155">
        <v>1732036</v>
      </c>
      <c r="G56" s="154">
        <v>-0.11045141390545221</v>
      </c>
      <c r="H56" s="154">
        <v>2.6242294141912259E-2</v>
      </c>
      <c r="I56" s="154"/>
    </row>
    <row r="57" spans="2:9" ht="15" customHeight="1">
      <c r="B57" s="137" t="s">
        <v>126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151</v>
      </c>
      <c r="M6" s="158"/>
      <c r="N6" s="158"/>
      <c r="O6" s="159" t="s">
        <v>152</v>
      </c>
      <c r="P6" s="159"/>
      <c r="Q6" s="159"/>
    </row>
    <row r="7" spans="2:17" ht="30" customHeight="1">
      <c r="B7" s="156"/>
      <c r="C7" s="141" t="s">
        <v>81</v>
      </c>
      <c r="D7" s="141" t="s">
        <v>142</v>
      </c>
      <c r="E7" s="141" t="s">
        <v>83</v>
      </c>
      <c r="F7" s="142" t="s">
        <v>81</v>
      </c>
      <c r="G7" s="142" t="s">
        <v>142</v>
      </c>
      <c r="H7" s="142" t="s">
        <v>83</v>
      </c>
      <c r="I7" s="141" t="s">
        <v>81</v>
      </c>
      <c r="J7" s="141" t="s">
        <v>142</v>
      </c>
      <c r="K7" s="141" t="s">
        <v>83</v>
      </c>
      <c r="L7" s="142" t="s">
        <v>153</v>
      </c>
      <c r="M7" s="142" t="s">
        <v>154</v>
      </c>
      <c r="N7" s="142" t="s">
        <v>155</v>
      </c>
      <c r="O7" s="160" t="s">
        <v>153</v>
      </c>
      <c r="P7" s="160" t="s">
        <v>154</v>
      </c>
      <c r="Q7" s="160" t="s">
        <v>155</v>
      </c>
    </row>
    <row r="8" spans="2:17">
      <c r="B8" s="152" t="s">
        <v>105</v>
      </c>
      <c r="C8" s="124">
        <v>37480</v>
      </c>
      <c r="D8" s="124">
        <v>20230</v>
      </c>
      <c r="E8" s="124">
        <v>57710</v>
      </c>
      <c r="F8" s="136">
        <v>38947</v>
      </c>
      <c r="G8" s="136">
        <v>18813</v>
      </c>
      <c r="H8" s="136">
        <v>57760</v>
      </c>
      <c r="I8" s="124">
        <v>40997</v>
      </c>
      <c r="J8" s="124">
        <v>14725</v>
      </c>
      <c r="K8" s="124">
        <v>55722</v>
      </c>
      <c r="L8" s="147">
        <v>3.9140875133404585E-2</v>
      </c>
      <c r="M8" s="147">
        <v>-7.0044488383588677E-2</v>
      </c>
      <c r="N8" s="147">
        <v>8.664009703691633E-4</v>
      </c>
      <c r="O8" s="144">
        <v>5.2635633039771923E-2</v>
      </c>
      <c r="P8" s="144">
        <v>-0.21729655025780048</v>
      </c>
      <c r="Q8" s="144">
        <v>-3.5283933518005517E-2</v>
      </c>
    </row>
    <row r="9" spans="2:17">
      <c r="B9" s="152" t="s">
        <v>106</v>
      </c>
      <c r="C9" s="124">
        <v>40229</v>
      </c>
      <c r="D9" s="124">
        <v>18889</v>
      </c>
      <c r="E9" s="124">
        <v>59118</v>
      </c>
      <c r="F9" s="136">
        <v>38426</v>
      </c>
      <c r="G9" s="136">
        <v>16463</v>
      </c>
      <c r="H9" s="136">
        <v>54889</v>
      </c>
      <c r="I9" s="124">
        <v>43159</v>
      </c>
      <c r="J9" s="124">
        <v>13523</v>
      </c>
      <c r="K9" s="124">
        <v>56682</v>
      </c>
      <c r="L9" s="147">
        <v>-4.4818414576549226E-2</v>
      </c>
      <c r="M9" s="147">
        <v>-0.12843453862036103</v>
      </c>
      <c r="N9" s="147">
        <v>-7.1534896309076723E-2</v>
      </c>
      <c r="O9" s="144">
        <v>0.12317181075313588</v>
      </c>
      <c r="P9" s="144">
        <v>-0.17858227540545468</v>
      </c>
      <c r="Q9" s="144">
        <v>3.2665925777478177E-2</v>
      </c>
    </row>
    <row r="10" spans="2:17">
      <c r="B10" s="152" t="s">
        <v>107</v>
      </c>
      <c r="C10" s="124">
        <v>41953</v>
      </c>
      <c r="D10" s="124">
        <v>23236</v>
      </c>
      <c r="E10" s="124">
        <v>65189</v>
      </c>
      <c r="F10" s="136">
        <v>40275</v>
      </c>
      <c r="G10" s="136">
        <v>18965</v>
      </c>
      <c r="H10" s="136">
        <v>59240</v>
      </c>
      <c r="I10" s="124">
        <v>47785</v>
      </c>
      <c r="J10" s="124">
        <v>18823</v>
      </c>
      <c r="K10" s="124">
        <v>66608</v>
      </c>
      <c r="L10" s="147">
        <v>-3.9997139656282044E-2</v>
      </c>
      <c r="M10" s="147">
        <v>-0.18380960578412808</v>
      </c>
      <c r="N10" s="147">
        <v>-9.1257727530718369E-2</v>
      </c>
      <c r="O10" s="144">
        <v>0.18646803227808806</v>
      </c>
      <c r="P10" s="144">
        <v>-7.4874769311890077E-3</v>
      </c>
      <c r="Q10" s="144">
        <v>0.12437542201215401</v>
      </c>
    </row>
    <row r="11" spans="2:17">
      <c r="B11" s="152" t="s">
        <v>94</v>
      </c>
      <c r="C11" s="124">
        <v>48055</v>
      </c>
      <c r="D11" s="124">
        <v>22365</v>
      </c>
      <c r="E11" s="124">
        <v>70420</v>
      </c>
      <c r="F11" s="136">
        <v>41480</v>
      </c>
      <c r="G11" s="136">
        <v>18320</v>
      </c>
      <c r="H11" s="136">
        <v>59800</v>
      </c>
      <c r="I11" s="124">
        <v>44783</v>
      </c>
      <c r="J11" s="124">
        <v>17362</v>
      </c>
      <c r="K11" s="124">
        <v>62145</v>
      </c>
      <c r="L11" s="147">
        <v>-0.13682239101030069</v>
      </c>
      <c r="M11" s="147">
        <v>-0.18086295551084286</v>
      </c>
      <c r="N11" s="147">
        <v>-0.15080942913944906</v>
      </c>
      <c r="O11" s="144">
        <v>7.9628736740597894E-2</v>
      </c>
      <c r="P11" s="144">
        <v>-5.2292576419213921E-2</v>
      </c>
      <c r="Q11" s="144">
        <v>3.9214046822742432E-2</v>
      </c>
    </row>
    <row r="12" spans="2:17">
      <c r="B12" s="152" t="s">
        <v>109</v>
      </c>
      <c r="C12" s="124">
        <v>36955</v>
      </c>
      <c r="D12" s="124">
        <v>19164</v>
      </c>
      <c r="E12" s="124">
        <v>56119</v>
      </c>
      <c r="F12" s="136">
        <v>39991</v>
      </c>
      <c r="G12" s="136">
        <v>16613</v>
      </c>
      <c r="H12" s="136">
        <v>56604</v>
      </c>
      <c r="I12" s="124"/>
      <c r="J12" s="124"/>
      <c r="K12" s="124"/>
      <c r="L12" s="147">
        <v>8.2153971045866525E-2</v>
      </c>
      <c r="M12" s="147">
        <v>-0.13311417240659573</v>
      </c>
      <c r="N12" s="147">
        <v>8.6423492934657453E-3</v>
      </c>
      <c r="O12" s="144"/>
      <c r="P12" s="144"/>
      <c r="Q12" s="144"/>
    </row>
    <row r="13" spans="2:17">
      <c r="B13" s="152" t="s">
        <v>110</v>
      </c>
      <c r="C13" s="124">
        <v>39557</v>
      </c>
      <c r="D13" s="124">
        <v>22487</v>
      </c>
      <c r="E13" s="124">
        <v>62044</v>
      </c>
      <c r="F13" s="136">
        <v>42691</v>
      </c>
      <c r="G13" s="136">
        <v>21988</v>
      </c>
      <c r="H13" s="136">
        <v>64679</v>
      </c>
      <c r="I13" s="124"/>
      <c r="J13" s="124"/>
      <c r="K13" s="124"/>
      <c r="L13" s="147">
        <v>7.9227443941653819E-2</v>
      </c>
      <c r="M13" s="147">
        <v>-2.2190599012762879E-2</v>
      </c>
      <c r="N13" s="147">
        <v>4.2469860099284329E-2</v>
      </c>
      <c r="O13" s="144"/>
      <c r="P13" s="144"/>
      <c r="Q13" s="144"/>
    </row>
    <row r="14" spans="2:17">
      <c r="B14" s="152" t="s">
        <v>111</v>
      </c>
      <c r="C14" s="124">
        <v>47937</v>
      </c>
      <c r="D14" s="124">
        <v>25037</v>
      </c>
      <c r="E14" s="124">
        <v>72974</v>
      </c>
      <c r="F14" s="136">
        <v>42500</v>
      </c>
      <c r="G14" s="136">
        <v>19547</v>
      </c>
      <c r="H14" s="136">
        <v>62047</v>
      </c>
      <c r="I14" s="124"/>
      <c r="J14" s="124"/>
      <c r="K14" s="124"/>
      <c r="L14" s="147">
        <v>-0.11341969668523266</v>
      </c>
      <c r="M14" s="147">
        <v>-0.21927547230099453</v>
      </c>
      <c r="N14" s="147">
        <v>-0.14973826294296599</v>
      </c>
      <c r="O14" s="144"/>
      <c r="P14" s="144"/>
      <c r="Q14" s="144"/>
    </row>
    <row r="15" spans="2:17">
      <c r="B15" s="152" t="s">
        <v>112</v>
      </c>
      <c r="C15" s="124">
        <v>59141</v>
      </c>
      <c r="D15" s="124">
        <v>28054</v>
      </c>
      <c r="E15" s="124">
        <v>87195</v>
      </c>
      <c r="F15" s="136">
        <v>51335</v>
      </c>
      <c r="G15" s="136">
        <v>20779</v>
      </c>
      <c r="H15" s="136">
        <v>72114</v>
      </c>
      <c r="I15" s="124"/>
      <c r="J15" s="124"/>
      <c r="K15" s="124"/>
      <c r="L15" s="147">
        <v>-0.13198965184897116</v>
      </c>
      <c r="M15" s="147">
        <v>-0.25932130890425609</v>
      </c>
      <c r="N15" s="147">
        <v>-0.17295716497505587</v>
      </c>
      <c r="O15" s="144"/>
      <c r="P15" s="144"/>
      <c r="Q15" s="144"/>
    </row>
    <row r="16" spans="2:17">
      <c r="B16" s="152" t="s">
        <v>113</v>
      </c>
      <c r="C16" s="124">
        <v>39014</v>
      </c>
      <c r="D16" s="124">
        <v>18070</v>
      </c>
      <c r="E16" s="124">
        <v>57084</v>
      </c>
      <c r="F16" s="136">
        <v>40104</v>
      </c>
      <c r="G16" s="136">
        <v>15815</v>
      </c>
      <c r="H16" s="136">
        <v>55919</v>
      </c>
      <c r="I16" s="124"/>
      <c r="J16" s="124"/>
      <c r="K16" s="124"/>
      <c r="L16" s="147">
        <v>2.7938688675859913E-2</v>
      </c>
      <c r="M16" s="147">
        <v>-0.12479247371333702</v>
      </c>
      <c r="N16" s="147">
        <v>-2.0408520776399652E-2</v>
      </c>
      <c r="O16" s="144"/>
      <c r="P16" s="144"/>
      <c r="Q16" s="144"/>
    </row>
    <row r="17" spans="2:17">
      <c r="B17" s="152" t="s">
        <v>114</v>
      </c>
      <c r="C17" s="124">
        <v>38357</v>
      </c>
      <c r="D17" s="124">
        <v>20203</v>
      </c>
      <c r="E17" s="124">
        <v>58560</v>
      </c>
      <c r="F17" s="136">
        <v>37483</v>
      </c>
      <c r="G17" s="136">
        <v>17324</v>
      </c>
      <c r="H17" s="136">
        <v>54807</v>
      </c>
      <c r="I17" s="124"/>
      <c r="J17" s="124"/>
      <c r="K17" s="124"/>
      <c r="L17" s="147">
        <v>-2.2785932163620681E-2</v>
      </c>
      <c r="M17" s="147">
        <v>-0.14250358857595402</v>
      </c>
      <c r="N17" s="147">
        <v>-6.4088114754098369E-2</v>
      </c>
      <c r="O17" s="144"/>
      <c r="P17" s="144"/>
      <c r="Q17" s="144"/>
    </row>
    <row r="18" spans="2:17">
      <c r="B18" s="152" t="s">
        <v>115</v>
      </c>
      <c r="C18" s="124">
        <v>42334</v>
      </c>
      <c r="D18" s="124">
        <v>18744</v>
      </c>
      <c r="E18" s="124">
        <v>61078</v>
      </c>
      <c r="F18" s="136">
        <v>39386</v>
      </c>
      <c r="G18" s="136">
        <v>16676</v>
      </c>
      <c r="H18" s="136">
        <v>56062</v>
      </c>
      <c r="I18" s="124"/>
      <c r="J18" s="124"/>
      <c r="K18" s="124"/>
      <c r="L18" s="147">
        <v>-6.9636698634667149E-2</v>
      </c>
      <c r="M18" s="147">
        <v>-0.11032863849765262</v>
      </c>
      <c r="N18" s="147">
        <v>-8.2124496545400993E-2</v>
      </c>
      <c r="O18" s="144"/>
      <c r="P18" s="144"/>
      <c r="Q18" s="144"/>
    </row>
    <row r="19" spans="2:17">
      <c r="B19" s="152" t="s">
        <v>116</v>
      </c>
      <c r="C19" s="124">
        <v>41980</v>
      </c>
      <c r="D19" s="124">
        <v>21061</v>
      </c>
      <c r="E19" s="124">
        <v>63041</v>
      </c>
      <c r="F19" s="136">
        <v>39657</v>
      </c>
      <c r="G19" s="136">
        <v>18070</v>
      </c>
      <c r="H19" s="136">
        <v>57727</v>
      </c>
      <c r="I19" s="124"/>
      <c r="J19" s="124"/>
      <c r="K19" s="124"/>
      <c r="L19" s="147">
        <v>-5.5335874225821868E-2</v>
      </c>
      <c r="M19" s="147">
        <v>-0.1420160486206733</v>
      </c>
      <c r="N19" s="147">
        <v>-8.4294348122650353E-2</v>
      </c>
      <c r="O19" s="144"/>
      <c r="P19" s="144"/>
      <c r="Q19" s="144"/>
    </row>
    <row r="20" spans="2:17">
      <c r="B20" s="153" t="s">
        <v>148</v>
      </c>
      <c r="C20" s="155">
        <v>512992</v>
      </c>
      <c r="D20" s="155">
        <v>257540</v>
      </c>
      <c r="E20" s="155">
        <v>770532</v>
      </c>
      <c r="F20" s="155">
        <v>492275</v>
      </c>
      <c r="G20" s="155">
        <v>219373</v>
      </c>
      <c r="H20" s="155">
        <v>711648</v>
      </c>
      <c r="I20" s="155">
        <v>176724</v>
      </c>
      <c r="J20" s="155">
        <v>64433</v>
      </c>
      <c r="K20" s="155">
        <v>241157</v>
      </c>
      <c r="L20" s="154">
        <v>-4.0384645374586747E-2</v>
      </c>
      <c r="M20" s="154">
        <v>-0.14819833812223349</v>
      </c>
      <c r="N20" s="154">
        <v>-7.6419928049711094E-2</v>
      </c>
      <c r="O20" s="154"/>
      <c r="P20" s="154"/>
      <c r="Q20" s="154"/>
    </row>
    <row r="21" spans="2:17" ht="15" customHeight="1">
      <c r="B21" s="137" t="s">
        <v>126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149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151</v>
      </c>
      <c r="M25" s="158"/>
      <c r="N25" s="158"/>
      <c r="O25" s="159" t="s">
        <v>152</v>
      </c>
      <c r="P25" s="159"/>
      <c r="Q25" s="159"/>
    </row>
    <row r="26" spans="2:17" ht="30" customHeight="1">
      <c r="B26" s="156"/>
      <c r="C26" s="141" t="s">
        <v>81</v>
      </c>
      <c r="D26" s="141" t="s">
        <v>142</v>
      </c>
      <c r="E26" s="141" t="s">
        <v>83</v>
      </c>
      <c r="F26" s="142" t="s">
        <v>81</v>
      </c>
      <c r="G26" s="142" t="s">
        <v>142</v>
      </c>
      <c r="H26" s="142" t="s">
        <v>83</v>
      </c>
      <c r="I26" s="141" t="s">
        <v>81</v>
      </c>
      <c r="J26" s="141" t="s">
        <v>142</v>
      </c>
      <c r="K26" s="141" t="s">
        <v>83</v>
      </c>
      <c r="L26" s="142" t="s">
        <v>153</v>
      </c>
      <c r="M26" s="142" t="s">
        <v>154</v>
      </c>
      <c r="N26" s="142" t="s">
        <v>155</v>
      </c>
      <c r="O26" s="160" t="s">
        <v>153</v>
      </c>
      <c r="P26" s="160" t="s">
        <v>154</v>
      </c>
      <c r="Q26" s="160" t="s">
        <v>155</v>
      </c>
    </row>
    <row r="27" spans="2:17">
      <c r="B27" s="152" t="s">
        <v>105</v>
      </c>
      <c r="C27" s="124">
        <v>42673</v>
      </c>
      <c r="D27" s="124">
        <v>22299</v>
      </c>
      <c r="E27" s="124">
        <v>64972</v>
      </c>
      <c r="F27" s="136">
        <v>44252</v>
      </c>
      <c r="G27" s="136">
        <v>20597</v>
      </c>
      <c r="H27" s="136">
        <v>64849</v>
      </c>
      <c r="I27" s="124">
        <v>46378</v>
      </c>
      <c r="J27" s="124">
        <v>16584</v>
      </c>
      <c r="K27" s="124">
        <v>62962</v>
      </c>
      <c r="L27" s="147">
        <v>3.7002319968129749E-2</v>
      </c>
      <c r="M27" s="147">
        <v>-7.6326292658863593E-2</v>
      </c>
      <c r="N27" s="147">
        <v>-1.8931231915286784E-3</v>
      </c>
      <c r="O27" s="144">
        <v>4.8043026303895786E-2</v>
      </c>
      <c r="P27" s="144">
        <v>-0.19483419915521683</v>
      </c>
      <c r="Q27" s="144">
        <v>-2.9098366975589429E-2</v>
      </c>
    </row>
    <row r="28" spans="2:17">
      <c r="B28" s="152" t="s">
        <v>106</v>
      </c>
      <c r="C28" s="124">
        <v>45925</v>
      </c>
      <c r="D28" s="124">
        <v>20928</v>
      </c>
      <c r="E28" s="124">
        <v>66853</v>
      </c>
      <c r="F28" s="136">
        <v>43456</v>
      </c>
      <c r="G28" s="136">
        <v>18091</v>
      </c>
      <c r="H28" s="136">
        <v>61547</v>
      </c>
      <c r="I28" s="124">
        <v>48882</v>
      </c>
      <c r="J28" s="124">
        <v>17248</v>
      </c>
      <c r="K28" s="124">
        <v>66130</v>
      </c>
      <c r="L28" s="147">
        <v>-5.3761567773543795E-2</v>
      </c>
      <c r="M28" s="147">
        <v>-0.13556001529051986</v>
      </c>
      <c r="N28" s="147">
        <v>-7.9368165976096861E-2</v>
      </c>
      <c r="O28" s="144">
        <v>0.12486192930780549</v>
      </c>
      <c r="P28" s="144">
        <v>-4.6597755790171891E-2</v>
      </c>
      <c r="Q28" s="144">
        <v>7.4463418200724663E-2</v>
      </c>
    </row>
    <row r="29" spans="2:17">
      <c r="B29" s="152" t="s">
        <v>107</v>
      </c>
      <c r="C29" s="124">
        <v>47674</v>
      </c>
      <c r="D29" s="124">
        <v>25809</v>
      </c>
      <c r="E29" s="124">
        <v>73483</v>
      </c>
      <c r="F29" s="136">
        <v>45809</v>
      </c>
      <c r="G29" s="136">
        <v>21045</v>
      </c>
      <c r="H29" s="136">
        <v>66854</v>
      </c>
      <c r="I29" s="124">
        <v>52939</v>
      </c>
      <c r="J29" s="124">
        <v>21225</v>
      </c>
      <c r="K29" s="124">
        <v>74164</v>
      </c>
      <c r="L29" s="147">
        <v>-3.9119855686537752E-2</v>
      </c>
      <c r="M29" s="147">
        <v>-0.1845867720562594</v>
      </c>
      <c r="N29" s="147">
        <v>-9.0211341398690803E-2</v>
      </c>
      <c r="O29" s="144">
        <v>0.15564627038354906</v>
      </c>
      <c r="P29" s="144">
        <v>8.5531004989307657E-3</v>
      </c>
      <c r="Q29" s="144">
        <v>0.10934274688126355</v>
      </c>
    </row>
    <row r="30" spans="2:17">
      <c r="B30" s="152" t="s">
        <v>94</v>
      </c>
      <c r="C30" s="124">
        <v>53538</v>
      </c>
      <c r="D30" s="124">
        <v>24875</v>
      </c>
      <c r="E30" s="124">
        <v>78413</v>
      </c>
      <c r="F30" s="136">
        <v>46056</v>
      </c>
      <c r="G30" s="136">
        <v>20081</v>
      </c>
      <c r="H30" s="136">
        <v>66137</v>
      </c>
      <c r="I30" s="124">
        <v>50714</v>
      </c>
      <c r="J30" s="124">
        <v>19645</v>
      </c>
      <c r="K30" s="124">
        <v>70359</v>
      </c>
      <c r="L30" s="147">
        <v>-0.13975120475176506</v>
      </c>
      <c r="M30" s="147">
        <v>-0.19272361809045224</v>
      </c>
      <c r="N30" s="147">
        <v>-0.15655567316643926</v>
      </c>
      <c r="O30" s="144">
        <v>0.10113774535348274</v>
      </c>
      <c r="P30" s="144">
        <v>-2.1712066132164698E-2</v>
      </c>
      <c r="Q30" s="144">
        <v>6.3837186446316085E-2</v>
      </c>
    </row>
    <row r="31" spans="2:17">
      <c r="B31" s="152" t="s">
        <v>109</v>
      </c>
      <c r="C31" s="124">
        <v>41994</v>
      </c>
      <c r="D31" s="124">
        <v>21319</v>
      </c>
      <c r="E31" s="124">
        <v>63313</v>
      </c>
      <c r="F31" s="136">
        <v>44126</v>
      </c>
      <c r="G31" s="136">
        <v>18672</v>
      </c>
      <c r="H31" s="136">
        <v>62798</v>
      </c>
      <c r="I31" s="124"/>
      <c r="J31" s="124"/>
      <c r="K31" s="124"/>
      <c r="L31" s="147">
        <v>5.0769157498690376E-2</v>
      </c>
      <c r="M31" s="147">
        <v>-0.12416154603874474</v>
      </c>
      <c r="N31" s="147">
        <v>-8.1341904506183615E-3</v>
      </c>
      <c r="O31" s="144"/>
      <c r="P31" s="144"/>
      <c r="Q31" s="144"/>
    </row>
    <row r="32" spans="2:17">
      <c r="B32" s="152" t="s">
        <v>110</v>
      </c>
      <c r="C32" s="124">
        <v>43514</v>
      </c>
      <c r="D32" s="124">
        <v>24783</v>
      </c>
      <c r="E32" s="124">
        <v>68297</v>
      </c>
      <c r="F32" s="136">
        <v>47221</v>
      </c>
      <c r="G32" s="136">
        <v>23805</v>
      </c>
      <c r="H32" s="136">
        <v>71026</v>
      </c>
      <c r="I32" s="124"/>
      <c r="J32" s="124"/>
      <c r="K32" s="124"/>
      <c r="L32" s="147">
        <v>8.5190973020177418E-2</v>
      </c>
      <c r="M32" s="147">
        <v>-3.9462534802082061E-2</v>
      </c>
      <c r="N32" s="147">
        <v>3.995783123709673E-2</v>
      </c>
      <c r="O32" s="144"/>
      <c r="P32" s="144"/>
      <c r="Q32" s="144"/>
    </row>
    <row r="33" spans="2:17">
      <c r="B33" s="152" t="s">
        <v>111</v>
      </c>
      <c r="C33" s="124">
        <v>52500</v>
      </c>
      <c r="D33" s="124">
        <v>27375</v>
      </c>
      <c r="E33" s="124">
        <v>79875</v>
      </c>
      <c r="F33" s="136">
        <v>46589</v>
      </c>
      <c r="G33" s="136">
        <v>21496</v>
      </c>
      <c r="H33" s="136">
        <v>68085</v>
      </c>
      <c r="I33" s="124"/>
      <c r="J33" s="124"/>
      <c r="K33" s="124"/>
      <c r="L33" s="147">
        <v>-0.11259047619047624</v>
      </c>
      <c r="M33" s="147">
        <v>-0.21475799086757996</v>
      </c>
      <c r="N33" s="147">
        <v>-0.14760563380281688</v>
      </c>
      <c r="O33" s="144"/>
      <c r="P33" s="144"/>
      <c r="Q33" s="144"/>
    </row>
    <row r="34" spans="2:17">
      <c r="B34" s="152" t="s">
        <v>112</v>
      </c>
      <c r="C34" s="124">
        <v>64456</v>
      </c>
      <c r="D34" s="124">
        <v>30661</v>
      </c>
      <c r="E34" s="124">
        <v>95117</v>
      </c>
      <c r="F34" s="136">
        <v>55855</v>
      </c>
      <c r="G34" s="136">
        <v>23013</v>
      </c>
      <c r="H34" s="136">
        <v>78868</v>
      </c>
      <c r="I34" s="124"/>
      <c r="J34" s="124"/>
      <c r="K34" s="124"/>
      <c r="L34" s="147">
        <v>-0.13343986595507018</v>
      </c>
      <c r="M34" s="147">
        <v>-0.24943739604057269</v>
      </c>
      <c r="N34" s="147">
        <v>-0.17083171252247231</v>
      </c>
      <c r="O34" s="144"/>
      <c r="P34" s="144"/>
      <c r="Q34" s="144"/>
    </row>
    <row r="35" spans="2:17">
      <c r="B35" s="152" t="s">
        <v>113</v>
      </c>
      <c r="C35" s="124">
        <v>42370</v>
      </c>
      <c r="D35" s="124">
        <v>19689</v>
      </c>
      <c r="E35" s="124">
        <v>62059</v>
      </c>
      <c r="F35" s="136">
        <v>43262</v>
      </c>
      <c r="G35" s="136">
        <v>17529</v>
      </c>
      <c r="H35" s="136">
        <v>60791</v>
      </c>
      <c r="I35" s="124"/>
      <c r="J35" s="124"/>
      <c r="K35" s="124"/>
      <c r="L35" s="147">
        <v>2.1052631578947434E-2</v>
      </c>
      <c r="M35" s="147">
        <v>-0.10970592716745386</v>
      </c>
      <c r="N35" s="147">
        <v>-2.0432169387196053E-2</v>
      </c>
      <c r="O35" s="144"/>
      <c r="P35" s="144"/>
      <c r="Q35" s="144"/>
    </row>
    <row r="36" spans="2:17">
      <c r="B36" s="152" t="s">
        <v>114</v>
      </c>
      <c r="C36" s="124">
        <v>43140</v>
      </c>
      <c r="D36" s="124">
        <v>22132</v>
      </c>
      <c r="E36" s="124">
        <v>65272</v>
      </c>
      <c r="F36" s="136">
        <v>42283</v>
      </c>
      <c r="G36" s="136">
        <v>19265</v>
      </c>
      <c r="H36" s="136">
        <v>61548</v>
      </c>
      <c r="I36" s="124"/>
      <c r="J36" s="124"/>
      <c r="K36" s="124"/>
      <c r="L36" s="147">
        <v>-1.9865554010199404E-2</v>
      </c>
      <c r="M36" s="147">
        <v>-0.12954093620097595</v>
      </c>
      <c r="N36" s="147">
        <v>-5.7053560485353594E-2</v>
      </c>
      <c r="O36" s="144"/>
      <c r="P36" s="144"/>
      <c r="Q36" s="144"/>
    </row>
    <row r="37" spans="2:17">
      <c r="B37" s="152" t="s">
        <v>115</v>
      </c>
      <c r="C37" s="124">
        <v>47280</v>
      </c>
      <c r="D37" s="124">
        <v>20469</v>
      </c>
      <c r="E37" s="124">
        <v>67749</v>
      </c>
      <c r="F37" s="136">
        <v>44137</v>
      </c>
      <c r="G37" s="136">
        <v>20394</v>
      </c>
      <c r="H37" s="136">
        <v>64531</v>
      </c>
      <c r="I37" s="124"/>
      <c r="J37" s="124"/>
      <c r="K37" s="124"/>
      <c r="L37" s="147">
        <v>-6.6476311336717386E-2</v>
      </c>
      <c r="M37" s="147">
        <v>-3.6640773853143793E-3</v>
      </c>
      <c r="N37" s="147">
        <v>-4.7498856071676365E-2</v>
      </c>
      <c r="O37" s="144"/>
      <c r="P37" s="144"/>
      <c r="Q37" s="144"/>
    </row>
    <row r="38" spans="2:17">
      <c r="B38" s="152" t="s">
        <v>116</v>
      </c>
      <c r="C38" s="124">
        <v>47652</v>
      </c>
      <c r="D38" s="124">
        <v>23145</v>
      </c>
      <c r="E38" s="124">
        <v>70797</v>
      </c>
      <c r="F38" s="136">
        <v>45650</v>
      </c>
      <c r="G38" s="136">
        <v>21898</v>
      </c>
      <c r="H38" s="136">
        <v>67548</v>
      </c>
      <c r="I38" s="124"/>
      <c r="J38" s="124"/>
      <c r="K38" s="124"/>
      <c r="L38" s="147">
        <v>-4.2012927054478344E-2</v>
      </c>
      <c r="M38" s="147">
        <v>-5.3877727370922446E-2</v>
      </c>
      <c r="N38" s="147">
        <v>-4.5891775075215024E-2</v>
      </c>
      <c r="O38" s="144"/>
      <c r="P38" s="144"/>
      <c r="Q38" s="144"/>
    </row>
    <row r="39" spans="2:17">
      <c r="B39" s="153" t="s">
        <v>148</v>
      </c>
      <c r="C39" s="155">
        <v>572716</v>
      </c>
      <c r="D39" s="155">
        <v>283484</v>
      </c>
      <c r="E39" s="155">
        <v>856200</v>
      </c>
      <c r="F39" s="155">
        <v>548696</v>
      </c>
      <c r="G39" s="155">
        <v>245886</v>
      </c>
      <c r="H39" s="155">
        <v>794582</v>
      </c>
      <c r="I39" s="155">
        <v>198913</v>
      </c>
      <c r="J39" s="155">
        <v>74702</v>
      </c>
      <c r="K39" s="155">
        <v>273615</v>
      </c>
      <c r="L39" s="154">
        <v>-4.1940508035396284E-2</v>
      </c>
      <c r="M39" s="154">
        <v>-0.1326282964823412</v>
      </c>
      <c r="N39" s="154">
        <v>-7.1966830179864494E-2</v>
      </c>
      <c r="O39" s="154"/>
      <c r="P39" s="154"/>
      <c r="Q39" s="154"/>
    </row>
    <row r="40" spans="2:17" ht="15" customHeight="1">
      <c r="B40" s="137" t="s">
        <v>126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150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151</v>
      </c>
      <c r="M45" s="158"/>
      <c r="N45" s="158"/>
      <c r="O45" s="159" t="s">
        <v>152</v>
      </c>
      <c r="P45" s="159"/>
      <c r="Q45" s="159"/>
    </row>
    <row r="46" spans="2:17" ht="30" customHeight="1">
      <c r="B46" s="156"/>
      <c r="C46" s="141" t="s">
        <v>81</v>
      </c>
      <c r="D46" s="141" t="s">
        <v>142</v>
      </c>
      <c r="E46" s="141" t="s">
        <v>83</v>
      </c>
      <c r="F46" s="142" t="s">
        <v>81</v>
      </c>
      <c r="G46" s="142" t="s">
        <v>142</v>
      </c>
      <c r="H46" s="142" t="s">
        <v>83</v>
      </c>
      <c r="I46" s="141" t="s">
        <v>81</v>
      </c>
      <c r="J46" s="141" t="s">
        <v>142</v>
      </c>
      <c r="K46" s="141" t="s">
        <v>83</v>
      </c>
      <c r="L46" s="142" t="s">
        <v>153</v>
      </c>
      <c r="M46" s="142" t="s">
        <v>154</v>
      </c>
      <c r="N46" s="142" t="s">
        <v>155</v>
      </c>
      <c r="O46" s="160" t="s">
        <v>153</v>
      </c>
      <c r="P46" s="160" t="s">
        <v>154</v>
      </c>
      <c r="Q46" s="160" t="s">
        <v>155</v>
      </c>
    </row>
    <row r="47" spans="2:17">
      <c r="B47" s="152" t="s">
        <v>105</v>
      </c>
      <c r="C47" s="124">
        <v>212522</v>
      </c>
      <c r="D47" s="124">
        <v>168208</v>
      </c>
      <c r="E47" s="124">
        <v>380730</v>
      </c>
      <c r="F47" s="136">
        <v>226497</v>
      </c>
      <c r="G47" s="136">
        <v>155740</v>
      </c>
      <c r="H47" s="136">
        <v>382237</v>
      </c>
      <c r="I47" s="124">
        <v>240856</v>
      </c>
      <c r="J47" s="124">
        <v>144704</v>
      </c>
      <c r="K47" s="124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4">
        <v>223867</v>
      </c>
      <c r="D48" s="124">
        <v>161715</v>
      </c>
      <c r="E48" s="124">
        <v>385582</v>
      </c>
      <c r="F48" s="136">
        <v>223216</v>
      </c>
      <c r="G48" s="136">
        <v>146331</v>
      </c>
      <c r="H48" s="136">
        <v>369547</v>
      </c>
      <c r="I48" s="124">
        <v>254981</v>
      </c>
      <c r="J48" s="124">
        <v>162648</v>
      </c>
      <c r="K48" s="124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4">
        <v>230133</v>
      </c>
      <c r="D49" s="124">
        <v>179375</v>
      </c>
      <c r="E49" s="124">
        <v>409508</v>
      </c>
      <c r="F49" s="136">
        <v>239927</v>
      </c>
      <c r="G49" s="136">
        <v>164434</v>
      </c>
      <c r="H49" s="136">
        <v>404361</v>
      </c>
      <c r="I49" s="124">
        <v>277841</v>
      </c>
      <c r="J49" s="124">
        <v>176407</v>
      </c>
      <c r="K49" s="124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4">
        <v>253066</v>
      </c>
      <c r="D50" s="124">
        <v>165364</v>
      </c>
      <c r="E50" s="124">
        <v>418430</v>
      </c>
      <c r="F50" s="136">
        <v>258952</v>
      </c>
      <c r="G50" s="136">
        <v>163597</v>
      </c>
      <c r="H50" s="136">
        <v>422549</v>
      </c>
      <c r="I50" s="124">
        <v>290800</v>
      </c>
      <c r="J50" s="124">
        <v>183799</v>
      </c>
      <c r="K50" s="124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4">
        <v>217112</v>
      </c>
      <c r="D51" s="124">
        <v>133181</v>
      </c>
      <c r="E51" s="124">
        <v>350293</v>
      </c>
      <c r="F51" s="136">
        <v>233329</v>
      </c>
      <c r="G51" s="136">
        <v>127968</v>
      </c>
      <c r="H51" s="136">
        <v>361297</v>
      </c>
      <c r="I51" s="124"/>
      <c r="J51" s="124"/>
      <c r="K51" s="124"/>
      <c r="L51" s="147">
        <v>7.4694167065846306E-2</v>
      </c>
      <c r="M51" s="147">
        <v>-3.9142219986334381E-2</v>
      </c>
      <c r="N51" s="147">
        <v>3.1413702243550334E-2</v>
      </c>
      <c r="O51" s="144"/>
      <c r="P51" s="144"/>
      <c r="Q51" s="144"/>
    </row>
    <row r="52" spans="2:17">
      <c r="B52" s="152" t="s">
        <v>110</v>
      </c>
      <c r="C52" s="124">
        <v>213715</v>
      </c>
      <c r="D52" s="124">
        <v>136143</v>
      </c>
      <c r="E52" s="124">
        <v>349858</v>
      </c>
      <c r="F52" s="136">
        <v>230853</v>
      </c>
      <c r="G52" s="136">
        <v>144090</v>
      </c>
      <c r="H52" s="136">
        <v>374943</v>
      </c>
      <c r="I52" s="124"/>
      <c r="J52" s="124"/>
      <c r="K52" s="124"/>
      <c r="L52" s="147">
        <v>8.0190908452846044E-2</v>
      </c>
      <c r="M52" s="147">
        <v>5.8372446618628837E-2</v>
      </c>
      <c r="N52" s="147">
        <v>7.1700518496075505E-2</v>
      </c>
      <c r="O52" s="144"/>
      <c r="P52" s="144"/>
      <c r="Q52" s="144"/>
    </row>
    <row r="53" spans="2:17">
      <c r="B53" s="152" t="s">
        <v>111</v>
      </c>
      <c r="C53" s="124">
        <v>255405</v>
      </c>
      <c r="D53" s="124">
        <v>178790</v>
      </c>
      <c r="E53" s="124">
        <v>434195</v>
      </c>
      <c r="F53" s="136">
        <v>265054</v>
      </c>
      <c r="G53" s="136">
        <v>186205</v>
      </c>
      <c r="H53" s="136">
        <v>451259</v>
      </c>
      <c r="I53" s="124"/>
      <c r="J53" s="124"/>
      <c r="K53" s="124"/>
      <c r="L53" s="147">
        <v>3.7779213406158751E-2</v>
      </c>
      <c r="M53" s="147">
        <v>4.1473236758208021E-2</v>
      </c>
      <c r="N53" s="147">
        <v>3.9300314374877576E-2</v>
      </c>
      <c r="O53" s="144"/>
      <c r="P53" s="144"/>
      <c r="Q53" s="144"/>
    </row>
    <row r="54" spans="2:17">
      <c r="B54" s="152" t="s">
        <v>112</v>
      </c>
      <c r="C54" s="124">
        <v>270226</v>
      </c>
      <c r="D54" s="124">
        <v>197556</v>
      </c>
      <c r="E54" s="124">
        <v>467782</v>
      </c>
      <c r="F54" s="136">
        <v>283306</v>
      </c>
      <c r="G54" s="136">
        <v>181892</v>
      </c>
      <c r="H54" s="136">
        <v>465198</v>
      </c>
      <c r="I54" s="124"/>
      <c r="J54" s="124"/>
      <c r="K54" s="124"/>
      <c r="L54" s="147">
        <v>4.8403928563498733E-2</v>
      </c>
      <c r="M54" s="147">
        <v>-7.9288910486140618E-2</v>
      </c>
      <c r="N54" s="147">
        <v>-5.5239406390156232E-3</v>
      </c>
      <c r="O54" s="144"/>
      <c r="P54" s="144"/>
      <c r="Q54" s="144"/>
    </row>
    <row r="55" spans="2:17">
      <c r="B55" s="152" t="s">
        <v>113</v>
      </c>
      <c r="C55" s="124">
        <v>213848</v>
      </c>
      <c r="D55" s="124">
        <v>140366</v>
      </c>
      <c r="E55" s="124">
        <v>354214</v>
      </c>
      <c r="F55" s="136">
        <v>230546</v>
      </c>
      <c r="G55" s="136">
        <v>133127</v>
      </c>
      <c r="H55" s="136">
        <v>363673</v>
      </c>
      <c r="I55" s="124"/>
      <c r="J55" s="124"/>
      <c r="K55" s="124"/>
      <c r="L55" s="147">
        <v>7.808349855972474E-2</v>
      </c>
      <c r="M55" s="147">
        <v>-5.1572318082726554E-2</v>
      </c>
      <c r="N55" s="147">
        <v>2.6704195768659567E-2</v>
      </c>
      <c r="O55" s="144"/>
      <c r="P55" s="144"/>
      <c r="Q55" s="144"/>
    </row>
    <row r="56" spans="2:17">
      <c r="B56" s="152" t="s">
        <v>114</v>
      </c>
      <c r="C56" s="124">
        <v>240086</v>
      </c>
      <c r="D56" s="124">
        <v>164785</v>
      </c>
      <c r="E56" s="124">
        <v>404871</v>
      </c>
      <c r="F56" s="136">
        <v>269266</v>
      </c>
      <c r="G56" s="136">
        <v>164341</v>
      </c>
      <c r="H56" s="136">
        <v>433607</v>
      </c>
      <c r="I56" s="124"/>
      <c r="J56" s="124"/>
      <c r="K56" s="124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4">
        <v>225248</v>
      </c>
      <c r="D57" s="124">
        <v>146554</v>
      </c>
      <c r="E57" s="124">
        <v>371802</v>
      </c>
      <c r="F57" s="136">
        <v>236808</v>
      </c>
      <c r="G57" s="136">
        <v>159831</v>
      </c>
      <c r="H57" s="136">
        <v>396639</v>
      </c>
      <c r="I57" s="124"/>
      <c r="J57" s="124"/>
      <c r="K57" s="124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4">
        <v>226348</v>
      </c>
      <c r="D58" s="124">
        <v>154169</v>
      </c>
      <c r="E58" s="124">
        <v>380517</v>
      </c>
      <c r="F58" s="136">
        <v>240455</v>
      </c>
      <c r="G58" s="136">
        <v>165560</v>
      </c>
      <c r="H58" s="136">
        <v>406015</v>
      </c>
      <c r="I58" s="124"/>
      <c r="J58" s="124"/>
      <c r="K58" s="124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148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1064478</v>
      </c>
      <c r="J59" s="155">
        <v>667558</v>
      </c>
      <c r="K59" s="155">
        <v>1732036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7" t="s">
        <v>126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156</v>
      </c>
      <c r="C5" s="161"/>
      <c r="D5" s="161"/>
      <c r="E5" s="161"/>
      <c r="F5" s="161"/>
      <c r="G5" s="161"/>
    </row>
    <row r="6" spans="2:7" ht="30" customHeight="1">
      <c r="B6" s="45" t="s">
        <v>157</v>
      </c>
      <c r="C6" s="46" t="str">
        <f>actualizaciones!A3</f>
        <v>acumulado abril 2010</v>
      </c>
      <c r="D6" s="46" t="s">
        <v>74</v>
      </c>
      <c r="E6" s="46" t="str">
        <f>actualizaciones!A2</f>
        <v xml:space="preserve">acumulado abril 2011 </v>
      </c>
      <c r="F6" s="46" t="s">
        <v>74</v>
      </c>
      <c r="G6" s="47" t="s">
        <v>75</v>
      </c>
    </row>
    <row r="7" spans="2:7" ht="15" customHeight="1">
      <c r="B7" s="106" t="s">
        <v>158</v>
      </c>
      <c r="C7" s="107"/>
      <c r="D7" s="107"/>
      <c r="E7" s="107"/>
      <c r="F7" s="107"/>
      <c r="G7" s="107"/>
    </row>
    <row r="8" spans="2:7" ht="15" customHeight="1">
      <c r="B8" s="108" t="s">
        <v>159</v>
      </c>
      <c r="C8" s="128">
        <v>231689</v>
      </c>
      <c r="D8" s="50">
        <f>C8/$C$8</f>
        <v>1</v>
      </c>
      <c r="E8" s="128">
        <v>241157</v>
      </c>
      <c r="F8" s="50">
        <f>E8/$E$8</f>
        <v>1</v>
      </c>
      <c r="G8" s="50">
        <f>(E8-C8)/C8</f>
        <v>4.0865125232531538E-2</v>
      </c>
    </row>
    <row r="9" spans="2:7" ht="15" customHeight="1">
      <c r="B9" s="106" t="s">
        <v>160</v>
      </c>
      <c r="C9" s="107"/>
      <c r="D9" s="107"/>
      <c r="E9" s="107"/>
      <c r="F9" s="107"/>
      <c r="G9" s="109"/>
    </row>
    <row r="10" spans="2:7" ht="15" customHeight="1">
      <c r="B10" s="162" t="s">
        <v>161</v>
      </c>
      <c r="C10" s="163">
        <v>159128</v>
      </c>
      <c r="D10" s="164">
        <f>C10/$C$8</f>
        <v>0.68681724207882122</v>
      </c>
      <c r="E10" s="163">
        <v>176724</v>
      </c>
      <c r="F10" s="164">
        <f>E10/$E$8</f>
        <v>0.73281721036503189</v>
      </c>
      <c r="G10" s="164">
        <f>(E10-C10)/C10</f>
        <v>0.11057764818259515</v>
      </c>
    </row>
    <row r="11" spans="2:7" ht="15" customHeight="1">
      <c r="B11" s="110" t="s">
        <v>162</v>
      </c>
      <c r="C11" s="52">
        <v>129259</v>
      </c>
      <c r="D11" s="53">
        <f>C11/$C$8</f>
        <v>0.55789873494209907</v>
      </c>
      <c r="E11" s="52">
        <v>144599</v>
      </c>
      <c r="F11" s="53">
        <f>E11/$E$8</f>
        <v>0.59960523642274532</v>
      </c>
      <c r="G11" s="54">
        <f>(E11-C11)/C11</f>
        <v>0.11867645579804888</v>
      </c>
    </row>
    <row r="12" spans="2:7" ht="15" customHeight="1">
      <c r="B12" s="110" t="s">
        <v>163</v>
      </c>
      <c r="C12" s="52">
        <v>26252</v>
      </c>
      <c r="D12" s="53">
        <f>C12/$C$8</f>
        <v>0.11330706248462379</v>
      </c>
      <c r="E12" s="52">
        <v>26235</v>
      </c>
      <c r="F12" s="53">
        <f>E12/$E$8</f>
        <v>0.10878805093777083</v>
      </c>
      <c r="G12" s="54">
        <f>(E12-C12)/C12</f>
        <v>-6.4756970897455427E-4</v>
      </c>
    </row>
    <row r="13" spans="2:7" ht="15" customHeight="1">
      <c r="B13" s="110" t="s">
        <v>164</v>
      </c>
      <c r="C13" s="52">
        <v>3617</v>
      </c>
      <c r="D13" s="53">
        <f>C13/$C$8</f>
        <v>1.5611444652098287E-2</v>
      </c>
      <c r="E13" s="52">
        <v>5890</v>
      </c>
      <c r="F13" s="53">
        <f>E13/$E$8</f>
        <v>2.4423923004515732E-2</v>
      </c>
      <c r="G13" s="54">
        <f>(E13-C13)/C13</f>
        <v>0.62842134365496272</v>
      </c>
    </row>
    <row r="14" spans="2:7" ht="15" customHeight="1">
      <c r="B14" s="106" t="s">
        <v>165</v>
      </c>
      <c r="C14" s="107"/>
      <c r="D14" s="107"/>
      <c r="E14" s="107"/>
      <c r="F14" s="107"/>
      <c r="G14" s="109"/>
    </row>
    <row r="15" spans="2:7" ht="15" customHeight="1">
      <c r="B15" s="162" t="s">
        <v>166</v>
      </c>
      <c r="C15" s="163">
        <v>72561</v>
      </c>
      <c r="D15" s="164">
        <f>C15/$C$8</f>
        <v>0.31318275792117883</v>
      </c>
      <c r="E15" s="163">
        <v>64433</v>
      </c>
      <c r="F15" s="164">
        <f>E15/$E$8</f>
        <v>0.26718278963496811</v>
      </c>
      <c r="G15" s="164">
        <f>(E15-C15)/C15</f>
        <v>-0.112016096801312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Q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6" t="s">
        <v>167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  <c r="P6" s="82" t="s">
        <v>169</v>
      </c>
      <c r="Q6" s="82" t="s">
        <v>170</v>
      </c>
    </row>
    <row r="7" spans="2:17">
      <c r="B7" s="65" t="s">
        <v>94</v>
      </c>
      <c r="C7" s="136">
        <v>1096</v>
      </c>
      <c r="D7" s="125">
        <f t="shared" ref="D7:D10" si="0">C7/C20-1</f>
        <v>0.16719914802981894</v>
      </c>
      <c r="E7" s="124">
        <v>5975</v>
      </c>
      <c r="F7" s="167">
        <f t="shared" ref="F7:F10" si="1">E7/E20-1</f>
        <v>-3.9852161336975778E-2</v>
      </c>
      <c r="G7" s="136">
        <v>37712</v>
      </c>
      <c r="H7" s="125">
        <f t="shared" ref="H7:H10" si="2">G7/G20-1</f>
        <v>9.8898537210793114E-2</v>
      </c>
      <c r="I7" s="124">
        <v>44783</v>
      </c>
      <c r="J7" s="167">
        <f t="shared" ref="J7:J10" si="3">I7/I20-1</f>
        <v>7.9628736740597894E-2</v>
      </c>
      <c r="K7" s="136">
        <v>17362</v>
      </c>
      <c r="L7" s="125">
        <f t="shared" ref="L7:L10" si="4">K7/K20-1</f>
        <v>-5.2292576419213921E-2</v>
      </c>
      <c r="M7" s="124">
        <v>62145</v>
      </c>
      <c r="N7" s="167">
        <f t="shared" ref="N7:N10" si="5">M7/M20-1</f>
        <v>3.9214046822742432E-2</v>
      </c>
    </row>
    <row r="8" spans="2:17">
      <c r="B8" s="65" t="s">
        <v>95</v>
      </c>
      <c r="C8" s="136">
        <v>1622</v>
      </c>
      <c r="D8" s="125">
        <f t="shared" si="0"/>
        <v>0.4745454545454546</v>
      </c>
      <c r="E8" s="124">
        <v>6878</v>
      </c>
      <c r="F8" s="167">
        <f t="shared" si="1"/>
        <v>2.4121500893388825E-2</v>
      </c>
      <c r="G8" s="136">
        <v>39285</v>
      </c>
      <c r="H8" s="125">
        <f t="shared" si="2"/>
        <v>0.21029606580609395</v>
      </c>
      <c r="I8" s="124">
        <v>47785</v>
      </c>
      <c r="J8" s="167">
        <f t="shared" si="3"/>
        <v>0.18646803227808806</v>
      </c>
      <c r="K8" s="136">
        <v>18823</v>
      </c>
      <c r="L8" s="125">
        <f t="shared" si="4"/>
        <v>-7.4874769311890077E-3</v>
      </c>
      <c r="M8" s="124">
        <v>66608</v>
      </c>
      <c r="N8" s="167">
        <f t="shared" si="5"/>
        <v>0.12437542201215401</v>
      </c>
    </row>
    <row r="9" spans="2:17">
      <c r="B9" s="65" t="s">
        <v>96</v>
      </c>
      <c r="C9" s="136">
        <v>1549</v>
      </c>
      <c r="D9" s="125">
        <f t="shared" si="0"/>
        <v>0.86851628468033781</v>
      </c>
      <c r="E9" s="124">
        <v>6805</v>
      </c>
      <c r="F9" s="167">
        <f t="shared" si="1"/>
        <v>-2.4931938673162346E-2</v>
      </c>
      <c r="G9" s="136">
        <v>34805</v>
      </c>
      <c r="H9" s="125">
        <f t="shared" si="2"/>
        <v>0.13674962440394545</v>
      </c>
      <c r="I9" s="124">
        <v>43159</v>
      </c>
      <c r="J9" s="167">
        <f t="shared" si="3"/>
        <v>0.12317181075313588</v>
      </c>
      <c r="K9" s="136">
        <v>13523</v>
      </c>
      <c r="L9" s="125">
        <f t="shared" si="4"/>
        <v>-0.17858227540545468</v>
      </c>
      <c r="M9" s="124">
        <v>56682</v>
      </c>
      <c r="N9" s="167">
        <f t="shared" si="5"/>
        <v>3.2665925777478177E-2</v>
      </c>
    </row>
    <row r="10" spans="2:17">
      <c r="B10" s="65" t="s">
        <v>97</v>
      </c>
      <c r="C10" s="136">
        <v>1623</v>
      </c>
      <c r="D10" s="125">
        <f t="shared" si="0"/>
        <v>1.1668891855807741</v>
      </c>
      <c r="E10" s="124">
        <v>6577</v>
      </c>
      <c r="F10" s="167">
        <f t="shared" si="1"/>
        <v>3.8364382696558286E-2</v>
      </c>
      <c r="G10" s="136">
        <v>32797</v>
      </c>
      <c r="H10" s="125">
        <f t="shared" si="2"/>
        <v>2.9280692945016229E-2</v>
      </c>
      <c r="I10" s="124">
        <v>40997</v>
      </c>
      <c r="J10" s="167">
        <f t="shared" si="3"/>
        <v>5.2635633039771923E-2</v>
      </c>
      <c r="K10" s="136">
        <v>14725</v>
      </c>
      <c r="L10" s="125">
        <f t="shared" si="4"/>
        <v>-0.21729655025780048</v>
      </c>
      <c r="M10" s="124">
        <v>55722</v>
      </c>
      <c r="N10" s="167">
        <f t="shared" si="5"/>
        <v>-3.5283933518005517E-2</v>
      </c>
    </row>
    <row r="11" spans="2:17" ht="30" customHeight="1">
      <c r="B11" s="127" t="str">
        <f>actualizaciones!$A$2</f>
        <v xml:space="preserve">acumulado abril 2011 </v>
      </c>
      <c r="C11" s="128">
        <v>5890</v>
      </c>
      <c r="D11" s="129">
        <v>0.62842134365496261</v>
      </c>
      <c r="E11" s="128">
        <v>26235</v>
      </c>
      <c r="F11" s="129">
        <v>-6.4756970897450472E-4</v>
      </c>
      <c r="G11" s="128">
        <v>144599</v>
      </c>
      <c r="H11" s="129">
        <v>0.11867645579804886</v>
      </c>
      <c r="I11" s="128">
        <v>176724</v>
      </c>
      <c r="J11" s="129">
        <v>0.11057764818259508</v>
      </c>
      <c r="K11" s="128">
        <v>64433</v>
      </c>
      <c r="L11" s="129">
        <v>-0.11201609680131197</v>
      </c>
      <c r="M11" s="128">
        <v>241157</v>
      </c>
      <c r="N11" s="129">
        <v>4.0865125232531607E-2</v>
      </c>
    </row>
    <row r="12" spans="2:17" outlineLevel="1">
      <c r="B12" s="65" t="s">
        <v>86</v>
      </c>
      <c r="C12" s="136">
        <v>1230</v>
      </c>
      <c r="D12" s="125">
        <f>C12/C25-1</f>
        <v>0.37276785714285721</v>
      </c>
      <c r="E12" s="124">
        <v>6309</v>
      </c>
      <c r="F12" s="167">
        <f>E12/E25-1</f>
        <v>-5.4406474820143935E-2</v>
      </c>
      <c r="G12" s="136">
        <v>32118</v>
      </c>
      <c r="H12" s="125">
        <f t="shared" ref="H12:H63" si="6">G12/G25-1</f>
        <v>-6.6662792049285158E-2</v>
      </c>
      <c r="I12" s="124">
        <v>39657</v>
      </c>
      <c r="J12" s="167">
        <f t="shared" ref="J12:J63" si="7">I12/I25-1</f>
        <v>-5.5335874225821868E-2</v>
      </c>
      <c r="K12" s="136">
        <v>18070</v>
      </c>
      <c r="L12" s="125">
        <f t="shared" ref="L12:L63" si="8">K12/K25-1</f>
        <v>-0.1420160486206733</v>
      </c>
      <c r="M12" s="124">
        <v>57727</v>
      </c>
      <c r="N12" s="167">
        <f t="shared" ref="N12:N63" si="9">M12/M25-1</f>
        <v>-8.4294348122650353E-2</v>
      </c>
    </row>
    <row r="13" spans="2:17" outlineLevel="1">
      <c r="B13" s="65" t="s">
        <v>87</v>
      </c>
      <c r="C13" s="136">
        <v>1362</v>
      </c>
      <c r="D13" s="125">
        <f t="shared" ref="D13:F28" si="10">C13/C26-1</f>
        <v>4.8454935622317601</v>
      </c>
      <c r="E13" s="124">
        <v>6553</v>
      </c>
      <c r="F13" s="167">
        <f t="shared" si="10"/>
        <v>-1.7393912130754252E-2</v>
      </c>
      <c r="G13" s="136">
        <v>31471</v>
      </c>
      <c r="H13" s="125">
        <f t="shared" si="6"/>
        <v>-0.11179160081282458</v>
      </c>
      <c r="I13" s="124">
        <v>39386</v>
      </c>
      <c r="J13" s="167">
        <f t="shared" si="7"/>
        <v>-6.9636698634667149E-2</v>
      </c>
      <c r="K13" s="136">
        <v>16676</v>
      </c>
      <c r="L13" s="125">
        <f t="shared" si="8"/>
        <v>-0.11032863849765262</v>
      </c>
      <c r="M13" s="124">
        <v>56062</v>
      </c>
      <c r="N13" s="167">
        <f t="shared" si="9"/>
        <v>-8.2124496545400993E-2</v>
      </c>
    </row>
    <row r="14" spans="2:17" outlineLevel="1">
      <c r="B14" s="65" t="s">
        <v>88</v>
      </c>
      <c r="C14" s="136">
        <v>768</v>
      </c>
      <c r="D14" s="125">
        <f t="shared" si="10"/>
        <v>0.10662824207492805</v>
      </c>
      <c r="E14" s="124">
        <v>5380</v>
      </c>
      <c r="F14" s="167">
        <f t="shared" si="10"/>
        <v>8.2930756843800246E-2</v>
      </c>
      <c r="G14" s="136">
        <v>31335</v>
      </c>
      <c r="H14" s="125">
        <f t="shared" si="6"/>
        <v>-4.1596574399755282E-2</v>
      </c>
      <c r="I14" s="124">
        <v>37483</v>
      </c>
      <c r="J14" s="167">
        <f t="shared" si="7"/>
        <v>-2.2785932163620681E-2</v>
      </c>
      <c r="K14" s="136">
        <v>17324</v>
      </c>
      <c r="L14" s="125">
        <f t="shared" si="8"/>
        <v>-0.14250358857595402</v>
      </c>
      <c r="M14" s="124">
        <v>54807</v>
      </c>
      <c r="N14" s="167">
        <f t="shared" si="9"/>
        <v>-6.4088114754098369E-2</v>
      </c>
    </row>
    <row r="15" spans="2:17" outlineLevel="1">
      <c r="B15" s="65" t="s">
        <v>89</v>
      </c>
      <c r="C15" s="136">
        <v>744</v>
      </c>
      <c r="D15" s="125">
        <f t="shared" si="10"/>
        <v>0.13935681470137817</v>
      </c>
      <c r="E15" s="124">
        <v>4578</v>
      </c>
      <c r="F15" s="167">
        <f t="shared" si="10"/>
        <v>-0.12248418631397351</v>
      </c>
      <c r="G15" s="136">
        <v>34782</v>
      </c>
      <c r="H15" s="125">
        <f t="shared" si="6"/>
        <v>4.9420709630702442E-2</v>
      </c>
      <c r="I15" s="124">
        <v>40104</v>
      </c>
      <c r="J15" s="167">
        <f t="shared" si="7"/>
        <v>2.7938688675859913E-2</v>
      </c>
      <c r="K15" s="136">
        <v>15815</v>
      </c>
      <c r="L15" s="125">
        <f t="shared" si="8"/>
        <v>-0.12479247371333702</v>
      </c>
      <c r="M15" s="124">
        <v>55919</v>
      </c>
      <c r="N15" s="167">
        <f t="shared" si="9"/>
        <v>-2.0408520776399652E-2</v>
      </c>
    </row>
    <row r="16" spans="2:17" outlineLevel="1">
      <c r="B16" s="65" t="s">
        <v>90</v>
      </c>
      <c r="C16" s="136">
        <v>827</v>
      </c>
      <c r="D16" s="125">
        <f t="shared" si="10"/>
        <v>6.2982005141388075E-2</v>
      </c>
      <c r="E16" s="124">
        <v>6199</v>
      </c>
      <c r="F16" s="167">
        <f t="shared" si="10"/>
        <v>-0.28967571903288647</v>
      </c>
      <c r="G16" s="136">
        <v>44309</v>
      </c>
      <c r="H16" s="125">
        <f t="shared" si="6"/>
        <v>-0.10732129905713594</v>
      </c>
      <c r="I16" s="124">
        <v>51335</v>
      </c>
      <c r="J16" s="167">
        <f t="shared" si="7"/>
        <v>-0.13198965184897116</v>
      </c>
      <c r="K16" s="136">
        <v>20779</v>
      </c>
      <c r="L16" s="125">
        <f t="shared" si="8"/>
        <v>-0.25932130890425609</v>
      </c>
      <c r="M16" s="124">
        <v>72114</v>
      </c>
      <c r="N16" s="167">
        <f t="shared" si="9"/>
        <v>-0.17295716497505587</v>
      </c>
    </row>
    <row r="17" spans="2:14" outlineLevel="1">
      <c r="B17" s="65" t="s">
        <v>91</v>
      </c>
      <c r="C17" s="136">
        <v>816</v>
      </c>
      <c r="D17" s="125">
        <f t="shared" si="10"/>
        <v>2.0222222222222221</v>
      </c>
      <c r="E17" s="124">
        <v>6112</v>
      </c>
      <c r="F17" s="167">
        <f t="shared" si="10"/>
        <v>-0.23254645906579607</v>
      </c>
      <c r="G17" s="136">
        <v>35572</v>
      </c>
      <c r="H17" s="125">
        <f t="shared" si="6"/>
        <v>-0.10404755308163116</v>
      </c>
      <c r="I17" s="124">
        <v>42500</v>
      </c>
      <c r="J17" s="167">
        <f t="shared" si="7"/>
        <v>-0.11341969668523266</v>
      </c>
      <c r="K17" s="136">
        <v>19547</v>
      </c>
      <c r="L17" s="125">
        <f t="shared" si="8"/>
        <v>-0.21927547230099453</v>
      </c>
      <c r="M17" s="124">
        <v>62047</v>
      </c>
      <c r="N17" s="167">
        <f t="shared" si="9"/>
        <v>-0.14973826294296599</v>
      </c>
    </row>
    <row r="18" spans="2:14" outlineLevel="1">
      <c r="B18" s="65" t="s">
        <v>92</v>
      </c>
      <c r="C18" s="136">
        <v>638</v>
      </c>
      <c r="D18" s="125">
        <f t="shared" si="10"/>
        <v>2.1428571428571428</v>
      </c>
      <c r="E18" s="124">
        <v>5627</v>
      </c>
      <c r="F18" s="167">
        <f t="shared" si="10"/>
        <v>-0.16039988063264699</v>
      </c>
      <c r="G18" s="136">
        <v>36426</v>
      </c>
      <c r="H18" s="125">
        <f t="shared" si="6"/>
        <v>0.11558250643145906</v>
      </c>
      <c r="I18" s="124">
        <v>42691</v>
      </c>
      <c r="J18" s="167">
        <f t="shared" si="7"/>
        <v>7.9227443941653819E-2</v>
      </c>
      <c r="K18" s="136">
        <v>21988</v>
      </c>
      <c r="L18" s="125">
        <f t="shared" si="8"/>
        <v>-2.2190599012762879E-2</v>
      </c>
      <c r="M18" s="124">
        <v>64679</v>
      </c>
      <c r="N18" s="167">
        <f t="shared" si="9"/>
        <v>4.2469860099284329E-2</v>
      </c>
    </row>
    <row r="19" spans="2:14" outlineLevel="1">
      <c r="B19" s="65" t="s">
        <v>93</v>
      </c>
      <c r="C19" s="136">
        <v>640</v>
      </c>
      <c r="D19" s="125">
        <f t="shared" si="10"/>
        <v>1.3443223443223444</v>
      </c>
      <c r="E19" s="124">
        <v>5102</v>
      </c>
      <c r="F19" s="167">
        <f t="shared" si="10"/>
        <v>-0.18654336734693877</v>
      </c>
      <c r="G19" s="136">
        <v>34249</v>
      </c>
      <c r="H19" s="125">
        <f t="shared" si="6"/>
        <v>0.12624136797106211</v>
      </c>
      <c r="I19" s="124">
        <v>39991</v>
      </c>
      <c r="J19" s="167">
        <f t="shared" si="7"/>
        <v>8.2153971045866525E-2</v>
      </c>
      <c r="K19" s="136">
        <v>16613</v>
      </c>
      <c r="L19" s="125">
        <f t="shared" si="8"/>
        <v>-0.13311417240659573</v>
      </c>
      <c r="M19" s="124">
        <v>56604</v>
      </c>
      <c r="N19" s="167">
        <f t="shared" si="9"/>
        <v>8.6423492934657453E-3</v>
      </c>
    </row>
    <row r="20" spans="2:14" outlineLevel="1">
      <c r="B20" s="65" t="s">
        <v>94</v>
      </c>
      <c r="C20" s="136">
        <v>939</v>
      </c>
      <c r="D20" s="125">
        <f t="shared" si="10"/>
        <v>0.18860759493670876</v>
      </c>
      <c r="E20" s="124">
        <v>6223</v>
      </c>
      <c r="F20" s="167">
        <f t="shared" si="10"/>
        <v>-0.22358078602620091</v>
      </c>
      <c r="G20" s="136">
        <v>34318</v>
      </c>
      <c r="H20" s="125">
        <f t="shared" si="6"/>
        <v>-0.12565605095541399</v>
      </c>
      <c r="I20" s="124">
        <v>41480</v>
      </c>
      <c r="J20" s="167">
        <f t="shared" si="7"/>
        <v>-0.13682239101030069</v>
      </c>
      <c r="K20" s="136">
        <v>18320</v>
      </c>
      <c r="L20" s="125">
        <f t="shared" si="8"/>
        <v>-0.18086295551084286</v>
      </c>
      <c r="M20" s="124">
        <v>59800</v>
      </c>
      <c r="N20" s="167">
        <f t="shared" si="9"/>
        <v>-0.15080942913944906</v>
      </c>
    </row>
    <row r="21" spans="2:14" outlineLevel="1">
      <c r="B21" s="65" t="s">
        <v>95</v>
      </c>
      <c r="C21" s="136">
        <v>1100</v>
      </c>
      <c r="D21" s="125">
        <f t="shared" si="10"/>
        <v>-0.18998527245949925</v>
      </c>
      <c r="E21" s="124">
        <v>6716</v>
      </c>
      <c r="F21" s="167">
        <f t="shared" si="10"/>
        <v>-5.3417899929527835E-2</v>
      </c>
      <c r="G21" s="136">
        <v>32459</v>
      </c>
      <c r="H21" s="125">
        <f t="shared" si="6"/>
        <v>-3.107462686567164E-2</v>
      </c>
      <c r="I21" s="124">
        <v>40275</v>
      </c>
      <c r="J21" s="167">
        <f t="shared" si="7"/>
        <v>-3.9997139656282044E-2</v>
      </c>
      <c r="K21" s="136">
        <v>18965</v>
      </c>
      <c r="L21" s="125">
        <f t="shared" si="8"/>
        <v>-0.18380960578412808</v>
      </c>
      <c r="M21" s="124">
        <v>59240</v>
      </c>
      <c r="N21" s="167">
        <f t="shared" si="9"/>
        <v>-9.1257727530718369E-2</v>
      </c>
    </row>
    <row r="22" spans="2:14" outlineLevel="1">
      <c r="B22" s="65" t="s">
        <v>96</v>
      </c>
      <c r="C22" s="136">
        <v>829</v>
      </c>
      <c r="D22" s="125">
        <f t="shared" si="10"/>
        <v>-0.36862147753236862</v>
      </c>
      <c r="E22" s="124">
        <v>6979</v>
      </c>
      <c r="F22" s="167">
        <f t="shared" si="10"/>
        <v>-0.13055936215273456</v>
      </c>
      <c r="G22" s="136">
        <v>30618</v>
      </c>
      <c r="H22" s="125">
        <f t="shared" si="6"/>
        <v>-8.7733497361520696E-3</v>
      </c>
      <c r="I22" s="124">
        <v>38426</v>
      </c>
      <c r="J22" s="167">
        <f t="shared" si="7"/>
        <v>-4.4818414576549226E-2</v>
      </c>
      <c r="K22" s="136">
        <v>16463</v>
      </c>
      <c r="L22" s="125">
        <f t="shared" si="8"/>
        <v>-0.12843453862036103</v>
      </c>
      <c r="M22" s="124">
        <v>54889</v>
      </c>
      <c r="N22" s="167">
        <f t="shared" si="9"/>
        <v>-7.1534896309076723E-2</v>
      </c>
    </row>
    <row r="23" spans="2:14" outlineLevel="1">
      <c r="B23" s="65" t="s">
        <v>97</v>
      </c>
      <c r="C23" s="136">
        <v>749</v>
      </c>
      <c r="D23" s="125">
        <f t="shared" si="10"/>
        <v>-0.37738985868661679</v>
      </c>
      <c r="E23" s="124">
        <v>6334</v>
      </c>
      <c r="F23" s="167">
        <f t="shared" si="10"/>
        <v>-7.4111971933927823E-2</v>
      </c>
      <c r="G23" s="136">
        <v>31864</v>
      </c>
      <c r="H23" s="125">
        <f t="shared" si="6"/>
        <v>8.248403315667896E-2</v>
      </c>
      <c r="I23" s="124">
        <v>38947</v>
      </c>
      <c r="J23" s="167">
        <f t="shared" si="7"/>
        <v>3.9140875133404585E-2</v>
      </c>
      <c r="K23" s="136">
        <v>18813</v>
      </c>
      <c r="L23" s="125">
        <f t="shared" si="8"/>
        <v>-7.0044488383588677E-2</v>
      </c>
      <c r="M23" s="124">
        <v>57760</v>
      </c>
      <c r="N23" s="167">
        <f t="shared" si="9"/>
        <v>8.664009703691633E-4</v>
      </c>
    </row>
    <row r="24" spans="2:14" ht="15" customHeight="1">
      <c r="B24" s="168">
        <v>2010</v>
      </c>
      <c r="C24" s="132">
        <v>10642</v>
      </c>
      <c r="D24" s="133">
        <f t="shared" si="10"/>
        <v>0.22830101569713768</v>
      </c>
      <c r="E24" s="132">
        <v>72112</v>
      </c>
      <c r="F24" s="133">
        <f t="shared" si="10"/>
        <v>-0.13294616984693819</v>
      </c>
      <c r="G24" s="132">
        <v>409521</v>
      </c>
      <c r="H24" s="133">
        <f t="shared" si="6"/>
        <v>-2.7633269145382111E-2</v>
      </c>
      <c r="I24" s="132">
        <v>492275</v>
      </c>
      <c r="J24" s="133">
        <f t="shared" si="7"/>
        <v>-4.0384645374586747E-2</v>
      </c>
      <c r="K24" s="132">
        <v>219373</v>
      </c>
      <c r="L24" s="133">
        <f t="shared" si="8"/>
        <v>-0.14819833812223349</v>
      </c>
      <c r="M24" s="132">
        <v>711648</v>
      </c>
      <c r="N24" s="133">
        <f t="shared" si="9"/>
        <v>-7.6419928049711094E-2</v>
      </c>
    </row>
    <row r="25" spans="2:14" ht="15" hidden="1" customHeight="1" outlineLevel="1">
      <c r="B25" s="65" t="s">
        <v>86</v>
      </c>
      <c r="C25" s="136">
        <v>896</v>
      </c>
      <c r="D25" s="125">
        <f t="shared" si="10"/>
        <v>-0.53430353430353428</v>
      </c>
      <c r="E25" s="124">
        <v>6672</v>
      </c>
      <c r="F25" s="167">
        <f t="shared" si="10"/>
        <v>-0.35103589145024805</v>
      </c>
      <c r="G25" s="136">
        <v>34412</v>
      </c>
      <c r="H25" s="125">
        <f t="shared" si="6"/>
        <v>3.8100696853600402E-2</v>
      </c>
      <c r="I25" s="124">
        <v>41980</v>
      </c>
      <c r="J25" s="167">
        <f t="shared" si="7"/>
        <v>-7.439255633461217E-2</v>
      </c>
      <c r="K25" s="136">
        <v>21061</v>
      </c>
      <c r="L25" s="125">
        <f t="shared" si="8"/>
        <v>-0.13086001980851769</v>
      </c>
      <c r="M25" s="124">
        <v>63041</v>
      </c>
      <c r="N25" s="167">
        <f t="shared" si="9"/>
        <v>-9.4056275687638302E-2</v>
      </c>
    </row>
    <row r="26" spans="2:14" ht="15" hidden="1" customHeight="1" outlineLevel="1">
      <c r="B26" s="65" t="s">
        <v>87</v>
      </c>
      <c r="C26" s="136">
        <v>233</v>
      </c>
      <c r="D26" s="125">
        <f t="shared" si="10"/>
        <v>-0.87419006479481642</v>
      </c>
      <c r="E26" s="124">
        <v>6669</v>
      </c>
      <c r="F26" s="167">
        <f t="shared" si="10"/>
        <v>-0.29271396754692969</v>
      </c>
      <c r="G26" s="136">
        <v>35432</v>
      </c>
      <c r="H26" s="125">
        <f t="shared" si="6"/>
        <v>3.1349148595546605E-2</v>
      </c>
      <c r="I26" s="124">
        <v>42334</v>
      </c>
      <c r="J26" s="167">
        <f t="shared" si="7"/>
        <v>-7.2355158208431969E-2</v>
      </c>
      <c r="K26" s="136">
        <v>18744</v>
      </c>
      <c r="L26" s="125">
        <f t="shared" si="8"/>
        <v>-0.18415669205658325</v>
      </c>
      <c r="M26" s="124">
        <v>61078</v>
      </c>
      <c r="N26" s="167">
        <f t="shared" si="9"/>
        <v>-0.10979289035285889</v>
      </c>
    </row>
    <row r="27" spans="2:14" ht="15" hidden="1" customHeight="1" outlineLevel="1">
      <c r="B27" s="65" t="s">
        <v>88</v>
      </c>
      <c r="C27" s="136">
        <v>694</v>
      </c>
      <c r="D27" s="125">
        <f t="shared" si="10"/>
        <v>-0.56131479140328699</v>
      </c>
      <c r="E27" s="124">
        <v>4968</v>
      </c>
      <c r="F27" s="167">
        <f t="shared" si="10"/>
        <v>-0.4</v>
      </c>
      <c r="G27" s="136">
        <v>32695</v>
      </c>
      <c r="H27" s="125">
        <f t="shared" si="6"/>
        <v>-8.2807570977917466E-3</v>
      </c>
      <c r="I27" s="124">
        <v>38357</v>
      </c>
      <c r="J27" s="167">
        <f t="shared" si="7"/>
        <v>-0.1044361428904973</v>
      </c>
      <c r="K27" s="136">
        <v>20203</v>
      </c>
      <c r="L27" s="125">
        <f t="shared" si="8"/>
        <v>-0.15245207031086128</v>
      </c>
      <c r="M27" s="124">
        <v>58560</v>
      </c>
      <c r="N27" s="167">
        <f t="shared" si="9"/>
        <v>-0.12160439197804007</v>
      </c>
    </row>
    <row r="28" spans="2:14" ht="15" hidden="1" customHeight="1" outlineLevel="1">
      <c r="B28" s="65" t="s">
        <v>89</v>
      </c>
      <c r="C28" s="136">
        <v>653</v>
      </c>
      <c r="D28" s="125">
        <f t="shared" si="10"/>
        <v>-0.52405247813411071</v>
      </c>
      <c r="E28" s="124">
        <v>5217</v>
      </c>
      <c r="F28" s="167">
        <f t="shared" si="10"/>
        <v>-0.36809593023255816</v>
      </c>
      <c r="G28" s="136">
        <v>33144</v>
      </c>
      <c r="H28" s="125">
        <f t="shared" si="6"/>
        <v>-0.12562654988656152</v>
      </c>
      <c r="I28" s="124">
        <v>39014</v>
      </c>
      <c r="J28" s="167">
        <f t="shared" si="7"/>
        <v>-0.17924012285942692</v>
      </c>
      <c r="K28" s="136">
        <v>18070</v>
      </c>
      <c r="L28" s="125">
        <f t="shared" si="8"/>
        <v>-0.20473549863568352</v>
      </c>
      <c r="M28" s="124">
        <v>57084</v>
      </c>
      <c r="N28" s="167">
        <f t="shared" si="9"/>
        <v>-0.18748576634024139</v>
      </c>
    </row>
    <row r="29" spans="2:14" ht="15" hidden="1" customHeight="1" outlineLevel="1">
      <c r="B29" s="65" t="s">
        <v>90</v>
      </c>
      <c r="C29" s="136">
        <v>778</v>
      </c>
      <c r="D29" s="125">
        <f t="shared" ref="D29:F44" si="11">C29/C42-1</f>
        <v>-0.60806045340050385</v>
      </c>
      <c r="E29" s="124">
        <v>8727</v>
      </c>
      <c r="F29" s="167">
        <f t="shared" si="11"/>
        <v>-0.39776412945966466</v>
      </c>
      <c r="G29" s="136">
        <v>49636</v>
      </c>
      <c r="H29" s="125">
        <f t="shared" si="6"/>
        <v>-5.3272044097732119E-2</v>
      </c>
      <c r="I29" s="124">
        <v>59141</v>
      </c>
      <c r="J29" s="167">
        <f t="shared" si="7"/>
        <v>-0.14170234380669033</v>
      </c>
      <c r="K29" s="136">
        <v>28054</v>
      </c>
      <c r="L29" s="125">
        <f t="shared" si="8"/>
        <v>-0.26807378225364609</v>
      </c>
      <c r="M29" s="124">
        <v>87195</v>
      </c>
      <c r="N29" s="167">
        <f t="shared" si="9"/>
        <v>-0.18687170113956397</v>
      </c>
    </row>
    <row r="30" spans="2:14" ht="15" hidden="1" customHeight="1" outlineLevel="1">
      <c r="B30" s="65" t="s">
        <v>91</v>
      </c>
      <c r="C30" s="136">
        <v>270</v>
      </c>
      <c r="D30" s="125">
        <f t="shared" si="11"/>
        <v>-0.83292079207920788</v>
      </c>
      <c r="E30" s="124">
        <v>7964</v>
      </c>
      <c r="F30" s="167">
        <f t="shared" si="11"/>
        <v>-0.21844946025515211</v>
      </c>
      <c r="G30" s="136">
        <v>39703</v>
      </c>
      <c r="H30" s="125">
        <f t="shared" si="6"/>
        <v>-0.11262348576281789</v>
      </c>
      <c r="I30" s="124">
        <v>47937</v>
      </c>
      <c r="J30" s="167">
        <f t="shared" si="7"/>
        <v>-0.15227771097121034</v>
      </c>
      <c r="K30" s="136">
        <v>25037</v>
      </c>
      <c r="L30" s="125">
        <f t="shared" si="8"/>
        <v>-0.21553452813635798</v>
      </c>
      <c r="M30" s="124">
        <v>72974</v>
      </c>
      <c r="N30" s="167">
        <f t="shared" si="9"/>
        <v>-0.17509947549285587</v>
      </c>
    </row>
    <row r="31" spans="2:14" ht="15" hidden="1" customHeight="1" outlineLevel="1">
      <c r="B31" s="65" t="s">
        <v>92</v>
      </c>
      <c r="C31" s="136">
        <v>203</v>
      </c>
      <c r="D31" s="125">
        <f t="shared" si="11"/>
        <v>-0.82883642495784149</v>
      </c>
      <c r="E31" s="124">
        <v>6702</v>
      </c>
      <c r="F31" s="167">
        <f t="shared" si="11"/>
        <v>-0.18506809338521402</v>
      </c>
      <c r="G31" s="136">
        <v>32652</v>
      </c>
      <c r="H31" s="125">
        <f t="shared" si="6"/>
        <v>-0.1483123793625124</v>
      </c>
      <c r="I31" s="124">
        <v>39557</v>
      </c>
      <c r="J31" s="167">
        <f t="shared" si="7"/>
        <v>-0.17154645220742226</v>
      </c>
      <c r="K31" s="136">
        <v>22487</v>
      </c>
      <c r="L31" s="125">
        <f t="shared" si="8"/>
        <v>-0.11318373624640143</v>
      </c>
      <c r="M31" s="124">
        <v>62044</v>
      </c>
      <c r="N31" s="167">
        <f t="shared" si="9"/>
        <v>-0.1513029204568771</v>
      </c>
    </row>
    <row r="32" spans="2:14" ht="15" hidden="1" customHeight="1" outlineLevel="1">
      <c r="B32" s="65" t="s">
        <v>93</v>
      </c>
      <c r="C32" s="136">
        <v>273</v>
      </c>
      <c r="D32" s="125">
        <f t="shared" si="11"/>
        <v>-0.84765625</v>
      </c>
      <c r="E32" s="124">
        <v>6272</v>
      </c>
      <c r="F32" s="167">
        <f t="shared" si="11"/>
        <v>-0.34248873047489259</v>
      </c>
      <c r="G32" s="136">
        <v>30410</v>
      </c>
      <c r="H32" s="125">
        <f t="shared" si="6"/>
        <v>-0.16801181910207652</v>
      </c>
      <c r="I32" s="124">
        <v>36955</v>
      </c>
      <c r="J32" s="167">
        <f t="shared" si="7"/>
        <v>-0.22820684181947282</v>
      </c>
      <c r="K32" s="136">
        <v>19164</v>
      </c>
      <c r="L32" s="125">
        <f t="shared" si="8"/>
        <v>-0.27764794572182439</v>
      </c>
      <c r="M32" s="124">
        <v>56119</v>
      </c>
      <c r="N32" s="167">
        <f t="shared" si="9"/>
        <v>-0.2458340052679675</v>
      </c>
    </row>
    <row r="33" spans="2:14" ht="15" hidden="1" customHeight="1" outlineLevel="1">
      <c r="B33" s="65" t="s">
        <v>94</v>
      </c>
      <c r="C33" s="136">
        <v>790</v>
      </c>
      <c r="D33" s="125">
        <f t="shared" si="11"/>
        <v>-0.46295037389530935</v>
      </c>
      <c r="E33" s="124">
        <v>8015</v>
      </c>
      <c r="F33" s="167">
        <f t="shared" si="11"/>
        <v>-0.28245299910474486</v>
      </c>
      <c r="G33" s="136">
        <v>39250</v>
      </c>
      <c r="H33" s="125">
        <f t="shared" si="6"/>
        <v>5.8170822335545935E-3</v>
      </c>
      <c r="I33" s="124">
        <v>48055</v>
      </c>
      <c r="J33" s="167">
        <f t="shared" si="7"/>
        <v>-6.9855218333849445E-2</v>
      </c>
      <c r="K33" s="136">
        <v>22365</v>
      </c>
      <c r="L33" s="125">
        <f t="shared" si="8"/>
        <v>-0.11285204284014283</v>
      </c>
      <c r="M33" s="124">
        <v>70420</v>
      </c>
      <c r="N33" s="167">
        <f t="shared" si="9"/>
        <v>-8.3955563649608433E-2</v>
      </c>
    </row>
    <row r="34" spans="2:14" ht="15" hidden="1" customHeight="1" outlineLevel="1">
      <c r="B34" s="65" t="s">
        <v>95</v>
      </c>
      <c r="C34" s="136">
        <v>1358</v>
      </c>
      <c r="D34" s="125">
        <f t="shared" si="11"/>
        <v>-0.4245762711864407</v>
      </c>
      <c r="E34" s="124">
        <v>7095</v>
      </c>
      <c r="F34" s="167">
        <f t="shared" si="11"/>
        <v>-0.4616843702579666</v>
      </c>
      <c r="G34" s="136">
        <v>33500</v>
      </c>
      <c r="H34" s="125">
        <f t="shared" si="6"/>
        <v>-0.2272915993910597</v>
      </c>
      <c r="I34" s="124">
        <v>41953</v>
      </c>
      <c r="J34" s="167">
        <f t="shared" si="7"/>
        <v>-0.2876523924338642</v>
      </c>
      <c r="K34" s="136">
        <v>23236</v>
      </c>
      <c r="L34" s="125">
        <f t="shared" si="8"/>
        <v>-0.21616515989744978</v>
      </c>
      <c r="M34" s="124">
        <v>65189</v>
      </c>
      <c r="N34" s="167">
        <f t="shared" si="9"/>
        <v>-0.26371727393887368</v>
      </c>
    </row>
    <row r="35" spans="2:14" ht="15" hidden="1" customHeight="1" outlineLevel="1">
      <c r="B35" s="65" t="s">
        <v>96</v>
      </c>
      <c r="C35" s="136">
        <v>1313</v>
      </c>
      <c r="D35" s="125">
        <f t="shared" si="11"/>
        <v>-0.333502538071066</v>
      </c>
      <c r="E35" s="124">
        <v>8027</v>
      </c>
      <c r="F35" s="167">
        <f t="shared" si="11"/>
        <v>-0.2050901168548227</v>
      </c>
      <c r="G35" s="136">
        <v>30889</v>
      </c>
      <c r="H35" s="125">
        <f t="shared" si="6"/>
        <v>-0.132794295179539</v>
      </c>
      <c r="I35" s="124">
        <v>40229</v>
      </c>
      <c r="J35" s="167">
        <f t="shared" si="7"/>
        <v>-0.15639482458531673</v>
      </c>
      <c r="K35" s="136">
        <v>18889</v>
      </c>
      <c r="L35" s="125">
        <f t="shared" si="8"/>
        <v>-9.7903433783848359E-2</v>
      </c>
      <c r="M35" s="124">
        <v>59118</v>
      </c>
      <c r="N35" s="167">
        <f t="shared" si="9"/>
        <v>-0.13854807215923992</v>
      </c>
    </row>
    <row r="36" spans="2:14" ht="15" hidden="1" customHeight="1" outlineLevel="1">
      <c r="B36" s="65" t="s">
        <v>97</v>
      </c>
      <c r="C36" s="136">
        <v>1203</v>
      </c>
      <c r="D36" s="125">
        <f t="shared" si="11"/>
        <v>-3.2958199356913132E-2</v>
      </c>
      <c r="E36" s="124">
        <v>6841</v>
      </c>
      <c r="F36" s="167">
        <f t="shared" si="11"/>
        <v>-0.24341959743419594</v>
      </c>
      <c r="G36" s="136">
        <v>29436</v>
      </c>
      <c r="H36" s="125">
        <f t="shared" si="6"/>
        <v>-0.10783778868885252</v>
      </c>
      <c r="I36" s="124">
        <v>37480</v>
      </c>
      <c r="J36" s="167">
        <f t="shared" si="7"/>
        <v>-0.13401109057301297</v>
      </c>
      <c r="K36" s="136">
        <v>20230</v>
      </c>
      <c r="L36" s="125">
        <f t="shared" si="8"/>
        <v>-0.10557962684587496</v>
      </c>
      <c r="M36" s="124">
        <v>57710</v>
      </c>
      <c r="N36" s="167">
        <f t="shared" si="9"/>
        <v>-0.12425263285683941</v>
      </c>
    </row>
    <row r="37" spans="2:14" collapsed="1">
      <c r="B37" s="169">
        <v>2009</v>
      </c>
      <c r="C37" s="126">
        <v>8664</v>
      </c>
      <c r="D37" s="135">
        <f t="shared" si="11"/>
        <v>-0.57433428318757984</v>
      </c>
      <c r="E37" s="126">
        <v>83169</v>
      </c>
      <c r="F37" s="135">
        <f t="shared" si="11"/>
        <v>-0.31929120969062041</v>
      </c>
      <c r="G37" s="126">
        <v>421159</v>
      </c>
      <c r="H37" s="135">
        <f t="shared" si="6"/>
        <v>-8.7270386712553161E-2</v>
      </c>
      <c r="I37" s="126">
        <v>512992</v>
      </c>
      <c r="J37" s="135">
        <f t="shared" si="7"/>
        <v>-0.15062205900371217</v>
      </c>
      <c r="K37" s="126">
        <v>257540</v>
      </c>
      <c r="L37" s="135">
        <f t="shared" si="8"/>
        <v>-0.18061525441524107</v>
      </c>
      <c r="M37" s="126">
        <v>770532</v>
      </c>
      <c r="N37" s="135">
        <f t="shared" si="9"/>
        <v>-0.16088823451900369</v>
      </c>
    </row>
    <row r="38" spans="2:14" ht="15" hidden="1" customHeight="1" outlineLevel="1">
      <c r="B38" s="65" t="s">
        <v>86</v>
      </c>
      <c r="C38" s="136">
        <v>1924</v>
      </c>
      <c r="D38" s="125">
        <f t="shared" si="11"/>
        <v>1.2476635514018692</v>
      </c>
      <c r="E38" s="124">
        <v>10281</v>
      </c>
      <c r="F38" s="167">
        <f t="shared" si="11"/>
        <v>-7.3783783783783807E-2</v>
      </c>
      <c r="G38" s="136">
        <v>33149</v>
      </c>
      <c r="H38" s="125">
        <f t="shared" si="6"/>
        <v>-0.13941171889197534</v>
      </c>
      <c r="I38" s="124">
        <v>45354</v>
      </c>
      <c r="J38" s="167">
        <f t="shared" si="7"/>
        <v>-0.10145616641901933</v>
      </c>
      <c r="K38" s="136">
        <v>24232</v>
      </c>
      <c r="L38" s="125">
        <f t="shared" si="8"/>
        <v>-0.14558725009696416</v>
      </c>
      <c r="M38" s="124">
        <v>69586</v>
      </c>
      <c r="N38" s="167">
        <f t="shared" si="9"/>
        <v>-0.11733218326652795</v>
      </c>
    </row>
    <row r="39" spans="2:14" ht="15" hidden="1" customHeight="1" outlineLevel="1">
      <c r="B39" s="65" t="s">
        <v>87</v>
      </c>
      <c r="C39" s="136">
        <v>1852</v>
      </c>
      <c r="D39" s="125">
        <f t="shared" si="11"/>
        <v>8.6217008797653927E-2</v>
      </c>
      <c r="E39" s="124">
        <v>9429</v>
      </c>
      <c r="F39" s="167">
        <f t="shared" si="11"/>
        <v>-0.12686359848134088</v>
      </c>
      <c r="G39" s="136">
        <v>34355</v>
      </c>
      <c r="H39" s="125">
        <f t="shared" si="6"/>
        <v>-0.12335094031488425</v>
      </c>
      <c r="I39" s="124">
        <v>45636</v>
      </c>
      <c r="J39" s="167">
        <f t="shared" si="7"/>
        <v>-0.11717253786779647</v>
      </c>
      <c r="K39" s="136">
        <v>22975</v>
      </c>
      <c r="L39" s="125">
        <f t="shared" si="8"/>
        <v>-6.0903331289597351E-2</v>
      </c>
      <c r="M39" s="124">
        <v>68611</v>
      </c>
      <c r="N39" s="167">
        <f t="shared" si="9"/>
        <v>-9.9096614932114857E-2</v>
      </c>
    </row>
    <row r="40" spans="2:14" ht="15" hidden="1" customHeight="1" outlineLevel="1">
      <c r="B40" s="65" t="s">
        <v>88</v>
      </c>
      <c r="C40" s="136">
        <v>1582</v>
      </c>
      <c r="D40" s="125">
        <f t="shared" si="11"/>
        <v>0.20671243325705557</v>
      </c>
      <c r="E40" s="124">
        <v>8280</v>
      </c>
      <c r="F40" s="167">
        <f t="shared" si="11"/>
        <v>-0.16151898734177217</v>
      </c>
      <c r="G40" s="136">
        <v>32968</v>
      </c>
      <c r="H40" s="125">
        <f t="shared" si="6"/>
        <v>-0.16772695142885996</v>
      </c>
      <c r="I40" s="124">
        <v>42830</v>
      </c>
      <c r="J40" s="167">
        <f t="shared" si="7"/>
        <v>-0.156856569156266</v>
      </c>
      <c r="K40" s="136">
        <v>23837</v>
      </c>
      <c r="L40" s="125">
        <f t="shared" si="8"/>
        <v>-0.16007751937984493</v>
      </c>
      <c r="M40" s="124">
        <v>66667</v>
      </c>
      <c r="N40" s="167">
        <f t="shared" si="9"/>
        <v>-0.15801106367930484</v>
      </c>
    </row>
    <row r="41" spans="2:14" ht="15" hidden="1" customHeight="1" outlineLevel="1">
      <c r="B41" s="65" t="s">
        <v>89</v>
      </c>
      <c r="C41" s="136">
        <v>1372</v>
      </c>
      <c r="D41" s="125">
        <f t="shared" si="11"/>
        <v>0.16271186440677976</v>
      </c>
      <c r="E41" s="124">
        <v>8256</v>
      </c>
      <c r="F41" s="167">
        <f t="shared" si="11"/>
        <v>-0.22032297667390688</v>
      </c>
      <c r="G41" s="136">
        <v>37906</v>
      </c>
      <c r="H41" s="125">
        <f t="shared" si="6"/>
        <v>-0.14601121950120532</v>
      </c>
      <c r="I41" s="124">
        <v>47534</v>
      </c>
      <c r="J41" s="167">
        <f t="shared" si="7"/>
        <v>-0.15353657667925069</v>
      </c>
      <c r="K41" s="136">
        <v>22722</v>
      </c>
      <c r="L41" s="125">
        <f t="shared" si="8"/>
        <v>-0.10908092848180673</v>
      </c>
      <c r="M41" s="124">
        <v>70256</v>
      </c>
      <c r="N41" s="167">
        <f t="shared" si="9"/>
        <v>-0.13965221650746995</v>
      </c>
    </row>
    <row r="42" spans="2:14" ht="15" hidden="1" customHeight="1" outlineLevel="1">
      <c r="B42" s="65" t="s">
        <v>90</v>
      </c>
      <c r="C42" s="136">
        <v>1985</v>
      </c>
      <c r="D42" s="125">
        <f t="shared" si="11"/>
        <v>-0.39628953771289532</v>
      </c>
      <c r="E42" s="124">
        <v>14491</v>
      </c>
      <c r="F42" s="167">
        <f t="shared" si="11"/>
        <v>-3.2385149572649596E-2</v>
      </c>
      <c r="G42" s="136">
        <v>52429</v>
      </c>
      <c r="H42" s="125">
        <f t="shared" si="6"/>
        <v>-6.2947936587371078E-2</v>
      </c>
      <c r="I42" s="124">
        <v>68905</v>
      </c>
      <c r="J42" s="167">
        <f t="shared" si="7"/>
        <v>-7.1548878259112048E-2</v>
      </c>
      <c r="K42" s="136">
        <v>38329</v>
      </c>
      <c r="L42" s="125">
        <f t="shared" si="8"/>
        <v>-4.7205926220542871E-2</v>
      </c>
      <c r="M42" s="124">
        <v>107234</v>
      </c>
      <c r="N42" s="167">
        <f t="shared" si="9"/>
        <v>-6.2992057181304184E-2</v>
      </c>
    </row>
    <row r="43" spans="2:14" ht="15" hidden="1" customHeight="1" outlineLevel="1">
      <c r="B43" s="65" t="s">
        <v>91</v>
      </c>
      <c r="C43" s="136">
        <v>1616</v>
      </c>
      <c r="D43" s="125">
        <f t="shared" si="11"/>
        <v>0.1364275668073136</v>
      </c>
      <c r="E43" s="124">
        <v>10190</v>
      </c>
      <c r="F43" s="167">
        <f t="shared" si="11"/>
        <v>-4.5612063313664852E-2</v>
      </c>
      <c r="G43" s="136">
        <v>44742</v>
      </c>
      <c r="H43" s="125">
        <f t="shared" si="6"/>
        <v>-0.1313750994971753</v>
      </c>
      <c r="I43" s="124">
        <v>56548</v>
      </c>
      <c r="J43" s="167">
        <f t="shared" si="7"/>
        <v>-0.11099232800905545</v>
      </c>
      <c r="K43" s="136">
        <v>31916</v>
      </c>
      <c r="L43" s="125">
        <f t="shared" si="8"/>
        <v>-0.12169079200836586</v>
      </c>
      <c r="M43" s="124">
        <v>88464</v>
      </c>
      <c r="N43" s="167">
        <f t="shared" si="9"/>
        <v>-0.11488203629960181</v>
      </c>
    </row>
    <row r="44" spans="2:14" ht="15" hidden="1" customHeight="1" outlineLevel="1">
      <c r="B44" s="65" t="s">
        <v>92</v>
      </c>
      <c r="C44" s="136">
        <v>1186</v>
      </c>
      <c r="D44" s="125">
        <f t="shared" si="11"/>
        <v>-6.6141732283464538E-2</v>
      </c>
      <c r="E44" s="124">
        <v>8224</v>
      </c>
      <c r="F44" s="167">
        <f t="shared" si="11"/>
        <v>-0.10423701121882145</v>
      </c>
      <c r="G44" s="136">
        <v>38338</v>
      </c>
      <c r="H44" s="125">
        <f t="shared" si="6"/>
        <v>-8.8622640612371018E-2</v>
      </c>
      <c r="I44" s="124">
        <v>47748</v>
      </c>
      <c r="J44" s="167">
        <f t="shared" si="7"/>
        <v>-9.0808690519260438E-2</v>
      </c>
      <c r="K44" s="136">
        <v>25357</v>
      </c>
      <c r="L44" s="125">
        <f t="shared" si="8"/>
        <v>-0.15165607226497158</v>
      </c>
      <c r="M44" s="124">
        <v>73105</v>
      </c>
      <c r="N44" s="167">
        <f t="shared" si="9"/>
        <v>-0.11287876029948907</v>
      </c>
    </row>
    <row r="45" spans="2:14" ht="15" hidden="1" customHeight="1" outlineLevel="1">
      <c r="B45" s="65" t="s">
        <v>93</v>
      </c>
      <c r="C45" s="136">
        <v>1792</v>
      </c>
      <c r="D45" s="125">
        <f t="shared" ref="D45:D63" si="12">C45/C58-1</f>
        <v>0.74149659863945572</v>
      </c>
      <c r="E45" s="124">
        <v>9539</v>
      </c>
      <c r="F45" s="167">
        <f t="shared" ref="F45:F63" si="13">E45/E58-1</f>
        <v>0.27646192961327443</v>
      </c>
      <c r="G45" s="136">
        <v>36551</v>
      </c>
      <c r="H45" s="125">
        <f t="shared" si="6"/>
        <v>0.13749105281175122</v>
      </c>
      <c r="I45" s="124">
        <v>47882</v>
      </c>
      <c r="J45" s="167">
        <f t="shared" si="7"/>
        <v>0.17834379229728059</v>
      </c>
      <c r="K45" s="136">
        <v>26530</v>
      </c>
      <c r="L45" s="125">
        <f t="shared" si="8"/>
        <v>0.2495290128108516</v>
      </c>
      <c r="M45" s="124">
        <v>74412</v>
      </c>
      <c r="N45" s="167">
        <f t="shared" si="9"/>
        <v>0.20277369195209083</v>
      </c>
    </row>
    <row r="46" spans="2:14" ht="15" hidden="1" customHeight="1" outlineLevel="1">
      <c r="B46" s="65" t="s">
        <v>94</v>
      </c>
      <c r="C46" s="136">
        <v>1471</v>
      </c>
      <c r="D46" s="125">
        <f t="shared" si="12"/>
        <v>0.75536992840095474</v>
      </c>
      <c r="E46" s="124">
        <v>11170</v>
      </c>
      <c r="F46" s="167">
        <f t="shared" si="13"/>
        <v>2.1117103940031079E-2</v>
      </c>
      <c r="G46" s="136">
        <v>39023</v>
      </c>
      <c r="H46" s="125">
        <f t="shared" si="6"/>
        <v>-7.6466133383821688E-2</v>
      </c>
      <c r="I46" s="124">
        <v>51664</v>
      </c>
      <c r="J46" s="167">
        <f t="shared" si="7"/>
        <v>-4.380818419055732E-2</v>
      </c>
      <c r="K46" s="136">
        <v>25210</v>
      </c>
      <c r="L46" s="125">
        <f t="shared" si="8"/>
        <v>-4.7349128972527632E-2</v>
      </c>
      <c r="M46" s="124">
        <v>76874</v>
      </c>
      <c r="N46" s="167">
        <f t="shared" si="9"/>
        <v>-4.4972296071756901E-2</v>
      </c>
    </row>
    <row r="47" spans="2:14" ht="15" hidden="1" customHeight="1" outlineLevel="1">
      <c r="B47" s="65" t="s">
        <v>95</v>
      </c>
      <c r="C47" s="136">
        <v>2360</v>
      </c>
      <c r="D47" s="125">
        <f t="shared" si="12"/>
        <v>0.52849740932642497</v>
      </c>
      <c r="E47" s="124">
        <v>13180</v>
      </c>
      <c r="F47" s="167">
        <f t="shared" si="13"/>
        <v>0.15340859368163118</v>
      </c>
      <c r="G47" s="136">
        <v>43354</v>
      </c>
      <c r="H47" s="125">
        <f t="shared" si="6"/>
        <v>9.6126618122977403E-2</v>
      </c>
      <c r="I47" s="124">
        <v>58894</v>
      </c>
      <c r="J47" s="167">
        <f t="shared" si="7"/>
        <v>0.12129924033280659</v>
      </c>
      <c r="K47" s="136">
        <v>29644</v>
      </c>
      <c r="L47" s="125">
        <f t="shared" si="8"/>
        <v>8.5264506681310692E-2</v>
      </c>
      <c r="M47" s="124">
        <v>88538</v>
      </c>
      <c r="N47" s="167">
        <f t="shared" si="9"/>
        <v>0.10897066559783553</v>
      </c>
    </row>
    <row r="48" spans="2:14" ht="15" hidden="1" customHeight="1" outlineLevel="1">
      <c r="B48" s="65" t="s">
        <v>96</v>
      </c>
      <c r="C48" s="136">
        <v>1970</v>
      </c>
      <c r="D48" s="125">
        <f t="shared" si="12"/>
        <v>-6.0562708631378137E-2</v>
      </c>
      <c r="E48" s="124">
        <v>10098</v>
      </c>
      <c r="F48" s="167">
        <f t="shared" si="13"/>
        <v>-1.9421246844047335E-2</v>
      </c>
      <c r="G48" s="136">
        <v>35619</v>
      </c>
      <c r="H48" s="125">
        <f t="shared" si="6"/>
        <v>2.3064108455882248E-2</v>
      </c>
      <c r="I48" s="124">
        <v>47687</v>
      </c>
      <c r="J48" s="167">
        <f t="shared" si="7"/>
        <v>1.0082396051767528E-2</v>
      </c>
      <c r="K48" s="136">
        <v>20939</v>
      </c>
      <c r="L48" s="125">
        <f t="shared" si="8"/>
        <v>-2.5247713414634498E-3</v>
      </c>
      <c r="M48" s="124">
        <v>68626</v>
      </c>
      <c r="N48" s="167">
        <f t="shared" si="9"/>
        <v>6.2020732225855912E-3</v>
      </c>
    </row>
    <row r="49" spans="2:14" ht="15" hidden="1" customHeight="1" outlineLevel="1">
      <c r="B49" s="65" t="s">
        <v>97</v>
      </c>
      <c r="C49" s="136">
        <v>1244</v>
      </c>
      <c r="D49" s="125">
        <f t="shared" si="12"/>
        <v>-0.11710432931156844</v>
      </c>
      <c r="E49" s="124">
        <v>9042</v>
      </c>
      <c r="F49" s="167">
        <f t="shared" si="13"/>
        <v>-7.2425112843660266E-2</v>
      </c>
      <c r="G49" s="136">
        <v>32994</v>
      </c>
      <c r="H49" s="125">
        <f t="shared" si="6"/>
        <v>1.1682457915555222E-2</v>
      </c>
      <c r="I49" s="124">
        <v>43280</v>
      </c>
      <c r="J49" s="167">
        <f t="shared" si="7"/>
        <v>-1.1194882339501944E-2</v>
      </c>
      <c r="K49" s="136">
        <v>22618</v>
      </c>
      <c r="L49" s="125">
        <f t="shared" si="8"/>
        <v>3.0600026608718078E-3</v>
      </c>
      <c r="M49" s="124">
        <v>65898</v>
      </c>
      <c r="N49" s="167">
        <f t="shared" si="9"/>
        <v>-6.3481053695019218E-3</v>
      </c>
    </row>
    <row r="50" spans="2:14" collapsed="1">
      <c r="B50" s="169">
        <v>2008</v>
      </c>
      <c r="C50" s="126">
        <v>20354</v>
      </c>
      <c r="D50" s="135">
        <f t="shared" si="12"/>
        <v>0.13399075157390383</v>
      </c>
      <c r="E50" s="126">
        <v>122180</v>
      </c>
      <c r="F50" s="135">
        <f t="shared" si="13"/>
        <v>-3.8573519459876304E-2</v>
      </c>
      <c r="G50" s="126">
        <v>461428</v>
      </c>
      <c r="H50" s="135">
        <f t="shared" si="6"/>
        <v>-6.3282453750601375E-2</v>
      </c>
      <c r="I50" s="126">
        <v>603962</v>
      </c>
      <c r="J50" s="135">
        <f t="shared" si="7"/>
        <v>-5.2804752584562853E-2</v>
      </c>
      <c r="K50" s="126">
        <v>314309</v>
      </c>
      <c r="L50" s="135">
        <f t="shared" si="8"/>
        <v>-5.2478468091777031E-2</v>
      </c>
      <c r="M50" s="126">
        <v>918271</v>
      </c>
      <c r="N50" s="135">
        <f t="shared" si="9"/>
        <v>-5.2693096088199387E-2</v>
      </c>
    </row>
    <row r="51" spans="2:14" ht="15" hidden="1" customHeight="1" outlineLevel="1">
      <c r="B51" s="65" t="s">
        <v>86</v>
      </c>
      <c r="C51" s="136">
        <v>856</v>
      </c>
      <c r="D51" s="125">
        <f t="shared" si="12"/>
        <v>-0.35249621785173979</v>
      </c>
      <c r="E51" s="124">
        <v>11100</v>
      </c>
      <c r="F51" s="167">
        <f t="shared" si="13"/>
        <v>-3.5788742182070843E-2</v>
      </c>
      <c r="G51" s="136">
        <v>38519</v>
      </c>
      <c r="H51" s="125">
        <f t="shared" si="6"/>
        <v>6.9200022206184375E-2</v>
      </c>
      <c r="I51" s="124">
        <v>50475</v>
      </c>
      <c r="J51" s="167">
        <f t="shared" si="7"/>
        <v>3.3053622595169863E-2</v>
      </c>
      <c r="K51" s="136">
        <v>28361</v>
      </c>
      <c r="L51" s="125">
        <f t="shared" si="8"/>
        <v>3.6699930547940296E-2</v>
      </c>
      <c r="M51" s="124">
        <v>78836</v>
      </c>
      <c r="N51" s="167">
        <f t="shared" si="9"/>
        <v>3.436241258511874E-2</v>
      </c>
    </row>
    <row r="52" spans="2:14" ht="15" hidden="1" customHeight="1" outlineLevel="1">
      <c r="B52" s="65" t="s">
        <v>87</v>
      </c>
      <c r="C52" s="136">
        <v>1705</v>
      </c>
      <c r="D52" s="125">
        <f t="shared" si="12"/>
        <v>1.0997536945812807</v>
      </c>
      <c r="E52" s="124">
        <v>10799</v>
      </c>
      <c r="F52" s="167">
        <f t="shared" si="13"/>
        <v>5.4280972371375524E-2</v>
      </c>
      <c r="G52" s="136">
        <v>39189</v>
      </c>
      <c r="H52" s="125">
        <f t="shared" si="6"/>
        <v>2.3024512491189641E-2</v>
      </c>
      <c r="I52" s="124">
        <v>51693</v>
      </c>
      <c r="J52" s="167">
        <f t="shared" si="7"/>
        <v>4.7222559863862923E-2</v>
      </c>
      <c r="K52" s="136">
        <v>24465</v>
      </c>
      <c r="L52" s="125">
        <f t="shared" si="8"/>
        <v>1.2749927557229812E-2</v>
      </c>
      <c r="M52" s="124">
        <v>76158</v>
      </c>
      <c r="N52" s="167">
        <f t="shared" si="9"/>
        <v>3.5895482800364586E-2</v>
      </c>
    </row>
    <row r="53" spans="2:14" ht="15" hidden="1" customHeight="1" outlineLevel="1">
      <c r="B53" s="65" t="s">
        <v>88</v>
      </c>
      <c r="C53" s="136">
        <v>1311</v>
      </c>
      <c r="D53" s="125">
        <f t="shared" si="12"/>
        <v>0.35433884297520657</v>
      </c>
      <c r="E53" s="124">
        <v>9875</v>
      </c>
      <c r="F53" s="167">
        <f t="shared" si="13"/>
        <v>2.9181865554976483E-2</v>
      </c>
      <c r="G53" s="136">
        <v>39612</v>
      </c>
      <c r="H53" s="125">
        <f t="shared" si="6"/>
        <v>-4.6573759838255513E-2</v>
      </c>
      <c r="I53" s="124">
        <v>50798</v>
      </c>
      <c r="J53" s="167">
        <f t="shared" si="7"/>
        <v>-2.5177509115332897E-2</v>
      </c>
      <c r="K53" s="136">
        <v>28380</v>
      </c>
      <c r="L53" s="125">
        <f t="shared" si="8"/>
        <v>5.3608553608553544E-2</v>
      </c>
      <c r="M53" s="124">
        <v>79178</v>
      </c>
      <c r="N53" s="167">
        <f t="shared" si="9"/>
        <v>1.6699137211244608E-3</v>
      </c>
    </row>
    <row r="54" spans="2:14" ht="15" hidden="1" customHeight="1" outlineLevel="1">
      <c r="B54" s="65" t="s">
        <v>89</v>
      </c>
      <c r="C54" s="136">
        <v>1180</v>
      </c>
      <c r="D54" s="125">
        <f t="shared" si="12"/>
        <v>0.33635334088335211</v>
      </c>
      <c r="E54" s="124">
        <v>10589</v>
      </c>
      <c r="F54" s="167">
        <f t="shared" si="13"/>
        <v>-5.3116337297683947E-2</v>
      </c>
      <c r="G54" s="136">
        <v>44387</v>
      </c>
      <c r="H54" s="125">
        <f t="shared" si="6"/>
        <v>-9.821011356941145E-2</v>
      </c>
      <c r="I54" s="124">
        <v>56156</v>
      </c>
      <c r="J54" s="167">
        <f t="shared" si="7"/>
        <v>-8.3720854341051143E-2</v>
      </c>
      <c r="K54" s="136">
        <v>25504</v>
      </c>
      <c r="L54" s="125">
        <f t="shared" si="8"/>
        <v>-0.14710898572049624</v>
      </c>
      <c r="M54" s="124">
        <v>81660</v>
      </c>
      <c r="N54" s="167">
        <f t="shared" si="9"/>
        <v>-0.10450707314398511</v>
      </c>
    </row>
    <row r="55" spans="2:14" ht="15" hidden="1" customHeight="1" outlineLevel="1">
      <c r="B55" s="65" t="s">
        <v>90</v>
      </c>
      <c r="C55" s="136">
        <v>3288</v>
      </c>
      <c r="D55" s="125">
        <f t="shared" si="12"/>
        <v>4.3901639344262291</v>
      </c>
      <c r="E55" s="124">
        <v>14976</v>
      </c>
      <c r="F55" s="167">
        <f t="shared" si="13"/>
        <v>-0.12691657436017023</v>
      </c>
      <c r="G55" s="136">
        <v>55951</v>
      </c>
      <c r="H55" s="125">
        <f t="shared" si="6"/>
        <v>2.201074051072216E-2</v>
      </c>
      <c r="I55" s="124">
        <v>74215</v>
      </c>
      <c r="J55" s="167">
        <f t="shared" si="7"/>
        <v>2.3528113751396296E-2</v>
      </c>
      <c r="K55" s="136">
        <v>40228</v>
      </c>
      <c r="L55" s="125">
        <f t="shared" si="8"/>
        <v>-4.7501237011380315E-3</v>
      </c>
      <c r="M55" s="124">
        <v>114443</v>
      </c>
      <c r="N55" s="167">
        <f t="shared" si="9"/>
        <v>1.3406653738189389E-2</v>
      </c>
    </row>
    <row r="56" spans="2:14" ht="15" hidden="1" customHeight="1" outlineLevel="1">
      <c r="B56" s="65" t="s">
        <v>91</v>
      </c>
      <c r="C56" s="136">
        <v>1422</v>
      </c>
      <c r="D56" s="125">
        <f t="shared" si="12"/>
        <v>0.12056737588652489</v>
      </c>
      <c r="E56" s="124">
        <v>10677</v>
      </c>
      <c r="F56" s="167">
        <f t="shared" si="13"/>
        <v>-0.23363479758828598</v>
      </c>
      <c r="G56" s="136">
        <v>51509</v>
      </c>
      <c r="H56" s="125">
        <f t="shared" si="6"/>
        <v>7.5898358795798426E-3</v>
      </c>
      <c r="I56" s="124">
        <v>63608</v>
      </c>
      <c r="J56" s="167">
        <f t="shared" si="7"/>
        <v>-4.0921564488405004E-2</v>
      </c>
      <c r="K56" s="136">
        <v>36338</v>
      </c>
      <c r="L56" s="125">
        <f t="shared" si="8"/>
        <v>-1.4108199034130964E-2</v>
      </c>
      <c r="M56" s="124">
        <v>99946</v>
      </c>
      <c r="N56" s="167">
        <f t="shared" si="9"/>
        <v>-3.1343283582089598E-2</v>
      </c>
    </row>
    <row r="57" spans="2:14" ht="15" hidden="1" customHeight="1" outlineLevel="1">
      <c r="B57" s="65" t="s">
        <v>92</v>
      </c>
      <c r="C57" s="136">
        <v>1270</v>
      </c>
      <c r="D57" s="125">
        <f t="shared" si="12"/>
        <v>0.36853448275862077</v>
      </c>
      <c r="E57" s="124">
        <v>9181</v>
      </c>
      <c r="F57" s="167">
        <f t="shared" si="13"/>
        <v>-0.14753946146703811</v>
      </c>
      <c r="G57" s="136">
        <v>42066</v>
      </c>
      <c r="H57" s="125">
        <f t="shared" si="6"/>
        <v>5.4761546562358987E-2</v>
      </c>
      <c r="I57" s="124">
        <v>52517</v>
      </c>
      <c r="J57" s="167">
        <f t="shared" si="7"/>
        <v>1.8165955796820565E-2</v>
      </c>
      <c r="K57" s="136">
        <v>29890</v>
      </c>
      <c r="L57" s="125">
        <f t="shared" si="8"/>
        <v>4.7852760736196265E-2</v>
      </c>
      <c r="M57" s="124">
        <v>82407</v>
      </c>
      <c r="N57" s="167">
        <f t="shared" si="9"/>
        <v>2.8737282316958934E-2</v>
      </c>
    </row>
    <row r="58" spans="2:14" ht="15" hidden="1" customHeight="1" outlineLevel="1">
      <c r="B58" s="65" t="s">
        <v>93</v>
      </c>
      <c r="C58" s="136">
        <v>1029</v>
      </c>
      <c r="D58" s="125">
        <f t="shared" si="12"/>
        <v>0.2220902612826603</v>
      </c>
      <c r="E58" s="124">
        <v>7473</v>
      </c>
      <c r="F58" s="167">
        <f t="shared" si="13"/>
        <v>-0.24530397899414258</v>
      </c>
      <c r="G58" s="136">
        <v>32133</v>
      </c>
      <c r="H58" s="125">
        <f t="shared" si="6"/>
        <v>-0.13053007549314066</v>
      </c>
      <c r="I58" s="124">
        <v>40635</v>
      </c>
      <c r="J58" s="167">
        <f t="shared" si="7"/>
        <v>-0.14813106643466589</v>
      </c>
      <c r="K58" s="136">
        <v>21232</v>
      </c>
      <c r="L58" s="125">
        <f t="shared" si="8"/>
        <v>-2.609972019632123E-2</v>
      </c>
      <c r="M58" s="124">
        <v>61867</v>
      </c>
      <c r="N58" s="167">
        <f t="shared" si="9"/>
        <v>-0.10985295387183103</v>
      </c>
    </row>
    <row r="59" spans="2:14" ht="15" hidden="1" customHeight="1" outlineLevel="1">
      <c r="B59" s="65" t="s">
        <v>94</v>
      </c>
      <c r="C59" s="136">
        <v>838</v>
      </c>
      <c r="D59" s="125">
        <f t="shared" si="12"/>
        <v>-0.4486842105263158</v>
      </c>
      <c r="E59" s="124">
        <v>10939</v>
      </c>
      <c r="F59" s="167">
        <f t="shared" si="13"/>
        <v>-0.12648726343527905</v>
      </c>
      <c r="G59" s="136">
        <v>42254</v>
      </c>
      <c r="H59" s="125">
        <f t="shared" si="6"/>
        <v>3.8462483717958129E-2</v>
      </c>
      <c r="I59" s="124">
        <v>54031</v>
      </c>
      <c r="J59" s="167">
        <f t="shared" si="7"/>
        <v>-1.2807863772564487E-2</v>
      </c>
      <c r="K59" s="136">
        <v>26463</v>
      </c>
      <c r="L59" s="125">
        <f t="shared" si="8"/>
        <v>-0.12993588689791224</v>
      </c>
      <c r="M59" s="124">
        <v>80494</v>
      </c>
      <c r="N59" s="167">
        <f t="shared" si="9"/>
        <v>-5.4646669876801335E-2</v>
      </c>
    </row>
    <row r="60" spans="2:14" ht="15" hidden="1" customHeight="1" outlineLevel="1">
      <c r="B60" s="65" t="s">
        <v>95</v>
      </c>
      <c r="C60" s="136">
        <v>1544</v>
      </c>
      <c r="D60" s="125">
        <f t="shared" si="12"/>
        <v>0.1574212893553224</v>
      </c>
      <c r="E60" s="124">
        <v>11427</v>
      </c>
      <c r="F60" s="167">
        <f t="shared" si="13"/>
        <v>1.3750887154009961E-2</v>
      </c>
      <c r="G60" s="136">
        <v>39552</v>
      </c>
      <c r="H60" s="125">
        <f t="shared" si="6"/>
        <v>3.2608411873743526E-2</v>
      </c>
      <c r="I60" s="124">
        <v>52523</v>
      </c>
      <c r="J60" s="167">
        <f t="shared" si="7"/>
        <v>3.1703628042192955E-2</v>
      </c>
      <c r="K60" s="136">
        <v>27315</v>
      </c>
      <c r="L60" s="125">
        <f t="shared" si="8"/>
        <v>-8.8896952104499105E-3</v>
      </c>
      <c r="M60" s="124">
        <v>79838</v>
      </c>
      <c r="N60" s="167">
        <f t="shared" si="9"/>
        <v>1.7446380099147341E-2</v>
      </c>
    </row>
    <row r="61" spans="2:14" ht="15" hidden="1" customHeight="1" outlineLevel="1">
      <c r="B61" s="65" t="s">
        <v>96</v>
      </c>
      <c r="C61" s="136">
        <v>2097</v>
      </c>
      <c r="D61" s="125">
        <f t="shared" si="12"/>
        <v>0.48934659090909083</v>
      </c>
      <c r="E61" s="124">
        <v>10298</v>
      </c>
      <c r="F61" s="167">
        <f t="shared" si="13"/>
        <v>-6.0401459854014572E-2</v>
      </c>
      <c r="G61" s="136">
        <v>34816</v>
      </c>
      <c r="H61" s="125">
        <f t="shared" si="6"/>
        <v>-1.003724871335554E-2</v>
      </c>
      <c r="I61" s="124">
        <v>47211</v>
      </c>
      <c r="J61" s="167">
        <f t="shared" si="7"/>
        <v>-6.857816016997309E-3</v>
      </c>
      <c r="K61" s="136">
        <v>20992</v>
      </c>
      <c r="L61" s="125">
        <f t="shared" si="8"/>
        <v>-9.7584042644656477E-2</v>
      </c>
      <c r="M61" s="124">
        <v>68203</v>
      </c>
      <c r="N61" s="167">
        <f t="shared" si="9"/>
        <v>-3.6667184564753708E-2</v>
      </c>
    </row>
    <row r="62" spans="2:14" ht="15" hidden="1" customHeight="1" outlineLevel="1">
      <c r="B62" s="65" t="s">
        <v>97</v>
      </c>
      <c r="C62" s="136">
        <v>1409</v>
      </c>
      <c r="D62" s="125">
        <f t="shared" si="12"/>
        <v>0.48472075869336151</v>
      </c>
      <c r="E62" s="124">
        <v>9748</v>
      </c>
      <c r="F62" s="167">
        <f t="shared" si="13"/>
        <v>3.0870549495780608E-3</v>
      </c>
      <c r="G62" s="136">
        <v>32613</v>
      </c>
      <c r="H62" s="125">
        <f t="shared" si="6"/>
        <v>3.6484983314794217E-2</v>
      </c>
      <c r="I62" s="124">
        <v>43770</v>
      </c>
      <c r="J62" s="167">
        <f t="shared" si="7"/>
        <v>3.8877812589005911E-2</v>
      </c>
      <c r="K62" s="136">
        <v>22549</v>
      </c>
      <c r="L62" s="125">
        <f t="shared" si="8"/>
        <v>-6.9415211918616659E-2</v>
      </c>
      <c r="M62" s="124">
        <v>66319</v>
      </c>
      <c r="N62" s="167">
        <f t="shared" si="9"/>
        <v>-6.6302005635665573E-4</v>
      </c>
    </row>
    <row r="63" spans="2:14" collapsed="1">
      <c r="B63" s="169">
        <v>2007</v>
      </c>
      <c r="C63" s="126">
        <v>17949</v>
      </c>
      <c r="D63" s="135">
        <f t="shared" si="12"/>
        <v>0.3973530556636824</v>
      </c>
      <c r="E63" s="126">
        <v>127082</v>
      </c>
      <c r="F63" s="135">
        <f t="shared" si="13"/>
        <v>-8.4179500299071064E-2</v>
      </c>
      <c r="G63" s="126">
        <v>492601</v>
      </c>
      <c r="H63" s="135">
        <f t="shared" si="6"/>
        <v>-1.6861458394553663E-3</v>
      </c>
      <c r="I63" s="126">
        <v>637632</v>
      </c>
      <c r="J63" s="135">
        <f t="shared" si="7"/>
        <v>-1.1486091581775382E-2</v>
      </c>
      <c r="K63" s="126">
        <v>331717</v>
      </c>
      <c r="L63" s="135">
        <f t="shared" si="8"/>
        <v>-2.8433770227722088E-2</v>
      </c>
      <c r="M63" s="126">
        <v>969349</v>
      </c>
      <c r="N63" s="135">
        <f t="shared" si="9"/>
        <v>-1.7351839799851221E-2</v>
      </c>
    </row>
    <row r="64" spans="2:14" ht="15" hidden="1" customHeight="1" outlineLevel="1">
      <c r="B64" s="65" t="s">
        <v>86</v>
      </c>
      <c r="C64" s="136">
        <v>1322</v>
      </c>
      <c r="D64" s="136"/>
      <c r="E64" s="124">
        <v>11512</v>
      </c>
      <c r="F64" s="124"/>
      <c r="G64" s="136">
        <v>36026</v>
      </c>
      <c r="H64" s="136"/>
      <c r="I64" s="124">
        <v>48860</v>
      </c>
      <c r="J64" s="124"/>
      <c r="K64" s="136">
        <v>27357</v>
      </c>
      <c r="L64" s="136"/>
      <c r="M64" s="124">
        <v>76217</v>
      </c>
      <c r="N64" s="124"/>
    </row>
    <row r="65" spans="2:14" ht="15" hidden="1" customHeight="1" outlineLevel="1">
      <c r="B65" s="65" t="s">
        <v>87</v>
      </c>
      <c r="C65" s="136">
        <v>812</v>
      </c>
      <c r="D65" s="136"/>
      <c r="E65" s="124">
        <v>10243</v>
      </c>
      <c r="F65" s="124"/>
      <c r="G65" s="136">
        <v>38307</v>
      </c>
      <c r="H65" s="136"/>
      <c r="I65" s="124">
        <v>49362</v>
      </c>
      <c r="J65" s="124"/>
      <c r="K65" s="136">
        <v>24157</v>
      </c>
      <c r="L65" s="136"/>
      <c r="M65" s="124">
        <v>73519</v>
      </c>
      <c r="N65" s="124"/>
    </row>
    <row r="66" spans="2:14" ht="15" hidden="1" customHeight="1" outlineLevel="1">
      <c r="B66" s="65" t="s">
        <v>88</v>
      </c>
      <c r="C66" s="136">
        <v>968</v>
      </c>
      <c r="D66" s="136"/>
      <c r="E66" s="124">
        <v>9595</v>
      </c>
      <c r="F66" s="124"/>
      <c r="G66" s="136">
        <v>41547</v>
      </c>
      <c r="H66" s="136"/>
      <c r="I66" s="124">
        <v>52110</v>
      </c>
      <c r="J66" s="124"/>
      <c r="K66" s="136">
        <v>26936</v>
      </c>
      <c r="L66" s="136"/>
      <c r="M66" s="124">
        <v>79046</v>
      </c>
      <c r="N66" s="124"/>
    </row>
    <row r="67" spans="2:14" ht="15" hidden="1" customHeight="1" outlineLevel="1">
      <c r="B67" s="65" t="s">
        <v>89</v>
      </c>
      <c r="C67" s="136">
        <v>883</v>
      </c>
      <c r="D67" s="136"/>
      <c r="E67" s="124">
        <v>11183</v>
      </c>
      <c r="F67" s="124"/>
      <c r="G67" s="136">
        <v>49221</v>
      </c>
      <c r="H67" s="136"/>
      <c r="I67" s="124">
        <v>61287</v>
      </c>
      <c r="J67" s="124"/>
      <c r="K67" s="136">
        <v>29903</v>
      </c>
      <c r="L67" s="136"/>
      <c r="M67" s="124">
        <v>91190</v>
      </c>
      <c r="N67" s="124"/>
    </row>
    <row r="68" spans="2:14" ht="15" hidden="1" customHeight="1" outlineLevel="1">
      <c r="B68" s="65" t="s">
        <v>90</v>
      </c>
      <c r="C68" s="136">
        <v>610</v>
      </c>
      <c r="D68" s="136"/>
      <c r="E68" s="124">
        <v>17153</v>
      </c>
      <c r="F68" s="124"/>
      <c r="G68" s="136">
        <v>54746</v>
      </c>
      <c r="H68" s="136"/>
      <c r="I68" s="124">
        <v>72509</v>
      </c>
      <c r="J68" s="124"/>
      <c r="K68" s="136">
        <v>40420</v>
      </c>
      <c r="L68" s="136"/>
      <c r="M68" s="124">
        <v>112929</v>
      </c>
      <c r="N68" s="124"/>
    </row>
    <row r="69" spans="2:14" ht="15" hidden="1" customHeight="1" outlineLevel="1">
      <c r="B69" s="65" t="s">
        <v>91</v>
      </c>
      <c r="C69" s="136">
        <v>1269</v>
      </c>
      <c r="D69" s="136"/>
      <c r="E69" s="124">
        <v>13932</v>
      </c>
      <c r="F69" s="124"/>
      <c r="G69" s="136">
        <v>51121</v>
      </c>
      <c r="H69" s="136"/>
      <c r="I69" s="124">
        <v>66322</v>
      </c>
      <c r="J69" s="124"/>
      <c r="K69" s="136">
        <v>36858</v>
      </c>
      <c r="L69" s="136"/>
      <c r="M69" s="124">
        <v>103180</v>
      </c>
      <c r="N69" s="124"/>
    </row>
    <row r="70" spans="2:14" ht="15" hidden="1" customHeight="1" outlineLevel="1">
      <c r="B70" s="65" t="s">
        <v>92</v>
      </c>
      <c r="C70" s="136">
        <v>928</v>
      </c>
      <c r="D70" s="136"/>
      <c r="E70" s="124">
        <v>10770</v>
      </c>
      <c r="F70" s="124"/>
      <c r="G70" s="136">
        <v>39882</v>
      </c>
      <c r="H70" s="136"/>
      <c r="I70" s="124">
        <v>51580</v>
      </c>
      <c r="J70" s="124"/>
      <c r="K70" s="136">
        <v>28525</v>
      </c>
      <c r="L70" s="136"/>
      <c r="M70" s="124">
        <v>80105</v>
      </c>
      <c r="N70" s="124"/>
    </row>
    <row r="71" spans="2:14" ht="15" hidden="1" customHeight="1" outlineLevel="1">
      <c r="B71" s="65" t="s">
        <v>93</v>
      </c>
      <c r="C71" s="136">
        <v>842</v>
      </c>
      <c r="D71" s="136"/>
      <c r="E71" s="124">
        <v>9902</v>
      </c>
      <c r="F71" s="124"/>
      <c r="G71" s="136">
        <v>36957</v>
      </c>
      <c r="H71" s="136"/>
      <c r="I71" s="124">
        <v>47701</v>
      </c>
      <c r="J71" s="124"/>
      <c r="K71" s="136">
        <v>21801</v>
      </c>
      <c r="L71" s="136"/>
      <c r="M71" s="124">
        <v>69502</v>
      </c>
      <c r="N71" s="124"/>
    </row>
    <row r="72" spans="2:14" ht="15" hidden="1" customHeight="1" outlineLevel="1">
      <c r="B72" s="65" t="s">
        <v>94</v>
      </c>
      <c r="C72" s="136">
        <v>1520</v>
      </c>
      <c r="D72" s="136"/>
      <c r="E72" s="124">
        <v>12523</v>
      </c>
      <c r="F72" s="124"/>
      <c r="G72" s="136">
        <v>40689</v>
      </c>
      <c r="H72" s="136"/>
      <c r="I72" s="124">
        <v>54732</v>
      </c>
      <c r="J72" s="124"/>
      <c r="K72" s="136">
        <v>30415</v>
      </c>
      <c r="L72" s="136"/>
      <c r="M72" s="124">
        <v>85147</v>
      </c>
      <c r="N72" s="124"/>
    </row>
    <row r="73" spans="2:14" ht="15" hidden="1" customHeight="1" outlineLevel="1">
      <c r="B73" s="65" t="s">
        <v>95</v>
      </c>
      <c r="C73" s="136">
        <v>1334</v>
      </c>
      <c r="D73" s="136"/>
      <c r="E73" s="124">
        <v>11272</v>
      </c>
      <c r="F73" s="124"/>
      <c r="G73" s="136">
        <v>38303</v>
      </c>
      <c r="H73" s="136"/>
      <c r="I73" s="124">
        <v>50909</v>
      </c>
      <c r="J73" s="124"/>
      <c r="K73" s="136">
        <v>27560</v>
      </c>
      <c r="L73" s="136"/>
      <c r="M73" s="124">
        <v>78469</v>
      </c>
      <c r="N73" s="124"/>
    </row>
    <row r="74" spans="2:14" ht="15" hidden="1" customHeight="1" outlineLevel="1">
      <c r="B74" s="65" t="s">
        <v>96</v>
      </c>
      <c r="C74" s="136">
        <v>1408</v>
      </c>
      <c r="D74" s="136"/>
      <c r="E74" s="124">
        <v>10960</v>
      </c>
      <c r="F74" s="124"/>
      <c r="G74" s="136">
        <v>35169</v>
      </c>
      <c r="H74" s="136"/>
      <c r="I74" s="124">
        <v>47537</v>
      </c>
      <c r="J74" s="124"/>
      <c r="K74" s="136">
        <v>23262</v>
      </c>
      <c r="L74" s="136"/>
      <c r="M74" s="124">
        <v>70799</v>
      </c>
      <c r="N74" s="124"/>
    </row>
    <row r="75" spans="2:14" ht="15" hidden="1" customHeight="1" outlineLevel="1">
      <c r="B75" s="65" t="s">
        <v>97</v>
      </c>
      <c r="C75" s="136">
        <v>949</v>
      </c>
      <c r="D75" s="136"/>
      <c r="E75" s="124">
        <v>9718</v>
      </c>
      <c r="F75" s="124"/>
      <c r="G75" s="136">
        <v>31465</v>
      </c>
      <c r="H75" s="136"/>
      <c r="I75" s="124">
        <v>42132</v>
      </c>
      <c r="J75" s="124"/>
      <c r="K75" s="136">
        <v>24231</v>
      </c>
      <c r="L75" s="136"/>
      <c r="M75" s="124">
        <v>66363</v>
      </c>
      <c r="N75" s="124"/>
    </row>
    <row r="76" spans="2:14" collapsed="1">
      <c r="B76" s="169">
        <v>2006</v>
      </c>
      <c r="C76" s="126">
        <v>12845</v>
      </c>
      <c r="D76" s="126"/>
      <c r="E76" s="126">
        <v>138763</v>
      </c>
      <c r="F76" s="126"/>
      <c r="G76" s="126">
        <v>493433</v>
      </c>
      <c r="H76" s="126"/>
      <c r="I76" s="126">
        <v>645041</v>
      </c>
      <c r="J76" s="126"/>
      <c r="K76" s="126">
        <v>341425</v>
      </c>
      <c r="L76" s="126"/>
      <c r="M76" s="126">
        <v>986466</v>
      </c>
      <c r="N76" s="126"/>
    </row>
    <row r="77" spans="2:14" ht="15" customHeight="1">
      <c r="B77" s="170" t="s">
        <v>79</v>
      </c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</row>
  </sheetData>
  <mergeCells count="2">
    <mergeCell ref="B5:N5"/>
    <mergeCell ref="B77:N77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abril 2010</v>
      </c>
      <c r="E7" s="26" t="str">
        <f>actualizaciones!$A$2</f>
        <v xml:space="preserve">acumulado abril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1578694</v>
      </c>
      <c r="E8" s="30">
        <v>1732036</v>
      </c>
      <c r="F8" s="31">
        <f t="shared" ref="F8:F16" si="0">E8/D8-1</f>
        <v>9.7132186478190219E-2</v>
      </c>
      <c r="G8" s="32">
        <f t="shared" ref="G8:G19" si="1">E8-D8</f>
        <v>153342</v>
      </c>
    </row>
    <row r="9" spans="2:8" ht="15" customHeight="1">
      <c r="B9" s="28"/>
      <c r="C9" s="29" t="s">
        <v>52</v>
      </c>
      <c r="D9" s="30">
        <v>948592</v>
      </c>
      <c r="E9" s="30">
        <v>1064478</v>
      </c>
      <c r="F9" s="31">
        <f t="shared" si="0"/>
        <v>0.12216632651340098</v>
      </c>
      <c r="G9" s="32">
        <f t="shared" si="1"/>
        <v>115886</v>
      </c>
      <c r="H9" s="33"/>
    </row>
    <row r="10" spans="2:8" ht="15" customHeight="1">
      <c r="B10" s="28"/>
      <c r="C10" s="29" t="s">
        <v>53</v>
      </c>
      <c r="D10" s="30">
        <v>630102</v>
      </c>
      <c r="E10" s="30">
        <v>667558</v>
      </c>
      <c r="F10" s="31">
        <f t="shared" si="0"/>
        <v>5.944434393161746E-2</v>
      </c>
      <c r="G10" s="32">
        <f t="shared" si="1"/>
        <v>37456</v>
      </c>
      <c r="H10" s="33"/>
    </row>
    <row r="11" spans="2:8" ht="15" customHeight="1">
      <c r="B11" s="34" t="s">
        <v>54</v>
      </c>
      <c r="C11" s="35" t="s">
        <v>55</v>
      </c>
      <c r="D11" s="36">
        <v>56.707443325853262</v>
      </c>
      <c r="E11" s="36">
        <v>65.465266158170905</v>
      </c>
      <c r="F11" s="37">
        <f t="shared" si="0"/>
        <v>0.15443868244937953</v>
      </c>
      <c r="G11" s="36">
        <f t="shared" si="1"/>
        <v>8.7578228323176432</v>
      </c>
    </row>
    <row r="12" spans="2:8" ht="15" customHeight="1">
      <c r="B12" s="34"/>
      <c r="C12" s="35" t="s">
        <v>56</v>
      </c>
      <c r="D12" s="36">
        <v>65.371712059409219</v>
      </c>
      <c r="E12" s="36">
        <v>77.581329466187512</v>
      </c>
      <c r="F12" s="37">
        <f t="shared" si="0"/>
        <v>0.18677218359651193</v>
      </c>
      <c r="G12" s="36">
        <f t="shared" si="1"/>
        <v>12.209617406778293</v>
      </c>
    </row>
    <row r="13" spans="2:8" ht="15" customHeight="1">
      <c r="B13" s="34"/>
      <c r="C13" s="35" t="s">
        <v>57</v>
      </c>
      <c r="D13" s="36">
        <v>48.571082367579614</v>
      </c>
      <c r="E13" s="36">
        <v>54.087426031222421</v>
      </c>
      <c r="F13" s="37">
        <f t="shared" si="0"/>
        <v>0.11357259082463589</v>
      </c>
      <c r="G13" s="36">
        <f t="shared" si="1"/>
        <v>5.5163436636428074</v>
      </c>
    </row>
    <row r="14" spans="2:8" ht="15" customHeight="1">
      <c r="B14" s="28" t="s">
        <v>58</v>
      </c>
      <c r="C14" s="29" t="s">
        <v>59</v>
      </c>
      <c r="D14" s="30">
        <v>12160140</v>
      </c>
      <c r="E14" s="30">
        <v>14038136</v>
      </c>
      <c r="F14" s="31">
        <f t="shared" si="0"/>
        <v>0.15443868244937975</v>
      </c>
      <c r="G14" s="32">
        <f t="shared" si="1"/>
        <v>1877996</v>
      </c>
    </row>
    <row r="15" spans="2:8" ht="15" customHeight="1">
      <c r="B15" s="28"/>
      <c r="C15" s="29" t="s">
        <v>60</v>
      </c>
      <c r="D15" s="30">
        <v>6788800</v>
      </c>
      <c r="E15" s="30">
        <v>8056759</v>
      </c>
      <c r="F15" s="31">
        <f t="shared" si="0"/>
        <v>0.18677218359651193</v>
      </c>
      <c r="G15" s="32">
        <f t="shared" si="1"/>
        <v>1267959</v>
      </c>
    </row>
    <row r="16" spans="2:8" ht="15" customHeight="1">
      <c r="B16" s="28"/>
      <c r="C16" s="29" t="s">
        <v>61</v>
      </c>
      <c r="D16" s="30">
        <v>5371340</v>
      </c>
      <c r="E16" s="30">
        <v>5981377</v>
      </c>
      <c r="F16" s="31">
        <f t="shared" si="0"/>
        <v>0.11357259082463589</v>
      </c>
      <c r="G16" s="32">
        <f t="shared" si="1"/>
        <v>610037</v>
      </c>
    </row>
    <row r="17" spans="2:7" ht="15" customHeight="1">
      <c r="B17" s="34" t="s">
        <v>62</v>
      </c>
      <c r="C17" s="35" t="s">
        <v>63</v>
      </c>
      <c r="D17" s="38">
        <v>7.7026580198569201</v>
      </c>
      <c r="E17" s="38">
        <v>8.1049908893348643</v>
      </c>
      <c r="F17" s="39" t="s">
        <v>64</v>
      </c>
      <c r="G17" s="40">
        <f t="shared" si="1"/>
        <v>0.40233286947794422</v>
      </c>
    </row>
    <row r="18" spans="2:7" ht="15" customHeight="1">
      <c r="B18" s="34"/>
      <c r="C18" s="35" t="s">
        <v>65</v>
      </c>
      <c r="D18" s="38">
        <v>7.1567122640713814</v>
      </c>
      <c r="E18" s="38">
        <v>7.5687416743230012</v>
      </c>
      <c r="F18" s="39" t="s">
        <v>64</v>
      </c>
      <c r="G18" s="40">
        <f t="shared" si="1"/>
        <v>0.41202941025161977</v>
      </c>
    </row>
    <row r="19" spans="2:7" ht="15" customHeight="1">
      <c r="B19" s="34"/>
      <c r="C19" s="35" t="s">
        <v>66</v>
      </c>
      <c r="D19" s="38">
        <v>8.5245563416716656</v>
      </c>
      <c r="E19" s="38">
        <v>8.9600858651982307</v>
      </c>
      <c r="F19" s="39" t="s">
        <v>64</v>
      </c>
      <c r="G19" s="40">
        <f t="shared" si="1"/>
        <v>0.43552952352656504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abril 2010</v>
      </c>
      <c r="E23" s="26" t="str">
        <f>actualizaciones!$A$2</f>
        <v xml:space="preserve">acumulado abril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259387</v>
      </c>
      <c r="E24" s="30">
        <v>273615</v>
      </c>
      <c r="F24" s="31">
        <f t="shared" ref="F24:F32" si="2">E24/D24-1</f>
        <v>5.4852402009352819E-2</v>
      </c>
      <c r="G24" s="32">
        <f t="shared" ref="G24:G35" si="3">E24-D24</f>
        <v>14228</v>
      </c>
    </row>
    <row r="25" spans="2:7">
      <c r="B25" s="28"/>
      <c r="C25" s="29" t="s">
        <v>52</v>
      </c>
      <c r="D25" s="30">
        <v>179573</v>
      </c>
      <c r="E25" s="30">
        <v>198913</v>
      </c>
      <c r="F25" s="31">
        <f t="shared" si="2"/>
        <v>0.10769993261793265</v>
      </c>
      <c r="G25" s="32">
        <f t="shared" si="3"/>
        <v>19340</v>
      </c>
    </row>
    <row r="26" spans="2:7">
      <c r="B26" s="28"/>
      <c r="C26" s="29" t="s">
        <v>53</v>
      </c>
      <c r="D26" s="30">
        <v>79814</v>
      </c>
      <c r="E26" s="30">
        <v>74702</v>
      </c>
      <c r="F26" s="31">
        <f t="shared" si="2"/>
        <v>-6.404891372440924E-2</v>
      </c>
      <c r="G26" s="32">
        <f t="shared" si="3"/>
        <v>-5112</v>
      </c>
    </row>
    <row r="27" spans="2:7">
      <c r="B27" s="34" t="s">
        <v>54</v>
      </c>
      <c r="C27" s="35" t="s">
        <v>55</v>
      </c>
      <c r="D27" s="36">
        <v>57.078298787532887</v>
      </c>
      <c r="E27" s="36">
        <v>67.055167717657099</v>
      </c>
      <c r="F27" s="37">
        <f t="shared" si="2"/>
        <v>0.17479268201846576</v>
      </c>
      <c r="G27" s="36">
        <f t="shared" si="3"/>
        <v>9.9768689301242119</v>
      </c>
    </row>
    <row r="28" spans="2:7">
      <c r="B28" s="34"/>
      <c r="C28" s="35" t="s">
        <v>56</v>
      </c>
      <c r="D28" s="36">
        <v>67.122250136144586</v>
      </c>
      <c r="E28" s="36">
        <v>81.412500128438296</v>
      </c>
      <c r="F28" s="37">
        <f t="shared" si="2"/>
        <v>0.21289885192031988</v>
      </c>
      <c r="G28" s="36">
        <f t="shared" si="3"/>
        <v>14.29024999229371</v>
      </c>
    </row>
    <row r="29" spans="2:7">
      <c r="B29" s="34"/>
      <c r="C29" s="35" t="s">
        <v>57</v>
      </c>
      <c r="D29" s="36">
        <v>48.807514299252041</v>
      </c>
      <c r="E29" s="36">
        <v>55.232489762073982</v>
      </c>
      <c r="F29" s="37">
        <f t="shared" si="2"/>
        <v>0.13163906326859176</v>
      </c>
      <c r="G29" s="36">
        <f t="shared" si="3"/>
        <v>6.4249754628219407</v>
      </c>
    </row>
    <row r="30" spans="2:7">
      <c r="B30" s="28" t="s">
        <v>58</v>
      </c>
      <c r="C30" s="29" t="s">
        <v>59</v>
      </c>
      <c r="D30" s="30">
        <v>2121769</v>
      </c>
      <c r="E30" s="30">
        <v>2270690</v>
      </c>
      <c r="F30" s="31">
        <f t="shared" si="2"/>
        <v>7.0187188143478352E-2</v>
      </c>
      <c r="G30" s="32">
        <f t="shared" si="3"/>
        <v>148921</v>
      </c>
    </row>
    <row r="31" spans="2:7">
      <c r="B31" s="28"/>
      <c r="C31" s="29" t="s">
        <v>60</v>
      </c>
      <c r="D31" s="30">
        <v>1413317</v>
      </c>
      <c r="E31" s="30">
        <v>1576934</v>
      </c>
      <c r="F31" s="31">
        <f t="shared" si="2"/>
        <v>0.11576808316888565</v>
      </c>
      <c r="G31" s="32">
        <f t="shared" si="3"/>
        <v>163617</v>
      </c>
    </row>
    <row r="32" spans="2:7" ht="15" customHeight="1">
      <c r="B32" s="28"/>
      <c r="C32" s="29" t="s">
        <v>61</v>
      </c>
      <c r="D32" s="30">
        <v>708452</v>
      </c>
      <c r="E32" s="30">
        <v>693756</v>
      </c>
      <c r="F32" s="31">
        <f t="shared" si="2"/>
        <v>-2.074381891786603E-2</v>
      </c>
      <c r="G32" s="32">
        <f t="shared" si="3"/>
        <v>-14696</v>
      </c>
    </row>
    <row r="33" spans="2:9">
      <c r="B33" s="34" t="s">
        <v>62</v>
      </c>
      <c r="C33" s="35" t="s">
        <v>63</v>
      </c>
      <c r="D33" s="38">
        <v>8.1799357716462282</v>
      </c>
      <c r="E33" s="38">
        <v>8.2988505747126435</v>
      </c>
      <c r="F33" s="39" t="s">
        <v>64</v>
      </c>
      <c r="G33" s="40">
        <f t="shared" si="3"/>
        <v>0.11891480306641533</v>
      </c>
    </row>
    <row r="34" spans="2:9" ht="18" customHeight="1">
      <c r="B34" s="34"/>
      <c r="C34" s="35" t="s">
        <v>65</v>
      </c>
      <c r="D34" s="38">
        <v>7.8704315236700397</v>
      </c>
      <c r="E34" s="38">
        <v>7.9277573612584398</v>
      </c>
      <c r="F34" s="39" t="s">
        <v>64</v>
      </c>
      <c r="G34" s="40">
        <f t="shared" si="3"/>
        <v>5.7325837588400042E-2</v>
      </c>
    </row>
    <row r="35" spans="2:9" ht="15" customHeight="1">
      <c r="B35" s="34"/>
      <c r="C35" s="35" t="s">
        <v>66</v>
      </c>
      <c r="D35" s="38">
        <v>8.8762873681309049</v>
      </c>
      <c r="E35" s="38">
        <v>9.2869802682659106</v>
      </c>
      <c r="F35" s="39" t="s">
        <v>64</v>
      </c>
      <c r="G35" s="40">
        <f t="shared" si="3"/>
        <v>0.4106929001350057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abril 2010</v>
      </c>
      <c r="E39" s="26" t="str">
        <f>actualizaciones!$A$2</f>
        <v xml:space="preserve">acumulado abril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231689</v>
      </c>
      <c r="E40" s="30">
        <v>241157</v>
      </c>
      <c r="F40" s="31">
        <f t="shared" ref="F40:F48" si="4">E40/D40-1</f>
        <v>4.0865125232531607E-2</v>
      </c>
      <c r="G40" s="32">
        <f t="shared" ref="G40:G51" si="5">E40-D40</f>
        <v>9468</v>
      </c>
    </row>
    <row r="41" spans="2:9">
      <c r="B41" s="28"/>
      <c r="C41" s="29" t="s">
        <v>52</v>
      </c>
      <c r="D41" s="30">
        <v>159128</v>
      </c>
      <c r="E41" s="30">
        <v>176724</v>
      </c>
      <c r="F41" s="31">
        <f t="shared" si="4"/>
        <v>0.11057764818259508</v>
      </c>
      <c r="G41" s="32">
        <f t="shared" si="5"/>
        <v>17596</v>
      </c>
    </row>
    <row r="42" spans="2:9">
      <c r="B42" s="28"/>
      <c r="C42" s="29" t="s">
        <v>53</v>
      </c>
      <c r="D42" s="30">
        <v>72561</v>
      </c>
      <c r="E42" s="30">
        <v>64433</v>
      </c>
      <c r="F42" s="31">
        <f t="shared" si="4"/>
        <v>-0.11201609680131197</v>
      </c>
      <c r="G42" s="32">
        <f t="shared" si="5"/>
        <v>-8128</v>
      </c>
    </row>
    <row r="43" spans="2:9">
      <c r="B43" s="34" t="s">
        <v>54</v>
      </c>
      <c r="C43" s="35" t="s">
        <v>55</v>
      </c>
      <c r="D43" s="36">
        <v>59.12950719314356</v>
      </c>
      <c r="E43" s="36">
        <v>66.887759781953505</v>
      </c>
      <c r="F43" s="37">
        <f t="shared" si="4"/>
        <v>0.13120780059045645</v>
      </c>
      <c r="G43" s="36">
        <f t="shared" si="5"/>
        <v>7.7582525888099454</v>
      </c>
    </row>
    <row r="44" spans="2:9">
      <c r="B44" s="34"/>
      <c r="C44" s="35" t="s">
        <v>56</v>
      </c>
      <c r="D44" s="36">
        <v>65.084539593723392</v>
      </c>
      <c r="E44" s="36">
        <v>72.800120109116079</v>
      </c>
      <c r="F44" s="37">
        <f t="shared" si="4"/>
        <v>0.11854705531537268</v>
      </c>
      <c r="G44" s="36">
        <f t="shared" si="5"/>
        <v>7.7155805153926877</v>
      </c>
    </row>
    <row r="45" spans="2:9">
      <c r="B45" s="34"/>
      <c r="C45" s="35" t="s">
        <v>57</v>
      </c>
      <c r="D45" s="36">
        <v>50.049228724226403</v>
      </c>
      <c r="E45" s="36">
        <v>56.207156516622533</v>
      </c>
      <c r="F45" s="37">
        <f t="shared" si="4"/>
        <v>0.12303741634714505</v>
      </c>
      <c r="G45" s="36">
        <f t="shared" si="5"/>
        <v>6.15792779239613</v>
      </c>
      <c r="I45" s="43"/>
    </row>
    <row r="46" spans="2:9">
      <c r="B46" s="28" t="s">
        <v>58</v>
      </c>
      <c r="C46" s="29" t="s">
        <v>59</v>
      </c>
      <c r="D46" s="30">
        <v>1931761</v>
      </c>
      <c r="E46" s="30">
        <v>2041789</v>
      </c>
      <c r="F46" s="31">
        <f t="shared" si="4"/>
        <v>5.6957356525988434E-2</v>
      </c>
      <c r="G46" s="32">
        <f t="shared" si="5"/>
        <v>110028</v>
      </c>
      <c r="I46" s="43"/>
    </row>
    <row r="47" spans="2:9">
      <c r="B47" s="28"/>
      <c r="C47" s="29" t="s">
        <v>60</v>
      </c>
      <c r="D47" s="30">
        <v>1284144</v>
      </c>
      <c r="E47" s="30">
        <v>1430435</v>
      </c>
      <c r="F47" s="31">
        <f t="shared" si="4"/>
        <v>0.1139210244333968</v>
      </c>
      <c r="G47" s="32">
        <f t="shared" si="5"/>
        <v>146291</v>
      </c>
    </row>
    <row r="48" spans="2:9" ht="15" customHeight="1">
      <c r="B48" s="28"/>
      <c r="C48" s="29" t="s">
        <v>61</v>
      </c>
      <c r="D48" s="30">
        <v>647617</v>
      </c>
      <c r="E48" s="30">
        <v>611354</v>
      </c>
      <c r="F48" s="31">
        <f t="shared" si="4"/>
        <v>-5.5994515276776236E-2</v>
      </c>
      <c r="G48" s="32">
        <f t="shared" si="5"/>
        <v>-36263</v>
      </c>
    </row>
    <row r="49" spans="2:7">
      <c r="B49" s="34" t="s">
        <v>62</v>
      </c>
      <c r="C49" s="35" t="s">
        <v>63</v>
      </c>
      <c r="D49" s="38">
        <v>8.3377329092015593</v>
      </c>
      <c r="E49" s="38">
        <v>8.4666379163781276</v>
      </c>
      <c r="F49" s="39" t="s">
        <v>64</v>
      </c>
      <c r="G49" s="40">
        <f t="shared" si="5"/>
        <v>0.12890500717656828</v>
      </c>
    </row>
    <row r="50" spans="2:7" ht="18" customHeight="1">
      <c r="B50" s="34"/>
      <c r="C50" s="35" t="s">
        <v>65</v>
      </c>
      <c r="D50" s="38">
        <v>8.0698808506359665</v>
      </c>
      <c r="E50" s="38">
        <v>8.0941750978927587</v>
      </c>
      <c r="F50" s="39" t="s">
        <v>64</v>
      </c>
      <c r="G50" s="40">
        <f t="shared" si="5"/>
        <v>2.429424725679219E-2</v>
      </c>
    </row>
    <row r="51" spans="2:7" ht="15" customHeight="1">
      <c r="B51" s="34"/>
      <c r="C51" s="35" t="s">
        <v>66</v>
      </c>
      <c r="D51" s="38">
        <v>8.9251388486928231</v>
      </c>
      <c r="E51" s="38">
        <v>9.4882125618859909</v>
      </c>
      <c r="F51" s="39" t="s">
        <v>64</v>
      </c>
      <c r="G51" s="40">
        <f t="shared" si="5"/>
        <v>0.56307371319316779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H6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171</v>
      </c>
      <c r="C5" s="116"/>
      <c r="D5" s="116"/>
      <c r="E5" s="116"/>
      <c r="F5" s="116"/>
      <c r="G5" s="116"/>
      <c r="H5" s="116"/>
    </row>
    <row r="6" spans="2:8">
      <c r="B6" s="166"/>
      <c r="C6" s="141" t="s">
        <v>168</v>
      </c>
      <c r="D6" s="141" t="s">
        <v>172</v>
      </c>
      <c r="E6" s="141" t="s">
        <v>173</v>
      </c>
      <c r="F6" s="171" t="s">
        <v>81</v>
      </c>
      <c r="G6" s="172" t="s">
        <v>174</v>
      </c>
      <c r="H6" s="171" t="s">
        <v>83</v>
      </c>
    </row>
    <row r="7" spans="2:8">
      <c r="B7" s="65" t="s">
        <v>94</v>
      </c>
      <c r="C7" s="167">
        <f>IFERROR('tablas turistas por categorías '!C7/'tablas turistas por categorías '!C20-1,"-")</f>
        <v>0.16719914802981894</v>
      </c>
      <c r="D7" s="167">
        <f>IFERROR('tablas turistas por categorías '!E7/'tablas turistas por categorías '!E20-1,"-")</f>
        <v>-3.9852161336975778E-2</v>
      </c>
      <c r="E7" s="167">
        <f>IFERROR('tablas turistas por categorías '!G7/'tablas turistas por categorías '!G20-1,"-")</f>
        <v>9.8898537210793114E-2</v>
      </c>
      <c r="F7" s="125">
        <f>IFERROR('tablas turistas por categorías '!I7/'tablas turistas por categorías '!I20-1,"-")</f>
        <v>7.9628736740597894E-2</v>
      </c>
      <c r="G7" s="167">
        <f>IFERROR('tablas turistas por categorías '!K7/'tablas turistas por categorías '!K20-1,"-")</f>
        <v>-5.2292576419213921E-2</v>
      </c>
      <c r="H7" s="125">
        <f>IFERROR('tablas turistas por categorías '!M7/'tablas turistas por categorías '!M20-1,"-")</f>
        <v>3.9214046822742432E-2</v>
      </c>
    </row>
    <row r="8" spans="2:8">
      <c r="B8" s="65" t="s">
        <v>95</v>
      </c>
      <c r="C8" s="167">
        <f>IFERROR('tablas turistas por categorías '!C8/'tablas turistas por categorías '!C21-1,"-")</f>
        <v>0.4745454545454546</v>
      </c>
      <c r="D8" s="167">
        <f>IFERROR('tablas turistas por categorías '!E8/'tablas turistas por categorías '!E21-1,"-")</f>
        <v>2.4121500893388825E-2</v>
      </c>
      <c r="E8" s="167">
        <f>IFERROR('tablas turistas por categorías '!G8/'tablas turistas por categorías '!G21-1,"-")</f>
        <v>0.21029606580609395</v>
      </c>
      <c r="F8" s="125">
        <f>IFERROR('tablas turistas por categorías '!I8/'tablas turistas por categorías '!I21-1,"-")</f>
        <v>0.18646803227808806</v>
      </c>
      <c r="G8" s="167">
        <f>IFERROR('tablas turistas por categorías '!K8/'tablas turistas por categorías '!K21-1,"-")</f>
        <v>-7.4874769311890077E-3</v>
      </c>
      <c r="H8" s="125">
        <f>IFERROR('tablas turistas por categorías '!M8/'tablas turistas por categorías '!M21-1,"-")</f>
        <v>0.12437542201215401</v>
      </c>
    </row>
    <row r="9" spans="2:8">
      <c r="B9" s="65" t="s">
        <v>96</v>
      </c>
      <c r="C9" s="167">
        <f>IFERROR('tablas turistas por categorías '!C9/'tablas turistas por categorías '!C22-1,"-")</f>
        <v>0.86851628468033781</v>
      </c>
      <c r="D9" s="167">
        <f>IFERROR('tablas turistas por categorías '!E9/'tablas turistas por categorías '!E22-1,"-")</f>
        <v>-2.4931938673162346E-2</v>
      </c>
      <c r="E9" s="167">
        <f>IFERROR('tablas turistas por categorías '!G9/'tablas turistas por categorías '!G22-1,"-")</f>
        <v>0.13674962440394545</v>
      </c>
      <c r="F9" s="125">
        <f>IFERROR('tablas turistas por categorías '!I9/'tablas turistas por categorías '!I22-1,"-")</f>
        <v>0.12317181075313588</v>
      </c>
      <c r="G9" s="167">
        <f>IFERROR('tablas turistas por categorías '!K9/'tablas turistas por categorías '!K22-1,"-")</f>
        <v>-0.17858227540545468</v>
      </c>
      <c r="H9" s="125">
        <f>IFERROR('tablas turistas por categorías '!M9/'tablas turistas por categorías '!M22-1,"-")</f>
        <v>3.2665925777478177E-2</v>
      </c>
    </row>
    <row r="10" spans="2:8">
      <c r="B10" s="65" t="s">
        <v>97</v>
      </c>
      <c r="C10" s="167">
        <f>IFERROR('tablas turistas por categorías '!C10/'tablas turistas por categorías '!C23-1,"-")</f>
        <v>1.1668891855807741</v>
      </c>
      <c r="D10" s="167">
        <f>IFERROR('tablas turistas por categorías '!E10/'tablas turistas por categorías '!E23-1,"-")</f>
        <v>3.8364382696558286E-2</v>
      </c>
      <c r="E10" s="167">
        <f>IFERROR('tablas turistas por categorías '!G10/'tablas turistas por categorías '!G23-1,"-")</f>
        <v>2.9280692945016229E-2</v>
      </c>
      <c r="F10" s="125">
        <f>IFERROR('tablas turistas por categorías '!I10/'tablas turistas por categorías '!I23-1,"-")</f>
        <v>5.2635633039771923E-2</v>
      </c>
      <c r="G10" s="167">
        <f>IFERROR('tablas turistas por categorías '!K10/'tablas turistas por categorías '!K23-1,"-")</f>
        <v>-0.21729655025780048</v>
      </c>
      <c r="H10" s="125">
        <f>IFERROR('tablas turistas por categorías '!M10/'tablas turistas por categorías '!M23-1,"-")</f>
        <v>-3.5283933518005517E-2</v>
      </c>
    </row>
    <row r="11" spans="2:8" ht="30" customHeight="1">
      <c r="B11" s="127" t="str">
        <f>actualizaciones!$A$2</f>
        <v xml:space="preserve">acumulado abril 2011 </v>
      </c>
      <c r="C11" s="129">
        <v>0.62842134365496261</v>
      </c>
      <c r="D11" s="129">
        <v>-6.4756970897450472E-4</v>
      </c>
      <c r="E11" s="129">
        <v>0.11867645579804886</v>
      </c>
      <c r="F11" s="129">
        <v>0.11057764818259508</v>
      </c>
      <c r="G11" s="129">
        <v>-0.11201609680131197</v>
      </c>
      <c r="H11" s="129">
        <v>4.0865125232531607E-2</v>
      </c>
    </row>
    <row r="12" spans="2:8" outlineLevel="1">
      <c r="B12" s="65" t="s">
        <v>86</v>
      </c>
      <c r="C12" s="167">
        <f>IFERROR('tablas turistas por categorías '!C12/'tablas turistas por categorías '!C25-1,"-")</f>
        <v>0.37276785714285721</v>
      </c>
      <c r="D12" s="167">
        <f>IFERROR('tablas turistas por categorías '!E12/'tablas turistas por categorías '!E25-1,"-")</f>
        <v>-5.4406474820143935E-2</v>
      </c>
      <c r="E12" s="167">
        <f>IFERROR('tablas turistas por categorías '!G12/'tablas turistas por categorías '!G25-1,"-")</f>
        <v>-6.6662792049285158E-2</v>
      </c>
      <c r="F12" s="125">
        <f>IFERROR('tablas turistas por categorías '!I12/'tablas turistas por categorías '!I25-1,"-")</f>
        <v>-5.5335874225821868E-2</v>
      </c>
      <c r="G12" s="167">
        <f>IFERROR('tablas turistas por categorías '!K12/'tablas turistas por categorías '!K25-1,"-")</f>
        <v>-0.1420160486206733</v>
      </c>
      <c r="H12" s="125">
        <f>IFERROR('tablas turistas por categorías '!M12/'tablas turistas por categorías '!M25-1,"-")</f>
        <v>-8.4294348122650353E-2</v>
      </c>
    </row>
    <row r="13" spans="2:8" outlineLevel="1">
      <c r="B13" s="65" t="s">
        <v>87</v>
      </c>
      <c r="C13" s="167">
        <f>IFERROR('tablas turistas por categorías '!C13/'tablas turistas por categorías '!C26-1,"-")</f>
        <v>4.8454935622317601</v>
      </c>
      <c r="D13" s="167">
        <f>IFERROR('tablas turistas por categorías '!E13/'tablas turistas por categorías '!E26-1,"-")</f>
        <v>-1.7393912130754252E-2</v>
      </c>
      <c r="E13" s="167">
        <f>IFERROR('tablas turistas por categorías '!G13/'tablas turistas por categorías '!G26-1,"-")</f>
        <v>-0.11179160081282458</v>
      </c>
      <c r="F13" s="125">
        <f>IFERROR('tablas turistas por categorías '!I13/'tablas turistas por categorías '!I26-1,"-")</f>
        <v>-6.9636698634667149E-2</v>
      </c>
      <c r="G13" s="167">
        <f>IFERROR('tablas turistas por categorías '!K13/'tablas turistas por categorías '!K26-1,"-")</f>
        <v>-0.11032863849765262</v>
      </c>
      <c r="H13" s="125">
        <f>IFERROR('tablas turistas por categorías '!M13/'tablas turistas por categorías '!M26-1,"-")</f>
        <v>-8.2124496545400993E-2</v>
      </c>
    </row>
    <row r="14" spans="2:8" outlineLevel="1">
      <c r="B14" s="65" t="s">
        <v>88</v>
      </c>
      <c r="C14" s="167">
        <f>IFERROR('tablas turistas por categorías '!C14/'tablas turistas por categorías '!C27-1,"-")</f>
        <v>0.10662824207492805</v>
      </c>
      <c r="D14" s="167">
        <f>IFERROR('tablas turistas por categorías '!E14/'tablas turistas por categorías '!E27-1,"-")</f>
        <v>8.2930756843800246E-2</v>
      </c>
      <c r="E14" s="167">
        <f>IFERROR('tablas turistas por categorías '!G14/'tablas turistas por categorías '!G27-1,"-")</f>
        <v>-4.1596574399755282E-2</v>
      </c>
      <c r="F14" s="125">
        <f>IFERROR('tablas turistas por categorías '!I14/'tablas turistas por categorías '!I27-1,"-")</f>
        <v>-2.2785932163620681E-2</v>
      </c>
      <c r="G14" s="167">
        <f>IFERROR('tablas turistas por categorías '!K14/'tablas turistas por categorías '!K27-1,"-")</f>
        <v>-0.14250358857595402</v>
      </c>
      <c r="H14" s="125">
        <f>IFERROR('tablas turistas por categorías '!M14/'tablas turistas por categorías '!M27-1,"-")</f>
        <v>-6.4088114754098369E-2</v>
      </c>
    </row>
    <row r="15" spans="2:8" outlineLevel="1">
      <c r="B15" s="65" t="s">
        <v>89</v>
      </c>
      <c r="C15" s="167">
        <f>IFERROR('tablas turistas por categorías '!C15/'tablas turistas por categorías '!C28-1,"-")</f>
        <v>0.13935681470137817</v>
      </c>
      <c r="D15" s="167">
        <f>IFERROR('tablas turistas por categorías '!E15/'tablas turistas por categorías '!E28-1,"-")</f>
        <v>-0.12248418631397351</v>
      </c>
      <c r="E15" s="167">
        <f>IFERROR('tablas turistas por categorías '!G15/'tablas turistas por categorías '!G28-1,"-")</f>
        <v>4.9420709630702442E-2</v>
      </c>
      <c r="F15" s="125">
        <f>IFERROR('tablas turistas por categorías '!I15/'tablas turistas por categorías '!I28-1,"-")</f>
        <v>2.7938688675859913E-2</v>
      </c>
      <c r="G15" s="167">
        <f>IFERROR('tablas turistas por categorías '!K15/'tablas turistas por categorías '!K28-1,"-")</f>
        <v>-0.12479247371333702</v>
      </c>
      <c r="H15" s="125">
        <f>IFERROR('tablas turistas por categorías '!M15/'tablas turistas por categorías '!M28-1,"-")</f>
        <v>-2.0408520776399652E-2</v>
      </c>
    </row>
    <row r="16" spans="2:8" outlineLevel="1">
      <c r="B16" s="65" t="s">
        <v>90</v>
      </c>
      <c r="C16" s="167">
        <f>IFERROR('tablas turistas por categorías '!C16/'tablas turistas por categorías '!C29-1,"-")</f>
        <v>6.2982005141388075E-2</v>
      </c>
      <c r="D16" s="167">
        <f>IFERROR('tablas turistas por categorías '!E16/'tablas turistas por categorías '!E29-1,"-")</f>
        <v>-0.28967571903288647</v>
      </c>
      <c r="E16" s="167">
        <f>IFERROR('tablas turistas por categorías '!G16/'tablas turistas por categorías '!G29-1,"-")</f>
        <v>-0.10732129905713594</v>
      </c>
      <c r="F16" s="125">
        <f>IFERROR('tablas turistas por categorías '!I16/'tablas turistas por categorías '!I29-1,"-")</f>
        <v>-0.13198965184897116</v>
      </c>
      <c r="G16" s="167">
        <f>IFERROR('tablas turistas por categorías '!K16/'tablas turistas por categorías '!K29-1,"-")</f>
        <v>-0.25932130890425609</v>
      </c>
      <c r="H16" s="125">
        <f>IFERROR('tablas turistas por categorías '!M16/'tablas turistas por categorías '!M29-1,"-")</f>
        <v>-0.17295716497505587</v>
      </c>
    </row>
    <row r="17" spans="2:8" outlineLevel="1">
      <c r="B17" s="65" t="s">
        <v>91</v>
      </c>
      <c r="C17" s="167">
        <f>IFERROR('tablas turistas por categorías '!C17/'tablas turistas por categorías '!C30-1,"-")</f>
        <v>2.0222222222222221</v>
      </c>
      <c r="D17" s="167">
        <f>IFERROR('tablas turistas por categorías '!E17/'tablas turistas por categorías '!E30-1,"-")</f>
        <v>-0.23254645906579607</v>
      </c>
      <c r="E17" s="167">
        <f>IFERROR('tablas turistas por categorías '!G17/'tablas turistas por categorías '!G30-1,"-")</f>
        <v>-0.10404755308163116</v>
      </c>
      <c r="F17" s="125">
        <f>IFERROR('tablas turistas por categorías '!I17/'tablas turistas por categorías '!I30-1,"-")</f>
        <v>-0.11341969668523266</v>
      </c>
      <c r="G17" s="167">
        <f>IFERROR('tablas turistas por categorías '!K17/'tablas turistas por categorías '!K30-1,"-")</f>
        <v>-0.21927547230099453</v>
      </c>
      <c r="H17" s="125">
        <f>IFERROR('tablas turistas por categorías '!M17/'tablas turistas por categorías '!M30-1,"-")</f>
        <v>-0.14973826294296599</v>
      </c>
    </row>
    <row r="18" spans="2:8" outlineLevel="1">
      <c r="B18" s="65" t="s">
        <v>92</v>
      </c>
      <c r="C18" s="167">
        <f>IFERROR('tablas turistas por categorías '!C18/'tablas turistas por categorías '!C31-1,"-")</f>
        <v>2.1428571428571428</v>
      </c>
      <c r="D18" s="167">
        <f>IFERROR('tablas turistas por categorías '!E18/'tablas turistas por categorías '!E31-1,"-")</f>
        <v>-0.16039988063264699</v>
      </c>
      <c r="E18" s="167">
        <f>IFERROR('tablas turistas por categorías '!G18/'tablas turistas por categorías '!G31-1,"-")</f>
        <v>0.11558250643145906</v>
      </c>
      <c r="F18" s="125">
        <f>IFERROR('tablas turistas por categorías '!I18/'tablas turistas por categorías '!I31-1,"-")</f>
        <v>7.9227443941653819E-2</v>
      </c>
      <c r="G18" s="167">
        <f>IFERROR('tablas turistas por categorías '!K18/'tablas turistas por categorías '!K31-1,"-")</f>
        <v>-2.2190599012762879E-2</v>
      </c>
      <c r="H18" s="125">
        <f>IFERROR('tablas turistas por categorías '!M18/'tablas turistas por categorías '!M31-1,"-")</f>
        <v>4.2469860099284329E-2</v>
      </c>
    </row>
    <row r="19" spans="2:8" outlineLevel="1">
      <c r="B19" s="65" t="s">
        <v>93</v>
      </c>
      <c r="C19" s="167">
        <f>IFERROR('tablas turistas por categorías '!C19/'tablas turistas por categorías '!C32-1,"-")</f>
        <v>1.3443223443223444</v>
      </c>
      <c r="D19" s="167">
        <f>IFERROR('tablas turistas por categorías '!E19/'tablas turistas por categorías '!E32-1,"-")</f>
        <v>-0.18654336734693877</v>
      </c>
      <c r="E19" s="167">
        <f>IFERROR('tablas turistas por categorías '!G19/'tablas turistas por categorías '!G32-1,"-")</f>
        <v>0.12624136797106211</v>
      </c>
      <c r="F19" s="125">
        <f>IFERROR('tablas turistas por categorías '!I19/'tablas turistas por categorías '!I32-1,"-")</f>
        <v>8.2153971045866525E-2</v>
      </c>
      <c r="G19" s="167">
        <f>IFERROR('tablas turistas por categorías '!K19/'tablas turistas por categorías '!K32-1,"-")</f>
        <v>-0.13311417240659573</v>
      </c>
      <c r="H19" s="125">
        <f>IFERROR('tablas turistas por categorías '!M19/'tablas turistas por categorías '!M32-1,"-")</f>
        <v>8.6423492934657453E-3</v>
      </c>
    </row>
    <row r="20" spans="2:8" outlineLevel="1">
      <c r="B20" s="65" t="s">
        <v>94</v>
      </c>
      <c r="C20" s="167">
        <f>IFERROR('tablas turistas por categorías '!C20/'tablas turistas por categorías '!C33-1,"-")</f>
        <v>0.18860759493670876</v>
      </c>
      <c r="D20" s="167">
        <f>IFERROR('tablas turistas por categorías '!E20/'tablas turistas por categorías '!E33-1,"-")</f>
        <v>-0.22358078602620091</v>
      </c>
      <c r="E20" s="167">
        <f>IFERROR('tablas turistas por categorías '!G20/'tablas turistas por categorías '!G33-1,"-")</f>
        <v>-0.12565605095541399</v>
      </c>
      <c r="F20" s="125">
        <f>IFERROR('tablas turistas por categorías '!I20/'tablas turistas por categorías '!I33-1,"-")</f>
        <v>-0.13682239101030069</v>
      </c>
      <c r="G20" s="167">
        <f>IFERROR('tablas turistas por categorías '!K20/'tablas turistas por categorías '!K33-1,"-")</f>
        <v>-0.18086295551084286</v>
      </c>
      <c r="H20" s="125">
        <f>IFERROR('tablas turistas por categorías '!M20/'tablas turistas por categorías '!M33-1,"-")</f>
        <v>-0.15080942913944906</v>
      </c>
    </row>
    <row r="21" spans="2:8" outlineLevel="1">
      <c r="B21" s="65" t="s">
        <v>95</v>
      </c>
      <c r="C21" s="167">
        <f>IFERROR('tablas turistas por categorías '!C21/'tablas turistas por categorías '!C34-1,"-")</f>
        <v>-0.18998527245949925</v>
      </c>
      <c r="D21" s="167">
        <f>IFERROR('tablas turistas por categorías '!E21/'tablas turistas por categorías '!E34-1,"-")</f>
        <v>-5.3417899929527835E-2</v>
      </c>
      <c r="E21" s="167">
        <f>IFERROR('tablas turistas por categorías '!G21/'tablas turistas por categorías '!G34-1,"-")</f>
        <v>-3.107462686567164E-2</v>
      </c>
      <c r="F21" s="125">
        <f>IFERROR('tablas turistas por categorías '!I21/'tablas turistas por categorías '!I34-1,"-")</f>
        <v>-3.9997139656282044E-2</v>
      </c>
      <c r="G21" s="167">
        <f>IFERROR('tablas turistas por categorías '!K21/'tablas turistas por categorías '!K34-1,"-")</f>
        <v>-0.18380960578412808</v>
      </c>
      <c r="H21" s="125">
        <f>IFERROR('tablas turistas por categorías '!M21/'tablas turistas por categorías '!M34-1,"-")</f>
        <v>-9.1257727530718369E-2</v>
      </c>
    </row>
    <row r="22" spans="2:8" outlineLevel="1">
      <c r="B22" s="65" t="s">
        <v>96</v>
      </c>
      <c r="C22" s="167">
        <f>IFERROR('tablas turistas por categorías '!C22/'tablas turistas por categorías '!C35-1,"-")</f>
        <v>-0.36862147753236862</v>
      </c>
      <c r="D22" s="167">
        <f>IFERROR('tablas turistas por categorías '!E22/'tablas turistas por categorías '!E35-1,"-")</f>
        <v>-0.13055936215273456</v>
      </c>
      <c r="E22" s="167">
        <f>IFERROR('tablas turistas por categorías '!G22/'tablas turistas por categorías '!G35-1,"-")</f>
        <v>-8.7733497361520696E-3</v>
      </c>
      <c r="F22" s="125">
        <f>IFERROR('tablas turistas por categorías '!I22/'tablas turistas por categorías '!I35-1,"-")</f>
        <v>-4.4818414576549226E-2</v>
      </c>
      <c r="G22" s="167">
        <f>IFERROR('tablas turistas por categorías '!K22/'tablas turistas por categorías '!K35-1,"-")</f>
        <v>-0.12843453862036103</v>
      </c>
      <c r="H22" s="125">
        <f>IFERROR('tablas turistas por categorías '!M22/'tablas turistas por categorías '!M35-1,"-")</f>
        <v>-7.1534896309076723E-2</v>
      </c>
    </row>
    <row r="23" spans="2:8" outlineLevel="1">
      <c r="B23" s="65" t="s">
        <v>97</v>
      </c>
      <c r="C23" s="167">
        <f>IFERROR('tablas turistas por categorías '!C23/'tablas turistas por categorías '!C36-1,"-")</f>
        <v>-0.37738985868661679</v>
      </c>
      <c r="D23" s="167">
        <f>IFERROR('tablas turistas por categorías '!E23/'tablas turistas por categorías '!E36-1,"-")</f>
        <v>-7.4111971933927823E-2</v>
      </c>
      <c r="E23" s="167">
        <f>IFERROR('tablas turistas por categorías '!G23/'tablas turistas por categorías '!G36-1,"-")</f>
        <v>8.248403315667896E-2</v>
      </c>
      <c r="F23" s="125">
        <f>IFERROR('tablas turistas por categorías '!I23/'tablas turistas por categorías '!I36-1,"-")</f>
        <v>3.9140875133404585E-2</v>
      </c>
      <c r="G23" s="167">
        <f>IFERROR('tablas turistas por categorías '!K23/'tablas turistas por categorías '!K36-1,"-")</f>
        <v>-7.0044488383588677E-2</v>
      </c>
      <c r="H23" s="125">
        <f>IFERROR('tablas turistas por categorías '!M23/'tablas turistas por categorías '!M36-1,"-")</f>
        <v>8.664009703691633E-4</v>
      </c>
    </row>
    <row r="24" spans="2:8" ht="15" customHeight="1">
      <c r="B24" s="168">
        <v>2010</v>
      </c>
      <c r="C24" s="133">
        <f>IFERROR('tablas turistas por categorías '!C24/'tablas turistas por categorías '!C37-1,"-")</f>
        <v>0.22830101569713768</v>
      </c>
      <c r="D24" s="133">
        <f>IFERROR('tablas turistas por categorías '!E24/'tablas turistas por categorías '!E37-1,"-")</f>
        <v>-0.13294616984693819</v>
      </c>
      <c r="E24" s="133">
        <f>IFERROR('tablas turistas por categorías '!G24/'tablas turistas por categorías '!G37-1,"-")</f>
        <v>-2.7633269145382111E-2</v>
      </c>
      <c r="F24" s="133">
        <f>IFERROR('tablas turistas por categorías '!I24/'tablas turistas por categorías '!I37-1,"-")</f>
        <v>-4.0384645374586747E-2</v>
      </c>
      <c r="G24" s="133">
        <f>IFERROR('tablas turistas por categorías '!K24/'tablas turistas por categorías '!K37-1,"-")</f>
        <v>-0.14819833812223349</v>
      </c>
      <c r="H24" s="133">
        <f>IFERROR('tablas turistas por categorías '!M24/'tablas turistas por categorías '!M37-1,"-")</f>
        <v>-7.6419928049711094E-2</v>
      </c>
    </row>
    <row r="25" spans="2:8" hidden="1" outlineLevel="1">
      <c r="B25" s="65" t="s">
        <v>86</v>
      </c>
      <c r="C25" s="167">
        <f>IFERROR('tablas turistas por categorías '!C25/'tablas turistas por categorías '!C38-1,"-")</f>
        <v>-0.53430353430353428</v>
      </c>
      <c r="D25" s="167">
        <f>IFERROR('tablas turistas por categorías '!E25/'tablas turistas por categorías '!E38-1,"-")</f>
        <v>-0.35103589145024805</v>
      </c>
      <c r="E25" s="167">
        <f>IFERROR('tablas turistas por categorías '!G25/'tablas turistas por categorías '!G38-1,"-")</f>
        <v>3.8100696853600402E-2</v>
      </c>
      <c r="F25" s="125">
        <f>IFERROR('tablas turistas por categorías '!I25/'tablas turistas por categorías '!I38-1,"-")</f>
        <v>-7.439255633461217E-2</v>
      </c>
      <c r="G25" s="167">
        <f>IFERROR('tablas turistas por categorías '!K25/'tablas turistas por categorías '!K38-1,"-")</f>
        <v>-0.13086001980851769</v>
      </c>
      <c r="H25" s="125">
        <f>IFERROR('tablas turistas por categorías '!M25/'tablas turistas por categorías '!M38-1,"-")</f>
        <v>-9.4056275687638302E-2</v>
      </c>
    </row>
    <row r="26" spans="2:8" hidden="1" outlineLevel="1">
      <c r="B26" s="65" t="s">
        <v>87</v>
      </c>
      <c r="C26" s="167">
        <f>IFERROR('tablas turistas por categorías '!C26/'tablas turistas por categorías '!C39-1,"-")</f>
        <v>-0.87419006479481642</v>
      </c>
      <c r="D26" s="167">
        <f>IFERROR('tablas turistas por categorías '!E26/'tablas turistas por categorías '!E39-1,"-")</f>
        <v>-0.29271396754692969</v>
      </c>
      <c r="E26" s="167">
        <f>IFERROR('tablas turistas por categorías '!G26/'tablas turistas por categorías '!G39-1,"-")</f>
        <v>3.1349148595546605E-2</v>
      </c>
      <c r="F26" s="125">
        <f>IFERROR('tablas turistas por categorías '!I26/'tablas turistas por categorías '!I39-1,"-")</f>
        <v>-7.2355158208431969E-2</v>
      </c>
      <c r="G26" s="167">
        <f>IFERROR('tablas turistas por categorías '!K26/'tablas turistas por categorías '!K39-1,"-")</f>
        <v>-0.18415669205658325</v>
      </c>
      <c r="H26" s="125">
        <f>IFERROR('tablas turistas por categorías '!M26/'tablas turistas por categorías '!M39-1,"-")</f>
        <v>-0.10979289035285889</v>
      </c>
    </row>
    <row r="27" spans="2:8" hidden="1" outlineLevel="1">
      <c r="B27" s="65" t="s">
        <v>88</v>
      </c>
      <c r="C27" s="167">
        <f>IFERROR('tablas turistas por categorías '!C27/'tablas turistas por categorías '!C40-1,"-")</f>
        <v>-0.56131479140328699</v>
      </c>
      <c r="D27" s="167">
        <f>IFERROR('tablas turistas por categorías '!E27/'tablas turistas por categorías '!E40-1,"-")</f>
        <v>-0.4</v>
      </c>
      <c r="E27" s="167">
        <f>IFERROR('tablas turistas por categorías '!G27/'tablas turistas por categorías '!G40-1,"-")</f>
        <v>-8.2807570977917466E-3</v>
      </c>
      <c r="F27" s="125">
        <f>IFERROR('tablas turistas por categorías '!I27/'tablas turistas por categorías '!I40-1,"-")</f>
        <v>-0.1044361428904973</v>
      </c>
      <c r="G27" s="167">
        <f>IFERROR('tablas turistas por categorías '!K27/'tablas turistas por categorías '!K40-1,"-")</f>
        <v>-0.15245207031086128</v>
      </c>
      <c r="H27" s="125">
        <f>IFERROR('tablas turistas por categorías '!M27/'tablas turistas por categorías '!M40-1,"-")</f>
        <v>-0.12160439197804007</v>
      </c>
    </row>
    <row r="28" spans="2:8" hidden="1" outlineLevel="1">
      <c r="B28" s="65" t="s">
        <v>89</v>
      </c>
      <c r="C28" s="167">
        <f>IFERROR('tablas turistas por categorías '!C28/'tablas turistas por categorías '!C41-1,"-")</f>
        <v>-0.52405247813411071</v>
      </c>
      <c r="D28" s="167">
        <f>IFERROR('tablas turistas por categorías '!E28/'tablas turistas por categorías '!E41-1,"-")</f>
        <v>-0.36809593023255816</v>
      </c>
      <c r="E28" s="167">
        <f>IFERROR('tablas turistas por categorías '!G28/'tablas turistas por categorías '!G41-1,"-")</f>
        <v>-0.12562654988656152</v>
      </c>
      <c r="F28" s="125">
        <f>IFERROR('tablas turistas por categorías '!I28/'tablas turistas por categorías '!I41-1,"-")</f>
        <v>-0.17924012285942692</v>
      </c>
      <c r="G28" s="167">
        <f>IFERROR('tablas turistas por categorías '!K28/'tablas turistas por categorías '!K41-1,"-")</f>
        <v>-0.20473549863568352</v>
      </c>
      <c r="H28" s="125">
        <f>IFERROR('tablas turistas por categorías '!M28/'tablas turistas por categorías '!M41-1,"-")</f>
        <v>-0.18748576634024139</v>
      </c>
    </row>
    <row r="29" spans="2:8" hidden="1" outlineLevel="1">
      <c r="B29" s="65" t="s">
        <v>90</v>
      </c>
      <c r="C29" s="167">
        <f>IFERROR('tablas turistas por categorías '!C29/'tablas turistas por categorías '!C42-1,"-")</f>
        <v>-0.60806045340050385</v>
      </c>
      <c r="D29" s="167">
        <f>IFERROR('tablas turistas por categorías '!E29/'tablas turistas por categorías '!E42-1,"-")</f>
        <v>-0.39776412945966466</v>
      </c>
      <c r="E29" s="167">
        <f>IFERROR('tablas turistas por categorías '!G29/'tablas turistas por categorías '!G42-1,"-")</f>
        <v>-5.3272044097732119E-2</v>
      </c>
      <c r="F29" s="125">
        <f>IFERROR('tablas turistas por categorías '!I29/'tablas turistas por categorías '!I42-1,"-")</f>
        <v>-0.14170234380669033</v>
      </c>
      <c r="G29" s="167">
        <f>IFERROR('tablas turistas por categorías '!K29/'tablas turistas por categorías '!K42-1,"-")</f>
        <v>-0.26807378225364609</v>
      </c>
      <c r="H29" s="125">
        <f>IFERROR('tablas turistas por categorías '!M29/'tablas turistas por categorías '!M42-1,"-")</f>
        <v>-0.18687170113956397</v>
      </c>
    </row>
    <row r="30" spans="2:8" hidden="1" outlineLevel="1">
      <c r="B30" s="65" t="s">
        <v>91</v>
      </c>
      <c r="C30" s="167">
        <f>IFERROR('tablas turistas por categorías '!C30/'tablas turistas por categorías '!C43-1,"-")</f>
        <v>-0.83292079207920788</v>
      </c>
      <c r="D30" s="167">
        <f>IFERROR('tablas turistas por categorías '!E30/'tablas turistas por categorías '!E43-1,"-")</f>
        <v>-0.21844946025515211</v>
      </c>
      <c r="E30" s="167">
        <f>IFERROR('tablas turistas por categorías '!G30/'tablas turistas por categorías '!G43-1,"-")</f>
        <v>-0.11262348576281789</v>
      </c>
      <c r="F30" s="125">
        <f>IFERROR('tablas turistas por categorías '!I30/'tablas turistas por categorías '!I43-1,"-")</f>
        <v>-0.15227771097121034</v>
      </c>
      <c r="G30" s="167">
        <f>IFERROR('tablas turistas por categorías '!K30/'tablas turistas por categorías '!K43-1,"-")</f>
        <v>-0.21553452813635798</v>
      </c>
      <c r="H30" s="125">
        <f>IFERROR('tablas turistas por categorías '!M30/'tablas turistas por categorías '!M43-1,"-")</f>
        <v>-0.17509947549285587</v>
      </c>
    </row>
    <row r="31" spans="2:8" hidden="1" outlineLevel="1">
      <c r="B31" s="65" t="s">
        <v>92</v>
      </c>
      <c r="C31" s="167">
        <f>IFERROR('tablas turistas por categorías '!C31/'tablas turistas por categorías '!C44-1,"-")</f>
        <v>-0.82883642495784149</v>
      </c>
      <c r="D31" s="167">
        <f>IFERROR('tablas turistas por categorías '!E31/'tablas turistas por categorías '!E44-1,"-")</f>
        <v>-0.18506809338521402</v>
      </c>
      <c r="E31" s="167">
        <f>IFERROR('tablas turistas por categorías '!G31/'tablas turistas por categorías '!G44-1,"-")</f>
        <v>-0.1483123793625124</v>
      </c>
      <c r="F31" s="125">
        <f>IFERROR('tablas turistas por categorías '!I31/'tablas turistas por categorías '!I44-1,"-")</f>
        <v>-0.17154645220742226</v>
      </c>
      <c r="G31" s="167">
        <f>IFERROR('tablas turistas por categorías '!K31/'tablas turistas por categorías '!K44-1,"-")</f>
        <v>-0.11318373624640143</v>
      </c>
      <c r="H31" s="125">
        <f>IFERROR('tablas turistas por categorías '!M31/'tablas turistas por categorías '!M44-1,"-")</f>
        <v>-0.1513029204568771</v>
      </c>
    </row>
    <row r="32" spans="2:8" hidden="1" outlineLevel="1">
      <c r="B32" s="65" t="s">
        <v>93</v>
      </c>
      <c r="C32" s="167">
        <f>IFERROR('tablas turistas por categorías '!C32/'tablas turistas por categorías '!C45-1,"-")</f>
        <v>-0.84765625</v>
      </c>
      <c r="D32" s="167">
        <f>IFERROR('tablas turistas por categorías '!E32/'tablas turistas por categorías '!E45-1,"-")</f>
        <v>-0.34248873047489259</v>
      </c>
      <c r="E32" s="167">
        <f>IFERROR('tablas turistas por categorías '!G32/'tablas turistas por categorías '!G45-1,"-")</f>
        <v>-0.16801181910207652</v>
      </c>
      <c r="F32" s="125">
        <f>IFERROR('tablas turistas por categorías '!I32/'tablas turistas por categorías '!I45-1,"-")</f>
        <v>-0.22820684181947282</v>
      </c>
      <c r="G32" s="167">
        <f>IFERROR('tablas turistas por categorías '!K32/'tablas turistas por categorías '!K45-1,"-")</f>
        <v>-0.27764794572182439</v>
      </c>
      <c r="H32" s="125">
        <f>IFERROR('tablas turistas por categorías '!M32/'tablas turistas por categorías '!M45-1,"-")</f>
        <v>-0.2458340052679675</v>
      </c>
    </row>
    <row r="33" spans="2:8" hidden="1" outlineLevel="1">
      <c r="B33" s="65" t="s">
        <v>94</v>
      </c>
      <c r="C33" s="167">
        <f>IFERROR('tablas turistas por categorías '!C33/'tablas turistas por categorías '!C46-1,"-")</f>
        <v>-0.46295037389530935</v>
      </c>
      <c r="D33" s="167">
        <f>IFERROR('tablas turistas por categorías '!E33/'tablas turistas por categorías '!E46-1,"-")</f>
        <v>-0.28245299910474486</v>
      </c>
      <c r="E33" s="167">
        <f>IFERROR('tablas turistas por categorías '!G33/'tablas turistas por categorías '!G46-1,"-")</f>
        <v>5.8170822335545935E-3</v>
      </c>
      <c r="F33" s="125">
        <f>IFERROR('tablas turistas por categorías '!I33/'tablas turistas por categorías '!I46-1,"-")</f>
        <v>-6.9855218333849445E-2</v>
      </c>
      <c r="G33" s="167">
        <f>IFERROR('tablas turistas por categorías '!K33/'tablas turistas por categorías '!K46-1,"-")</f>
        <v>-0.11285204284014283</v>
      </c>
      <c r="H33" s="125">
        <f>IFERROR('tablas turistas por categorías '!M33/'tablas turistas por categorías '!M46-1,"-")</f>
        <v>-8.3955563649608433E-2</v>
      </c>
    </row>
    <row r="34" spans="2:8" hidden="1" outlineLevel="1">
      <c r="B34" s="65" t="s">
        <v>95</v>
      </c>
      <c r="C34" s="167">
        <f>IFERROR('tablas turistas por categorías '!C34/'tablas turistas por categorías '!C47-1,"-")</f>
        <v>-0.4245762711864407</v>
      </c>
      <c r="D34" s="167">
        <f>IFERROR('tablas turistas por categorías '!E34/'tablas turistas por categorías '!E47-1,"-")</f>
        <v>-0.4616843702579666</v>
      </c>
      <c r="E34" s="167">
        <f>IFERROR('tablas turistas por categorías '!G34/'tablas turistas por categorías '!G47-1,"-")</f>
        <v>-0.2272915993910597</v>
      </c>
      <c r="F34" s="125">
        <f>IFERROR('tablas turistas por categorías '!I34/'tablas turistas por categorías '!I47-1,"-")</f>
        <v>-0.2876523924338642</v>
      </c>
      <c r="G34" s="167">
        <f>IFERROR('tablas turistas por categorías '!K34/'tablas turistas por categorías '!K47-1,"-")</f>
        <v>-0.21616515989744978</v>
      </c>
      <c r="H34" s="125">
        <f>IFERROR('tablas turistas por categorías '!M34/'tablas turistas por categorías '!M47-1,"-")</f>
        <v>-0.26371727393887368</v>
      </c>
    </row>
    <row r="35" spans="2:8" hidden="1" outlineLevel="1">
      <c r="B35" s="65" t="s">
        <v>96</v>
      </c>
      <c r="C35" s="167">
        <f>IFERROR('tablas turistas por categorías '!C35/'tablas turistas por categorías '!C48-1,"-")</f>
        <v>-0.333502538071066</v>
      </c>
      <c r="D35" s="167">
        <f>IFERROR('tablas turistas por categorías '!E35/'tablas turistas por categorías '!E48-1,"-")</f>
        <v>-0.2050901168548227</v>
      </c>
      <c r="E35" s="167">
        <f>IFERROR('tablas turistas por categorías '!G35/'tablas turistas por categorías '!G48-1,"-")</f>
        <v>-0.132794295179539</v>
      </c>
      <c r="F35" s="125">
        <f>IFERROR('tablas turistas por categorías '!I35/'tablas turistas por categorías '!I48-1,"-")</f>
        <v>-0.15639482458531673</v>
      </c>
      <c r="G35" s="167">
        <f>IFERROR('tablas turistas por categorías '!K35/'tablas turistas por categorías '!K48-1,"-")</f>
        <v>-9.7903433783848359E-2</v>
      </c>
      <c r="H35" s="125">
        <f>IFERROR('tablas turistas por categorías '!M35/'tablas turistas por categorías '!M48-1,"-")</f>
        <v>-0.13854807215923992</v>
      </c>
    </row>
    <row r="36" spans="2:8" hidden="1" outlineLevel="1">
      <c r="B36" s="65" t="s">
        <v>97</v>
      </c>
      <c r="C36" s="167">
        <f>IFERROR('tablas turistas por categorías '!C36/'tablas turistas por categorías '!C49-1,"-")</f>
        <v>-3.2958199356913132E-2</v>
      </c>
      <c r="D36" s="167">
        <f>IFERROR('tablas turistas por categorías '!E36/'tablas turistas por categorías '!E49-1,"-")</f>
        <v>-0.24341959743419594</v>
      </c>
      <c r="E36" s="167">
        <f>IFERROR('tablas turistas por categorías '!G36/'tablas turistas por categorías '!G49-1,"-")</f>
        <v>-0.10783778868885252</v>
      </c>
      <c r="F36" s="125">
        <f>IFERROR('tablas turistas por categorías '!I36/'tablas turistas por categorías '!I49-1,"-")</f>
        <v>-0.13401109057301297</v>
      </c>
      <c r="G36" s="167">
        <f>IFERROR('tablas turistas por categorías '!K36/'tablas turistas por categorías '!K49-1,"-")</f>
        <v>-0.10557962684587496</v>
      </c>
      <c r="H36" s="125">
        <f>IFERROR('tablas turistas por categorías '!M36/'tablas turistas por categorías '!M49-1,"-")</f>
        <v>-0.12425263285683941</v>
      </c>
    </row>
    <row r="37" spans="2:8" collapsed="1">
      <c r="B37" s="169">
        <v>2009</v>
      </c>
      <c r="C37" s="135">
        <f>IFERROR('tablas turistas por categorías '!C37/'tablas turistas por categorías '!C50-1,"-")</f>
        <v>-0.57433428318757984</v>
      </c>
      <c r="D37" s="135">
        <f>IFERROR('tablas turistas por categorías '!E37/'tablas turistas por categorías '!E50-1,"-")</f>
        <v>-0.31929120969062041</v>
      </c>
      <c r="E37" s="135">
        <f>IFERROR('tablas turistas por categorías '!G37/'tablas turistas por categorías '!G50-1,"-")</f>
        <v>-8.7270386712553161E-2</v>
      </c>
      <c r="F37" s="135">
        <f>IFERROR('tablas turistas por categorías '!I37/'tablas turistas por categorías '!I50-1,"-")</f>
        <v>-0.15062205900371217</v>
      </c>
      <c r="G37" s="135">
        <f>IFERROR('tablas turistas por categorías '!K37/'tablas turistas por categorías '!K50-1,"-")</f>
        <v>-0.18061525441524107</v>
      </c>
      <c r="H37" s="135">
        <f>IFERROR('tablas turistas por categorías '!M37/'tablas turistas por categorías '!M50-1,"-")</f>
        <v>-0.16088823451900369</v>
      </c>
    </row>
    <row r="38" spans="2:8" hidden="1" outlineLevel="1">
      <c r="B38" s="65" t="s">
        <v>86</v>
      </c>
      <c r="C38" s="167">
        <f>IFERROR('tablas turistas por categorías '!C38/'tablas turistas por categorías '!C51-1,"-")</f>
        <v>1.2476635514018692</v>
      </c>
      <c r="D38" s="167">
        <f>IFERROR('tablas turistas por categorías '!E38/'tablas turistas por categorías '!E51-1,"-")</f>
        <v>-7.3783783783783807E-2</v>
      </c>
      <c r="E38" s="167">
        <f>IFERROR('tablas turistas por categorías '!G38/'tablas turistas por categorías '!G51-1,"-")</f>
        <v>-0.13941171889197534</v>
      </c>
      <c r="F38" s="125">
        <f>IFERROR('tablas turistas por categorías '!I38/'tablas turistas por categorías '!I51-1,"-")</f>
        <v>-0.10145616641901933</v>
      </c>
      <c r="G38" s="167">
        <f>IFERROR('tablas turistas por categorías '!K38/'tablas turistas por categorías '!K51-1,"-")</f>
        <v>-0.14558725009696416</v>
      </c>
      <c r="H38" s="125">
        <f>IFERROR('tablas turistas por categorías '!M38/'tablas turistas por categorías '!M51-1,"-")</f>
        <v>-0.11733218326652795</v>
      </c>
    </row>
    <row r="39" spans="2:8" hidden="1" outlineLevel="1">
      <c r="B39" s="65" t="s">
        <v>87</v>
      </c>
      <c r="C39" s="167">
        <f>IFERROR('tablas turistas por categorías '!C39/'tablas turistas por categorías '!C52-1,"-")</f>
        <v>8.6217008797653927E-2</v>
      </c>
      <c r="D39" s="167">
        <f>IFERROR('tablas turistas por categorías '!E39/'tablas turistas por categorías '!E52-1,"-")</f>
        <v>-0.12686359848134088</v>
      </c>
      <c r="E39" s="167">
        <f>IFERROR('tablas turistas por categorías '!G39/'tablas turistas por categorías '!G52-1,"-")</f>
        <v>-0.12335094031488425</v>
      </c>
      <c r="F39" s="125">
        <f>IFERROR('tablas turistas por categorías '!I39/'tablas turistas por categorías '!I52-1,"-")</f>
        <v>-0.11717253786779647</v>
      </c>
      <c r="G39" s="167">
        <f>IFERROR('tablas turistas por categorías '!K39/'tablas turistas por categorías '!K52-1,"-")</f>
        <v>-6.0903331289597351E-2</v>
      </c>
      <c r="H39" s="125">
        <f>IFERROR('tablas turistas por categorías '!M39/'tablas turistas por categorías '!M52-1,"-")</f>
        <v>-9.9096614932114857E-2</v>
      </c>
    </row>
    <row r="40" spans="2:8" hidden="1" outlineLevel="1">
      <c r="B40" s="65" t="s">
        <v>88</v>
      </c>
      <c r="C40" s="167">
        <f>IFERROR('tablas turistas por categorías '!C40/'tablas turistas por categorías '!C53-1,"-")</f>
        <v>0.20671243325705557</v>
      </c>
      <c r="D40" s="167">
        <f>IFERROR('tablas turistas por categorías '!E40/'tablas turistas por categorías '!E53-1,"-")</f>
        <v>-0.16151898734177217</v>
      </c>
      <c r="E40" s="167">
        <f>IFERROR('tablas turistas por categorías '!G40/'tablas turistas por categorías '!G53-1,"-")</f>
        <v>-0.16772695142885996</v>
      </c>
      <c r="F40" s="125">
        <f>IFERROR('tablas turistas por categorías '!I40/'tablas turistas por categorías '!I53-1,"-")</f>
        <v>-0.156856569156266</v>
      </c>
      <c r="G40" s="167">
        <f>IFERROR('tablas turistas por categorías '!K40/'tablas turistas por categorías '!K53-1,"-")</f>
        <v>-0.16007751937984493</v>
      </c>
      <c r="H40" s="125">
        <f>IFERROR('tablas turistas por categorías '!M40/'tablas turistas por categorías '!M53-1,"-")</f>
        <v>-0.15801106367930484</v>
      </c>
    </row>
    <row r="41" spans="2:8" hidden="1" outlineLevel="1">
      <c r="B41" s="65" t="s">
        <v>89</v>
      </c>
      <c r="C41" s="167">
        <f>IFERROR('tablas turistas por categorías '!C41/'tablas turistas por categorías '!C54-1,"-")</f>
        <v>0.16271186440677976</v>
      </c>
      <c r="D41" s="167">
        <f>IFERROR('tablas turistas por categorías '!E41/'tablas turistas por categorías '!E54-1,"-")</f>
        <v>-0.22032297667390688</v>
      </c>
      <c r="E41" s="167">
        <f>IFERROR('tablas turistas por categorías '!G41/'tablas turistas por categorías '!G54-1,"-")</f>
        <v>-0.14601121950120532</v>
      </c>
      <c r="F41" s="125">
        <f>IFERROR('tablas turistas por categorías '!I41/'tablas turistas por categorías '!I54-1,"-")</f>
        <v>-0.15353657667925069</v>
      </c>
      <c r="G41" s="167">
        <f>IFERROR('tablas turistas por categorías '!K41/'tablas turistas por categorías '!K54-1,"-")</f>
        <v>-0.10908092848180673</v>
      </c>
      <c r="H41" s="125">
        <f>IFERROR('tablas turistas por categorías '!M41/'tablas turistas por categorías '!M54-1,"-")</f>
        <v>-0.13965221650746995</v>
      </c>
    </row>
    <row r="42" spans="2:8" hidden="1" outlineLevel="1">
      <c r="B42" s="65" t="s">
        <v>90</v>
      </c>
      <c r="C42" s="167">
        <f>IFERROR('tablas turistas por categorías '!C42/'tablas turistas por categorías '!C55-1,"-")</f>
        <v>-0.39628953771289532</v>
      </c>
      <c r="D42" s="167">
        <f>IFERROR('tablas turistas por categorías '!E42/'tablas turistas por categorías '!E55-1,"-")</f>
        <v>-3.2385149572649596E-2</v>
      </c>
      <c r="E42" s="167">
        <f>IFERROR('tablas turistas por categorías '!G42/'tablas turistas por categorías '!G55-1,"-")</f>
        <v>-6.2947936587371078E-2</v>
      </c>
      <c r="F42" s="125">
        <f>IFERROR('tablas turistas por categorías '!I42/'tablas turistas por categorías '!I55-1,"-")</f>
        <v>-7.1548878259112048E-2</v>
      </c>
      <c r="G42" s="167">
        <f>IFERROR('tablas turistas por categorías '!K42/'tablas turistas por categorías '!K55-1,"-")</f>
        <v>-4.7205926220542871E-2</v>
      </c>
      <c r="H42" s="125">
        <f>IFERROR('tablas turistas por categorías '!M42/'tablas turistas por categorías '!M55-1,"-")</f>
        <v>-6.2992057181304184E-2</v>
      </c>
    </row>
    <row r="43" spans="2:8" hidden="1" outlineLevel="1">
      <c r="B43" s="65" t="s">
        <v>91</v>
      </c>
      <c r="C43" s="167">
        <f>IFERROR('tablas turistas por categorías '!C43/'tablas turistas por categorías '!C56-1,"-")</f>
        <v>0.1364275668073136</v>
      </c>
      <c r="D43" s="167">
        <f>IFERROR('tablas turistas por categorías '!E43/'tablas turistas por categorías '!E56-1,"-")</f>
        <v>-4.5612063313664852E-2</v>
      </c>
      <c r="E43" s="167">
        <f>IFERROR('tablas turistas por categorías '!G43/'tablas turistas por categorías '!G56-1,"-")</f>
        <v>-0.1313750994971753</v>
      </c>
      <c r="F43" s="125">
        <f>IFERROR('tablas turistas por categorías '!I43/'tablas turistas por categorías '!I56-1,"-")</f>
        <v>-0.11099232800905545</v>
      </c>
      <c r="G43" s="167">
        <f>IFERROR('tablas turistas por categorías '!K43/'tablas turistas por categorías '!K56-1,"-")</f>
        <v>-0.12169079200836586</v>
      </c>
      <c r="H43" s="125">
        <f>IFERROR('tablas turistas por categorías '!M43/'tablas turistas por categorías '!M56-1,"-")</f>
        <v>-0.11488203629960181</v>
      </c>
    </row>
    <row r="44" spans="2:8" hidden="1" outlineLevel="1">
      <c r="B44" s="65" t="s">
        <v>92</v>
      </c>
      <c r="C44" s="167">
        <f>IFERROR('tablas turistas por categorías '!C44/'tablas turistas por categorías '!C57-1,"-")</f>
        <v>-6.6141732283464538E-2</v>
      </c>
      <c r="D44" s="167">
        <f>IFERROR('tablas turistas por categorías '!E44/'tablas turistas por categorías '!E57-1,"-")</f>
        <v>-0.10423701121882145</v>
      </c>
      <c r="E44" s="167">
        <f>IFERROR('tablas turistas por categorías '!G44/'tablas turistas por categorías '!G57-1,"-")</f>
        <v>-8.8622640612371018E-2</v>
      </c>
      <c r="F44" s="125">
        <f>IFERROR('tablas turistas por categorías '!I44/'tablas turistas por categorías '!I57-1,"-")</f>
        <v>-9.0808690519260438E-2</v>
      </c>
      <c r="G44" s="167">
        <f>IFERROR('tablas turistas por categorías '!K44/'tablas turistas por categorías '!K57-1,"-")</f>
        <v>-0.15165607226497158</v>
      </c>
      <c r="H44" s="125">
        <f>IFERROR('tablas turistas por categorías '!M44/'tablas turistas por categorías '!M57-1,"-")</f>
        <v>-0.11287876029948907</v>
      </c>
    </row>
    <row r="45" spans="2:8" hidden="1" outlineLevel="1">
      <c r="B45" s="65" t="s">
        <v>93</v>
      </c>
      <c r="C45" s="167">
        <f>IFERROR('tablas turistas por categorías '!C45/'tablas turistas por categorías '!C58-1,"-")</f>
        <v>0.74149659863945572</v>
      </c>
      <c r="D45" s="167">
        <f>IFERROR('tablas turistas por categorías '!E45/'tablas turistas por categorías '!E58-1,"-")</f>
        <v>0.27646192961327443</v>
      </c>
      <c r="E45" s="167">
        <f>IFERROR('tablas turistas por categorías '!G45/'tablas turistas por categorías '!G58-1,"-")</f>
        <v>0.13749105281175122</v>
      </c>
      <c r="F45" s="125">
        <f>IFERROR('tablas turistas por categorías '!I45/'tablas turistas por categorías '!I58-1,"-")</f>
        <v>0.17834379229728059</v>
      </c>
      <c r="G45" s="167">
        <f>IFERROR('tablas turistas por categorías '!K45/'tablas turistas por categorías '!K58-1,"-")</f>
        <v>0.2495290128108516</v>
      </c>
      <c r="H45" s="125">
        <f>IFERROR('tablas turistas por categorías '!M45/'tablas turistas por categorías '!M58-1,"-")</f>
        <v>0.20277369195209083</v>
      </c>
    </row>
    <row r="46" spans="2:8" hidden="1" outlineLevel="1">
      <c r="B46" s="65" t="s">
        <v>94</v>
      </c>
      <c r="C46" s="167">
        <f>IFERROR('tablas turistas por categorías '!C46/'tablas turistas por categorías '!C59-1,"-")</f>
        <v>0.75536992840095474</v>
      </c>
      <c r="D46" s="167">
        <f>IFERROR('tablas turistas por categorías '!E46/'tablas turistas por categorías '!E59-1,"-")</f>
        <v>2.1117103940031079E-2</v>
      </c>
      <c r="E46" s="167">
        <f>IFERROR('tablas turistas por categorías '!G46/'tablas turistas por categorías '!G59-1,"-")</f>
        <v>-7.6466133383821688E-2</v>
      </c>
      <c r="F46" s="125">
        <f>IFERROR('tablas turistas por categorías '!I46/'tablas turistas por categorías '!I59-1,"-")</f>
        <v>-4.380818419055732E-2</v>
      </c>
      <c r="G46" s="167">
        <f>IFERROR('tablas turistas por categorías '!K46/'tablas turistas por categorías '!K59-1,"-")</f>
        <v>-4.7349128972527632E-2</v>
      </c>
      <c r="H46" s="125">
        <f>IFERROR('tablas turistas por categorías '!M46/'tablas turistas por categorías '!M59-1,"-")</f>
        <v>-4.4972296071756901E-2</v>
      </c>
    </row>
    <row r="47" spans="2:8" hidden="1" outlineLevel="1">
      <c r="B47" s="65" t="s">
        <v>95</v>
      </c>
      <c r="C47" s="167">
        <f>IFERROR('tablas turistas por categorías '!C47/'tablas turistas por categorías '!C60-1,"-")</f>
        <v>0.52849740932642497</v>
      </c>
      <c r="D47" s="167">
        <f>IFERROR('tablas turistas por categorías '!E47/'tablas turistas por categorías '!E60-1,"-")</f>
        <v>0.15340859368163118</v>
      </c>
      <c r="E47" s="167">
        <f>IFERROR('tablas turistas por categorías '!G47/'tablas turistas por categorías '!G60-1,"-")</f>
        <v>9.6126618122977403E-2</v>
      </c>
      <c r="F47" s="125">
        <f>IFERROR('tablas turistas por categorías '!I47/'tablas turistas por categorías '!I60-1,"-")</f>
        <v>0.12129924033280659</v>
      </c>
      <c r="G47" s="167">
        <f>IFERROR('tablas turistas por categorías '!K47/'tablas turistas por categorías '!K60-1,"-")</f>
        <v>8.5264506681310692E-2</v>
      </c>
      <c r="H47" s="125">
        <f>IFERROR('tablas turistas por categorías '!M47/'tablas turistas por categorías '!M60-1,"-")</f>
        <v>0.10897066559783553</v>
      </c>
    </row>
    <row r="48" spans="2:8" hidden="1" outlineLevel="1">
      <c r="B48" s="65" t="s">
        <v>96</v>
      </c>
      <c r="C48" s="167">
        <f>IFERROR('tablas turistas por categorías '!C48/'tablas turistas por categorías '!C61-1,"-")</f>
        <v>-6.0562708631378137E-2</v>
      </c>
      <c r="D48" s="167">
        <f>IFERROR('tablas turistas por categorías '!E48/'tablas turistas por categorías '!E61-1,"-")</f>
        <v>-1.9421246844047335E-2</v>
      </c>
      <c r="E48" s="167">
        <f>IFERROR('tablas turistas por categorías '!G48/'tablas turistas por categorías '!G61-1,"-")</f>
        <v>2.3064108455882248E-2</v>
      </c>
      <c r="F48" s="125">
        <f>IFERROR('tablas turistas por categorías '!I48/'tablas turistas por categorías '!I61-1,"-")</f>
        <v>1.0082396051767528E-2</v>
      </c>
      <c r="G48" s="167">
        <f>IFERROR('tablas turistas por categorías '!K48/'tablas turistas por categorías '!K61-1,"-")</f>
        <v>-2.5247713414634498E-3</v>
      </c>
      <c r="H48" s="125">
        <f>IFERROR('tablas turistas por categorías '!M48/'tablas turistas por categorías '!M61-1,"-")</f>
        <v>6.2020732225855912E-3</v>
      </c>
    </row>
    <row r="49" spans="2:8" hidden="1" outlineLevel="1">
      <c r="B49" s="65" t="s">
        <v>97</v>
      </c>
      <c r="C49" s="167">
        <f>IFERROR('tablas turistas por categorías '!C49/'tablas turistas por categorías '!C62-1,"-")</f>
        <v>-0.11710432931156844</v>
      </c>
      <c r="D49" s="167">
        <f>IFERROR('tablas turistas por categorías '!E49/'tablas turistas por categorías '!E62-1,"-")</f>
        <v>-7.2425112843660266E-2</v>
      </c>
      <c r="E49" s="167">
        <f>IFERROR('tablas turistas por categorías '!G49/'tablas turistas por categorías '!G62-1,"-")</f>
        <v>1.1682457915555222E-2</v>
      </c>
      <c r="F49" s="125">
        <f>IFERROR('tablas turistas por categorías '!I49/'tablas turistas por categorías '!I62-1,"-")</f>
        <v>-1.1194882339501944E-2</v>
      </c>
      <c r="G49" s="167">
        <f>IFERROR('tablas turistas por categorías '!K49/'tablas turistas por categorías '!K62-1,"-")</f>
        <v>3.0600026608718078E-3</v>
      </c>
      <c r="H49" s="125">
        <f>IFERROR('tablas turistas por categorías '!M49/'tablas turistas por categorías '!M62-1,"-")</f>
        <v>-6.3481053695019218E-3</v>
      </c>
    </row>
    <row r="50" spans="2:8" collapsed="1">
      <c r="B50" s="169">
        <v>2008</v>
      </c>
      <c r="C50" s="135">
        <f>IFERROR('tablas turistas por categorías '!C50/'tablas turistas por categorías '!C63-1,"-")</f>
        <v>0.13399075157390383</v>
      </c>
      <c r="D50" s="135">
        <f>IFERROR('tablas turistas por categorías '!E50/'tablas turistas por categorías '!E63-1,"-")</f>
        <v>-3.8573519459876304E-2</v>
      </c>
      <c r="E50" s="135">
        <f>IFERROR('tablas turistas por categorías '!G50/'tablas turistas por categorías '!G63-1,"-")</f>
        <v>-6.3282453750601375E-2</v>
      </c>
      <c r="F50" s="135">
        <f>IFERROR('tablas turistas por categorías '!I50/'tablas turistas por categorías '!I63-1,"-")</f>
        <v>-5.2804752584562853E-2</v>
      </c>
      <c r="G50" s="135">
        <f>IFERROR('tablas turistas por categorías '!K50/'tablas turistas por categorías '!K63-1,"-")</f>
        <v>-5.2478468091777031E-2</v>
      </c>
      <c r="H50" s="135">
        <f>IFERROR('tablas turistas por categorías '!M50/'tablas turistas por categorías '!M63-1,"-")</f>
        <v>-5.2693096088199387E-2</v>
      </c>
    </row>
    <row r="51" spans="2:8" hidden="1" outlineLevel="1">
      <c r="B51" s="65" t="s">
        <v>86</v>
      </c>
      <c r="C51" s="167">
        <f>IFERROR('tablas turistas por categorías '!C51/'tablas turistas por categorías '!C64-1,"-")</f>
        <v>-0.35249621785173979</v>
      </c>
      <c r="D51" s="167">
        <f>IFERROR('tablas turistas por categorías '!E51/'tablas turistas por categorías '!E64-1,"-")</f>
        <v>-3.5788742182070843E-2</v>
      </c>
      <c r="E51" s="167">
        <f>IFERROR('tablas turistas por categorías '!G51/'tablas turistas por categorías '!G64-1,"-")</f>
        <v>6.9200022206184375E-2</v>
      </c>
      <c r="F51" s="125">
        <f>IFERROR('tablas turistas por categorías '!I51/'tablas turistas por categorías '!I64-1,"-")</f>
        <v>3.3053622595169863E-2</v>
      </c>
      <c r="G51" s="167">
        <f>IFERROR('tablas turistas por categorías '!K51/'tablas turistas por categorías '!K64-1,"-")</f>
        <v>3.6699930547940296E-2</v>
      </c>
      <c r="H51" s="125">
        <f>IFERROR('tablas turistas por categorías '!M51/'tablas turistas por categorías '!M64-1,"-")</f>
        <v>3.436241258511874E-2</v>
      </c>
    </row>
    <row r="52" spans="2:8" hidden="1" outlineLevel="1">
      <c r="B52" s="65" t="s">
        <v>87</v>
      </c>
      <c r="C52" s="167">
        <f>IFERROR('tablas turistas por categorías '!C52/'tablas turistas por categorías '!C65-1,"-")</f>
        <v>1.0997536945812807</v>
      </c>
      <c r="D52" s="167">
        <f>IFERROR('tablas turistas por categorías '!E52/'tablas turistas por categorías '!E65-1,"-")</f>
        <v>5.4280972371375524E-2</v>
      </c>
      <c r="E52" s="167">
        <f>IFERROR('tablas turistas por categorías '!G52/'tablas turistas por categorías '!G65-1,"-")</f>
        <v>2.3024512491189641E-2</v>
      </c>
      <c r="F52" s="125">
        <f>IFERROR('tablas turistas por categorías '!I52/'tablas turistas por categorías '!I65-1,"-")</f>
        <v>4.7222559863862923E-2</v>
      </c>
      <c r="G52" s="167">
        <f>IFERROR('tablas turistas por categorías '!K52/'tablas turistas por categorías '!K65-1,"-")</f>
        <v>1.2749927557229812E-2</v>
      </c>
      <c r="H52" s="125">
        <f>IFERROR('tablas turistas por categorías '!M52/'tablas turistas por categorías '!M65-1,"-")</f>
        <v>3.5895482800364586E-2</v>
      </c>
    </row>
    <row r="53" spans="2:8" hidden="1" outlineLevel="1">
      <c r="B53" s="65" t="s">
        <v>88</v>
      </c>
      <c r="C53" s="167">
        <f>IFERROR('tablas turistas por categorías '!C53/'tablas turistas por categorías '!C66-1,"-")</f>
        <v>0.35433884297520657</v>
      </c>
      <c r="D53" s="167">
        <f>IFERROR('tablas turistas por categorías '!E53/'tablas turistas por categorías '!E66-1,"-")</f>
        <v>2.9181865554976483E-2</v>
      </c>
      <c r="E53" s="167">
        <f>IFERROR('tablas turistas por categorías '!G53/'tablas turistas por categorías '!G66-1,"-")</f>
        <v>-4.6573759838255513E-2</v>
      </c>
      <c r="F53" s="125">
        <f>IFERROR('tablas turistas por categorías '!I53/'tablas turistas por categorías '!I66-1,"-")</f>
        <v>-2.5177509115332897E-2</v>
      </c>
      <c r="G53" s="167">
        <f>IFERROR('tablas turistas por categorías '!K53/'tablas turistas por categorías '!K66-1,"-")</f>
        <v>5.3608553608553544E-2</v>
      </c>
      <c r="H53" s="125">
        <f>IFERROR('tablas turistas por categorías '!M53/'tablas turistas por categorías '!M66-1,"-")</f>
        <v>1.6699137211244608E-3</v>
      </c>
    </row>
    <row r="54" spans="2:8" hidden="1" outlineLevel="1">
      <c r="B54" s="65" t="s">
        <v>89</v>
      </c>
      <c r="C54" s="167">
        <f>IFERROR('tablas turistas por categorías '!C54/'tablas turistas por categorías '!C67-1,"-")</f>
        <v>0.33635334088335211</v>
      </c>
      <c r="D54" s="167">
        <f>IFERROR('tablas turistas por categorías '!E54/'tablas turistas por categorías '!E67-1,"-")</f>
        <v>-5.3116337297683947E-2</v>
      </c>
      <c r="E54" s="167">
        <f>IFERROR('tablas turistas por categorías '!G54/'tablas turistas por categorías '!G67-1,"-")</f>
        <v>-9.821011356941145E-2</v>
      </c>
      <c r="F54" s="125">
        <f>IFERROR('tablas turistas por categorías '!I54/'tablas turistas por categorías '!I67-1,"-")</f>
        <v>-8.3720854341051143E-2</v>
      </c>
      <c r="G54" s="167">
        <f>IFERROR('tablas turistas por categorías '!K54/'tablas turistas por categorías '!K67-1,"-")</f>
        <v>-0.14710898572049624</v>
      </c>
      <c r="H54" s="125">
        <f>IFERROR('tablas turistas por categorías '!M54/'tablas turistas por categorías '!M67-1,"-")</f>
        <v>-0.10450707314398511</v>
      </c>
    </row>
    <row r="55" spans="2:8" hidden="1" outlineLevel="1">
      <c r="B55" s="65" t="s">
        <v>90</v>
      </c>
      <c r="C55" s="167">
        <f>IFERROR('tablas turistas por categorías '!C55/'tablas turistas por categorías '!C68-1,"-")</f>
        <v>4.3901639344262291</v>
      </c>
      <c r="D55" s="167">
        <f>IFERROR('tablas turistas por categorías '!E55/'tablas turistas por categorías '!E68-1,"-")</f>
        <v>-0.12691657436017023</v>
      </c>
      <c r="E55" s="167">
        <f>IFERROR('tablas turistas por categorías '!G55/'tablas turistas por categorías '!G68-1,"-")</f>
        <v>2.201074051072216E-2</v>
      </c>
      <c r="F55" s="125">
        <f>IFERROR('tablas turistas por categorías '!I55/'tablas turistas por categorías '!I68-1,"-")</f>
        <v>2.3528113751396296E-2</v>
      </c>
      <c r="G55" s="167">
        <f>IFERROR('tablas turistas por categorías '!K55/'tablas turistas por categorías '!K68-1,"-")</f>
        <v>-4.7501237011380315E-3</v>
      </c>
      <c r="H55" s="125">
        <f>IFERROR('tablas turistas por categorías '!M55/'tablas turistas por categorías '!M68-1,"-")</f>
        <v>1.3406653738189389E-2</v>
      </c>
    </row>
    <row r="56" spans="2:8" hidden="1" outlineLevel="1">
      <c r="B56" s="65" t="s">
        <v>91</v>
      </c>
      <c r="C56" s="167">
        <f>IFERROR('tablas turistas por categorías '!C56/'tablas turistas por categorías '!C69-1,"-")</f>
        <v>0.12056737588652489</v>
      </c>
      <c r="D56" s="167">
        <f>IFERROR('tablas turistas por categorías '!E56/'tablas turistas por categorías '!E69-1,"-")</f>
        <v>-0.23363479758828598</v>
      </c>
      <c r="E56" s="167">
        <f>IFERROR('tablas turistas por categorías '!G56/'tablas turistas por categorías '!G69-1,"-")</f>
        <v>7.5898358795798426E-3</v>
      </c>
      <c r="F56" s="125">
        <f>IFERROR('tablas turistas por categorías '!I56/'tablas turistas por categorías '!I69-1,"-")</f>
        <v>-4.0921564488405004E-2</v>
      </c>
      <c r="G56" s="167">
        <f>IFERROR('tablas turistas por categorías '!K56/'tablas turistas por categorías '!K69-1,"-")</f>
        <v>-1.4108199034130964E-2</v>
      </c>
      <c r="H56" s="125">
        <f>IFERROR('tablas turistas por categorías '!M56/'tablas turistas por categorías '!M69-1,"-")</f>
        <v>-3.1343283582089598E-2</v>
      </c>
    </row>
    <row r="57" spans="2:8" hidden="1" outlineLevel="1">
      <c r="B57" s="65" t="s">
        <v>92</v>
      </c>
      <c r="C57" s="167">
        <f>IFERROR('tablas turistas por categorías '!C57/'tablas turistas por categorías '!C70-1,"-")</f>
        <v>0.36853448275862077</v>
      </c>
      <c r="D57" s="167">
        <f>IFERROR('tablas turistas por categorías '!E57/'tablas turistas por categorías '!E70-1,"-")</f>
        <v>-0.14753946146703811</v>
      </c>
      <c r="E57" s="167">
        <f>IFERROR('tablas turistas por categorías '!G57/'tablas turistas por categorías '!G70-1,"-")</f>
        <v>5.4761546562358987E-2</v>
      </c>
      <c r="F57" s="125">
        <f>IFERROR('tablas turistas por categorías '!I57/'tablas turistas por categorías '!I70-1,"-")</f>
        <v>1.8165955796820565E-2</v>
      </c>
      <c r="G57" s="167">
        <f>IFERROR('tablas turistas por categorías '!K57/'tablas turistas por categorías '!K70-1,"-")</f>
        <v>4.7852760736196265E-2</v>
      </c>
      <c r="H57" s="125">
        <f>IFERROR('tablas turistas por categorías '!M57/'tablas turistas por categorías '!M70-1,"-")</f>
        <v>2.8737282316958934E-2</v>
      </c>
    </row>
    <row r="58" spans="2:8" hidden="1" outlineLevel="1">
      <c r="B58" s="65" t="s">
        <v>93</v>
      </c>
      <c r="C58" s="167">
        <f>IFERROR('tablas turistas por categorías '!C58/'tablas turistas por categorías '!C71-1,"-")</f>
        <v>0.2220902612826603</v>
      </c>
      <c r="D58" s="167">
        <f>IFERROR('tablas turistas por categorías '!E58/'tablas turistas por categorías '!E71-1,"-")</f>
        <v>-0.24530397899414258</v>
      </c>
      <c r="E58" s="167">
        <f>IFERROR('tablas turistas por categorías '!G58/'tablas turistas por categorías '!G71-1,"-")</f>
        <v>-0.13053007549314066</v>
      </c>
      <c r="F58" s="125">
        <f>IFERROR('tablas turistas por categorías '!I58/'tablas turistas por categorías '!I71-1,"-")</f>
        <v>-0.14813106643466589</v>
      </c>
      <c r="G58" s="167">
        <f>IFERROR('tablas turistas por categorías '!K58/'tablas turistas por categorías '!K71-1,"-")</f>
        <v>-2.609972019632123E-2</v>
      </c>
      <c r="H58" s="125">
        <f>IFERROR('tablas turistas por categorías '!M58/'tablas turistas por categorías '!M71-1,"-")</f>
        <v>-0.10985295387183103</v>
      </c>
    </row>
    <row r="59" spans="2:8" hidden="1" outlineLevel="1">
      <c r="B59" s="65" t="s">
        <v>94</v>
      </c>
      <c r="C59" s="167">
        <f>IFERROR('tablas turistas por categorías '!C59/'tablas turistas por categorías '!C72-1,"-")</f>
        <v>-0.4486842105263158</v>
      </c>
      <c r="D59" s="167">
        <f>IFERROR('tablas turistas por categorías '!E59/'tablas turistas por categorías '!E72-1,"-")</f>
        <v>-0.12648726343527905</v>
      </c>
      <c r="E59" s="167">
        <f>IFERROR('tablas turistas por categorías '!G59/'tablas turistas por categorías '!G72-1,"-")</f>
        <v>3.8462483717958129E-2</v>
      </c>
      <c r="F59" s="125">
        <f>IFERROR('tablas turistas por categorías '!I59/'tablas turistas por categorías '!I72-1,"-")</f>
        <v>-1.2807863772564487E-2</v>
      </c>
      <c r="G59" s="167">
        <f>IFERROR('tablas turistas por categorías '!K59/'tablas turistas por categorías '!K72-1,"-")</f>
        <v>-0.12993588689791224</v>
      </c>
      <c r="H59" s="125">
        <f>IFERROR('tablas turistas por categorías '!M59/'tablas turistas por categorías '!M72-1,"-")</f>
        <v>-5.4646669876801335E-2</v>
      </c>
    </row>
    <row r="60" spans="2:8" hidden="1" outlineLevel="1">
      <c r="B60" s="65" t="s">
        <v>95</v>
      </c>
      <c r="C60" s="167">
        <f>IFERROR('tablas turistas por categorías '!C60/'tablas turistas por categorías '!C73-1,"-")</f>
        <v>0.1574212893553224</v>
      </c>
      <c r="D60" s="167">
        <f>IFERROR('tablas turistas por categorías '!E60/'tablas turistas por categorías '!E73-1,"-")</f>
        <v>1.3750887154009961E-2</v>
      </c>
      <c r="E60" s="167">
        <f>IFERROR('tablas turistas por categorías '!G60/'tablas turistas por categorías '!G73-1,"-")</f>
        <v>3.2608411873743526E-2</v>
      </c>
      <c r="F60" s="125">
        <f>IFERROR('tablas turistas por categorías '!I60/'tablas turistas por categorías '!I73-1,"-")</f>
        <v>3.1703628042192955E-2</v>
      </c>
      <c r="G60" s="167">
        <f>IFERROR('tablas turistas por categorías '!K60/'tablas turistas por categorías '!K73-1,"-")</f>
        <v>-8.8896952104499105E-3</v>
      </c>
      <c r="H60" s="125">
        <f>IFERROR('tablas turistas por categorías '!M60/'tablas turistas por categorías '!M73-1,"-")</f>
        <v>1.7446380099147341E-2</v>
      </c>
    </row>
    <row r="61" spans="2:8" hidden="1" outlineLevel="1">
      <c r="B61" s="65" t="s">
        <v>96</v>
      </c>
      <c r="C61" s="167">
        <f>IFERROR('tablas turistas por categorías '!C61/'tablas turistas por categorías '!C74-1,"-")</f>
        <v>0.48934659090909083</v>
      </c>
      <c r="D61" s="167">
        <f>IFERROR('tablas turistas por categorías '!E61/'tablas turistas por categorías '!E74-1,"-")</f>
        <v>-6.0401459854014572E-2</v>
      </c>
      <c r="E61" s="167">
        <f>IFERROR('tablas turistas por categorías '!G61/'tablas turistas por categorías '!G74-1,"-")</f>
        <v>-1.003724871335554E-2</v>
      </c>
      <c r="F61" s="125">
        <f>IFERROR('tablas turistas por categorías '!I61/'tablas turistas por categorías '!I74-1,"-")</f>
        <v>-6.857816016997309E-3</v>
      </c>
      <c r="G61" s="167">
        <f>IFERROR('tablas turistas por categorías '!K61/'tablas turistas por categorías '!K74-1,"-")</f>
        <v>-9.7584042644656477E-2</v>
      </c>
      <c r="H61" s="125">
        <f>IFERROR('tablas turistas por categorías '!M61/'tablas turistas por categorías '!M74-1,"-")</f>
        <v>-3.6667184564753708E-2</v>
      </c>
    </row>
    <row r="62" spans="2:8" hidden="1" outlineLevel="1">
      <c r="B62" s="65" t="s">
        <v>97</v>
      </c>
      <c r="C62" s="167">
        <f>IFERROR('tablas turistas por categorías '!C62/'tablas turistas por categorías '!C75-1,"-")</f>
        <v>0.48472075869336151</v>
      </c>
      <c r="D62" s="167">
        <f>IFERROR('tablas turistas por categorías '!E62/'tablas turistas por categorías '!E75-1,"-")</f>
        <v>3.0870549495780608E-3</v>
      </c>
      <c r="E62" s="167">
        <f>IFERROR('tablas turistas por categorías '!G62/'tablas turistas por categorías '!G75-1,"-")</f>
        <v>3.6484983314794217E-2</v>
      </c>
      <c r="F62" s="125">
        <f>IFERROR('tablas turistas por categorías '!I62/'tablas turistas por categorías '!I75-1,"-")</f>
        <v>3.8877812589005911E-2</v>
      </c>
      <c r="G62" s="167">
        <f>IFERROR('tablas turistas por categorías '!K62/'tablas turistas por categorías '!K75-1,"-")</f>
        <v>-6.9415211918616659E-2</v>
      </c>
      <c r="H62" s="125">
        <f>IFERROR('tablas turistas por categorías '!M62/'tablas turistas por categorías '!M75-1,"-")</f>
        <v>-6.6302005635665573E-4</v>
      </c>
    </row>
    <row r="63" spans="2:8" collapsed="1">
      <c r="B63" s="169">
        <v>2007</v>
      </c>
      <c r="C63" s="135">
        <f>IFERROR('tablas turistas por categorías '!C63/'tablas turistas por categorías '!C76-1,"-")</f>
        <v>0.3973530556636824</v>
      </c>
      <c r="D63" s="135">
        <f>IFERROR('tablas turistas por categorías '!E63/'tablas turistas por categorías '!E76-1,"-")</f>
        <v>-8.4179500299071064E-2</v>
      </c>
      <c r="E63" s="135">
        <f>IFERROR('tablas turistas por categorías '!G63/'tablas turistas por categorías '!G76-1,"-")</f>
        <v>-1.6861458394553663E-3</v>
      </c>
      <c r="F63" s="135">
        <f>IFERROR('tablas turistas por categorías '!I63/'tablas turistas por categorías '!I76-1,"-")</f>
        <v>-1.1486091581775382E-2</v>
      </c>
      <c r="G63" s="135">
        <f>IFERROR('tablas turistas por categorías '!K63/'tablas turistas por categorías '!K76-1,"-")</f>
        <v>-2.8433770227722088E-2</v>
      </c>
      <c r="H63" s="135">
        <f>IFERROR('tablas turistas por categorías '!M63/'tablas turistas por categorías '!M76-1,"-")</f>
        <v>-1.7351839799851221E-2</v>
      </c>
    </row>
    <row r="64" spans="2:8" ht="15" customHeight="1">
      <c r="B64" s="170" t="s">
        <v>79</v>
      </c>
      <c r="C64" s="170"/>
      <c r="D64" s="170"/>
      <c r="E64" s="170"/>
      <c r="F64" s="170"/>
      <c r="G64" s="170"/>
      <c r="H64" s="170"/>
    </row>
  </sheetData>
  <mergeCells count="2">
    <mergeCell ref="B5:H5"/>
    <mergeCell ref="B64:H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J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175</v>
      </c>
      <c r="C5" s="116"/>
      <c r="D5" s="116"/>
      <c r="E5" s="116"/>
      <c r="F5" s="116"/>
      <c r="G5" s="116"/>
      <c r="H5" s="116"/>
    </row>
    <row r="6" spans="2:8" ht="18" customHeight="1">
      <c r="B6" s="173">
        <v>2010</v>
      </c>
      <c r="C6" s="173"/>
      <c r="D6" s="173"/>
      <c r="E6" s="173"/>
      <c r="F6" s="173"/>
      <c r="G6" s="173"/>
      <c r="H6" s="173"/>
    </row>
    <row r="7" spans="2:8" ht="15" customHeight="1">
      <c r="B7" s="174" t="s">
        <v>176</v>
      </c>
      <c r="C7" s="141" t="s">
        <v>177</v>
      </c>
      <c r="D7" s="141" t="s">
        <v>172</v>
      </c>
      <c r="E7" s="141" t="s">
        <v>178</v>
      </c>
      <c r="F7" s="171" t="s">
        <v>81</v>
      </c>
      <c r="G7" s="172" t="s">
        <v>82</v>
      </c>
      <c r="H7" s="171" t="s">
        <v>83</v>
      </c>
    </row>
    <row r="8" spans="2:8" ht="15" customHeight="1">
      <c r="B8" s="175" t="s">
        <v>105</v>
      </c>
      <c r="C8" s="124">
        <v>749</v>
      </c>
      <c r="D8" s="124">
        <v>6334</v>
      </c>
      <c r="E8" s="124">
        <v>31864</v>
      </c>
      <c r="F8" s="136">
        <v>38947</v>
      </c>
      <c r="G8" s="124">
        <v>18813</v>
      </c>
      <c r="H8" s="136">
        <v>57760</v>
      </c>
    </row>
    <row r="9" spans="2:8" ht="15" customHeight="1">
      <c r="B9" s="175" t="s">
        <v>106</v>
      </c>
      <c r="C9" s="124">
        <v>829</v>
      </c>
      <c r="D9" s="124">
        <v>6979</v>
      </c>
      <c r="E9" s="124">
        <v>30618</v>
      </c>
      <c r="F9" s="136">
        <v>38426</v>
      </c>
      <c r="G9" s="124">
        <v>16463</v>
      </c>
      <c r="H9" s="136">
        <v>54889</v>
      </c>
    </row>
    <row r="10" spans="2:8" ht="15" customHeight="1">
      <c r="B10" s="175" t="s">
        <v>107</v>
      </c>
      <c r="C10" s="124">
        <v>1100</v>
      </c>
      <c r="D10" s="124">
        <v>6716</v>
      </c>
      <c r="E10" s="124">
        <v>32459</v>
      </c>
      <c r="F10" s="136">
        <v>40275</v>
      </c>
      <c r="G10" s="124">
        <v>18965</v>
      </c>
      <c r="H10" s="136">
        <v>59240</v>
      </c>
    </row>
    <row r="11" spans="2:8" ht="15" customHeight="1">
      <c r="B11" s="175" t="s">
        <v>108</v>
      </c>
      <c r="C11" s="124">
        <v>939</v>
      </c>
      <c r="D11" s="124">
        <v>6223</v>
      </c>
      <c r="E11" s="124">
        <v>34318</v>
      </c>
      <c r="F11" s="136">
        <v>41480</v>
      </c>
      <c r="G11" s="124">
        <v>18320</v>
      </c>
      <c r="H11" s="136">
        <v>59800</v>
      </c>
    </row>
    <row r="12" spans="2:8" ht="15" customHeight="1">
      <c r="B12" s="175" t="s">
        <v>109</v>
      </c>
      <c r="C12" s="124">
        <v>640</v>
      </c>
      <c r="D12" s="124">
        <v>5102</v>
      </c>
      <c r="E12" s="124">
        <v>34249</v>
      </c>
      <c r="F12" s="136">
        <v>39991</v>
      </c>
      <c r="G12" s="124">
        <v>16613</v>
      </c>
      <c r="H12" s="136">
        <v>56604</v>
      </c>
    </row>
    <row r="13" spans="2:8" ht="15" customHeight="1">
      <c r="B13" s="175" t="s">
        <v>110</v>
      </c>
      <c r="C13" s="124">
        <v>638</v>
      </c>
      <c r="D13" s="124">
        <v>5627</v>
      </c>
      <c r="E13" s="124">
        <v>36426</v>
      </c>
      <c r="F13" s="136">
        <v>42691</v>
      </c>
      <c r="G13" s="124">
        <v>21988</v>
      </c>
      <c r="H13" s="136">
        <v>64679</v>
      </c>
    </row>
    <row r="14" spans="2:8" ht="15" customHeight="1">
      <c r="B14" s="175" t="s">
        <v>111</v>
      </c>
      <c r="C14" s="124">
        <v>816</v>
      </c>
      <c r="D14" s="124">
        <v>6112</v>
      </c>
      <c r="E14" s="124">
        <v>35572</v>
      </c>
      <c r="F14" s="136">
        <v>42500</v>
      </c>
      <c r="G14" s="124">
        <v>19547</v>
      </c>
      <c r="H14" s="136">
        <v>62047</v>
      </c>
    </row>
    <row r="15" spans="2:8" ht="15" customHeight="1">
      <c r="B15" s="175" t="s">
        <v>112</v>
      </c>
      <c r="C15" s="124">
        <v>827</v>
      </c>
      <c r="D15" s="124">
        <v>6199</v>
      </c>
      <c r="E15" s="124">
        <v>44309</v>
      </c>
      <c r="F15" s="136">
        <v>51335</v>
      </c>
      <c r="G15" s="124">
        <v>20779</v>
      </c>
      <c r="H15" s="136">
        <v>72114</v>
      </c>
    </row>
    <row r="16" spans="2:8" ht="15" customHeight="1">
      <c r="B16" s="175" t="s">
        <v>113</v>
      </c>
      <c r="C16" s="124">
        <v>744</v>
      </c>
      <c r="D16" s="124">
        <v>4578</v>
      </c>
      <c r="E16" s="124">
        <v>34782</v>
      </c>
      <c r="F16" s="136">
        <v>40104</v>
      </c>
      <c r="G16" s="124">
        <v>15815</v>
      </c>
      <c r="H16" s="136">
        <v>55919</v>
      </c>
    </row>
    <row r="17" spans="2:10" ht="15" customHeight="1">
      <c r="B17" s="175" t="s">
        <v>114</v>
      </c>
      <c r="C17" s="124">
        <v>768</v>
      </c>
      <c r="D17" s="124">
        <v>5380</v>
      </c>
      <c r="E17" s="124">
        <v>31335</v>
      </c>
      <c r="F17" s="136">
        <v>37483</v>
      </c>
      <c r="G17" s="124">
        <v>17324</v>
      </c>
      <c r="H17" s="136">
        <v>54807</v>
      </c>
    </row>
    <row r="18" spans="2:10" ht="15" customHeight="1">
      <c r="B18" s="175" t="s">
        <v>115</v>
      </c>
      <c r="C18" s="124">
        <v>1362</v>
      </c>
      <c r="D18" s="124">
        <v>6553</v>
      </c>
      <c r="E18" s="124">
        <v>31471</v>
      </c>
      <c r="F18" s="136">
        <v>39386</v>
      </c>
      <c r="G18" s="124">
        <v>16676</v>
      </c>
      <c r="H18" s="136">
        <v>56062</v>
      </c>
    </row>
    <row r="19" spans="2:10" ht="15" customHeight="1">
      <c r="B19" s="175" t="s">
        <v>116</v>
      </c>
      <c r="C19" s="124">
        <v>1230</v>
      </c>
      <c r="D19" s="124">
        <v>6309</v>
      </c>
      <c r="E19" s="124">
        <v>32118</v>
      </c>
      <c r="F19" s="136">
        <v>39657</v>
      </c>
      <c r="G19" s="124">
        <v>18070</v>
      </c>
      <c r="H19" s="136">
        <v>57727</v>
      </c>
    </row>
    <row r="20" spans="2:10" ht="15" customHeight="1" thickBot="1">
      <c r="B20" s="176" t="s">
        <v>148</v>
      </c>
      <c r="C20" s="155">
        <v>10642</v>
      </c>
      <c r="D20" s="155">
        <v>72112</v>
      </c>
      <c r="E20" s="155">
        <v>409521</v>
      </c>
      <c r="F20" s="155">
        <v>492275</v>
      </c>
      <c r="G20" s="155">
        <v>219373</v>
      </c>
      <c r="H20" s="155">
        <v>711648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175</v>
      </c>
      <c r="C25" s="116"/>
      <c r="D25" s="116"/>
      <c r="E25" s="116"/>
      <c r="F25" s="116"/>
      <c r="G25" s="116"/>
      <c r="H25" s="116"/>
    </row>
    <row r="26" spans="2:10" ht="18" customHeight="1">
      <c r="B26" s="173">
        <v>2011</v>
      </c>
      <c r="C26" s="173"/>
      <c r="D26" s="173"/>
      <c r="E26" s="173"/>
      <c r="F26" s="173"/>
      <c r="G26" s="173"/>
      <c r="H26" s="173"/>
    </row>
    <row r="27" spans="2:10" ht="15" customHeight="1">
      <c r="B27" s="174" t="s">
        <v>176</v>
      </c>
      <c r="C27" s="141" t="s">
        <v>177</v>
      </c>
      <c r="D27" s="141" t="s">
        <v>172</v>
      </c>
      <c r="E27" s="141" t="s">
        <v>178</v>
      </c>
      <c r="F27" s="171" t="s">
        <v>81</v>
      </c>
      <c r="G27" s="172" t="s">
        <v>82</v>
      </c>
      <c r="H27" s="171" t="s">
        <v>83</v>
      </c>
    </row>
    <row r="28" spans="2:10" ht="15" customHeight="1">
      <c r="B28" s="175" t="s">
        <v>105</v>
      </c>
      <c r="C28" s="124">
        <v>1623</v>
      </c>
      <c r="D28" s="124">
        <v>6577</v>
      </c>
      <c r="E28" s="124">
        <v>32797</v>
      </c>
      <c r="F28" s="136">
        <v>40997</v>
      </c>
      <c r="G28" s="124">
        <v>14725</v>
      </c>
      <c r="H28" s="136">
        <v>55722</v>
      </c>
    </row>
    <row r="29" spans="2:10" ht="15" customHeight="1">
      <c r="B29" s="175" t="s">
        <v>106</v>
      </c>
      <c r="C29" s="124">
        <v>1549</v>
      </c>
      <c r="D29" s="124">
        <v>6805</v>
      </c>
      <c r="E29" s="124">
        <v>34805</v>
      </c>
      <c r="F29" s="136">
        <v>43159</v>
      </c>
      <c r="G29" s="124">
        <v>13523</v>
      </c>
      <c r="H29" s="136">
        <v>56682</v>
      </c>
    </row>
    <row r="30" spans="2:10" ht="15" customHeight="1">
      <c r="B30" s="175" t="s">
        <v>107</v>
      </c>
      <c r="C30" s="124">
        <v>1622</v>
      </c>
      <c r="D30" s="124">
        <v>6878</v>
      </c>
      <c r="E30" s="124">
        <v>39285</v>
      </c>
      <c r="F30" s="136">
        <v>47785</v>
      </c>
      <c r="G30" s="124">
        <v>18823</v>
      </c>
      <c r="H30" s="136">
        <v>66608</v>
      </c>
    </row>
    <row r="31" spans="2:10" ht="15" customHeight="1">
      <c r="B31" s="175" t="s">
        <v>108</v>
      </c>
      <c r="C31" s="124">
        <v>1096</v>
      </c>
      <c r="D31" s="124">
        <v>5975</v>
      </c>
      <c r="E31" s="124">
        <v>37712</v>
      </c>
      <c r="F31" s="136">
        <v>44783</v>
      </c>
      <c r="G31" s="124">
        <v>17362</v>
      </c>
      <c r="H31" s="136">
        <v>62145</v>
      </c>
    </row>
    <row r="32" spans="2:10" ht="15" customHeight="1">
      <c r="B32" s="175" t="s">
        <v>109</v>
      </c>
      <c r="C32" s="124"/>
      <c r="D32" s="124"/>
      <c r="E32" s="124"/>
      <c r="F32" s="136"/>
      <c r="G32" s="124"/>
      <c r="H32" s="136"/>
    </row>
    <row r="33" spans="2:8" ht="15" customHeight="1">
      <c r="B33" s="175" t="s">
        <v>110</v>
      </c>
      <c r="C33" s="124"/>
      <c r="D33" s="124"/>
      <c r="E33" s="124"/>
      <c r="F33" s="136"/>
      <c r="G33" s="124"/>
      <c r="H33" s="136"/>
    </row>
    <row r="34" spans="2:8" ht="15" customHeight="1">
      <c r="B34" s="175" t="s">
        <v>111</v>
      </c>
      <c r="C34" s="124"/>
      <c r="D34" s="124"/>
      <c r="E34" s="124"/>
      <c r="F34" s="136"/>
      <c r="G34" s="124"/>
      <c r="H34" s="136"/>
    </row>
    <row r="35" spans="2:8" ht="15" customHeight="1">
      <c r="B35" s="175" t="s">
        <v>112</v>
      </c>
      <c r="C35" s="124"/>
      <c r="D35" s="124"/>
      <c r="E35" s="124"/>
      <c r="F35" s="136"/>
      <c r="G35" s="124"/>
      <c r="H35" s="136"/>
    </row>
    <row r="36" spans="2:8" ht="15" customHeight="1">
      <c r="B36" s="175" t="s">
        <v>113</v>
      </c>
      <c r="C36" s="124"/>
      <c r="D36" s="124"/>
      <c r="E36" s="124"/>
      <c r="F36" s="136"/>
      <c r="G36" s="124"/>
      <c r="H36" s="136"/>
    </row>
    <row r="37" spans="2:8" ht="15" customHeight="1">
      <c r="B37" s="175" t="s">
        <v>114</v>
      </c>
      <c r="C37" s="124"/>
      <c r="D37" s="124"/>
      <c r="E37" s="124"/>
      <c r="F37" s="136"/>
      <c r="G37" s="124"/>
      <c r="H37" s="136"/>
    </row>
    <row r="38" spans="2:8" ht="15" customHeight="1">
      <c r="B38" s="175" t="s">
        <v>115</v>
      </c>
      <c r="C38" s="124"/>
      <c r="D38" s="124"/>
      <c r="E38" s="124"/>
      <c r="F38" s="136"/>
      <c r="G38" s="124"/>
      <c r="H38" s="136"/>
    </row>
    <row r="39" spans="2:8" ht="15" customHeight="1">
      <c r="B39" s="175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6" t="s">
        <v>148</v>
      </c>
      <c r="C40" s="155">
        <v>5890</v>
      </c>
      <c r="D40" s="155">
        <v>26235</v>
      </c>
      <c r="E40" s="155">
        <v>144599</v>
      </c>
      <c r="F40" s="155">
        <v>176724</v>
      </c>
      <c r="G40" s="155">
        <v>64433</v>
      </c>
      <c r="H40" s="155">
        <v>241157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ColWidth="10.7109375" defaultRowHeight="15"/>
  <cols>
    <col min="1" max="1" width="15.7109375" style="177" customWidth="1"/>
    <col min="2" max="2" width="13" style="177" customWidth="1"/>
    <col min="3" max="16384" width="10.710937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179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180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181</v>
      </c>
      <c r="G8" s="182" t="s">
        <v>182</v>
      </c>
    </row>
    <row r="9" spans="2:14">
      <c r="B9" s="183" t="s">
        <v>97</v>
      </c>
      <c r="C9" s="184">
        <v>57710</v>
      </c>
      <c r="D9" s="184">
        <v>57760</v>
      </c>
      <c r="E9" s="184">
        <v>55722</v>
      </c>
      <c r="F9" s="185">
        <v>8.664009703691633E-4</v>
      </c>
      <c r="G9" s="185">
        <v>-3.5283933518005517E-2</v>
      </c>
    </row>
    <row r="10" spans="2:14">
      <c r="B10" s="183" t="s">
        <v>96</v>
      </c>
      <c r="C10" s="184">
        <v>59118</v>
      </c>
      <c r="D10" s="184">
        <v>54889</v>
      </c>
      <c r="E10" s="184">
        <v>56682</v>
      </c>
      <c r="F10" s="185">
        <v>-7.1534896309076723E-2</v>
      </c>
      <c r="G10" s="185">
        <v>3.2665925777478177E-2</v>
      </c>
    </row>
    <row r="11" spans="2:14">
      <c r="B11" s="183" t="s">
        <v>95</v>
      </c>
      <c r="C11" s="184">
        <v>65189</v>
      </c>
      <c r="D11" s="184">
        <v>59240</v>
      </c>
      <c r="E11" s="184">
        <v>66608</v>
      </c>
      <c r="F11" s="185">
        <v>-9.1257727530718369E-2</v>
      </c>
      <c r="G11" s="185">
        <v>0.12437542201215401</v>
      </c>
    </row>
    <row r="12" spans="2:14">
      <c r="B12" s="183" t="s">
        <v>94</v>
      </c>
      <c r="C12" s="184">
        <v>70420</v>
      </c>
      <c r="D12" s="184">
        <v>59800</v>
      </c>
      <c r="E12" s="184">
        <v>62145</v>
      </c>
      <c r="F12" s="185">
        <v>-0.15080942913944906</v>
      </c>
      <c r="G12" s="185">
        <v>3.9214046822742432E-2</v>
      </c>
    </row>
    <row r="13" spans="2:14">
      <c r="B13" s="183" t="s">
        <v>93</v>
      </c>
      <c r="C13" s="184">
        <v>56119</v>
      </c>
      <c r="D13" s="184">
        <v>56604</v>
      </c>
      <c r="E13" s="184"/>
      <c r="F13" s="185">
        <v>8.6423492934657453E-3</v>
      </c>
      <c r="G13" s="185"/>
    </row>
    <row r="14" spans="2:14">
      <c r="B14" s="183" t="s">
        <v>92</v>
      </c>
      <c r="C14" s="184">
        <v>62044</v>
      </c>
      <c r="D14" s="184">
        <v>64679</v>
      </c>
      <c r="E14" s="184"/>
      <c r="F14" s="185">
        <v>4.2469860099284329E-2</v>
      </c>
      <c r="G14" s="185"/>
    </row>
    <row r="15" spans="2:14">
      <c r="B15" s="183" t="s">
        <v>91</v>
      </c>
      <c r="C15" s="184">
        <v>72974</v>
      </c>
      <c r="D15" s="184">
        <v>62047</v>
      </c>
      <c r="E15" s="184"/>
      <c r="F15" s="185">
        <v>-0.14973826294296599</v>
      </c>
      <c r="G15" s="185"/>
    </row>
    <row r="16" spans="2:14">
      <c r="B16" s="183" t="s">
        <v>90</v>
      </c>
      <c r="C16" s="184">
        <v>87195</v>
      </c>
      <c r="D16" s="184">
        <v>72114</v>
      </c>
      <c r="E16" s="184"/>
      <c r="F16" s="185">
        <v>-0.17295716497505587</v>
      </c>
      <c r="G16" s="185"/>
    </row>
    <row r="17" spans="2:7">
      <c r="B17" s="183" t="s">
        <v>89</v>
      </c>
      <c r="C17" s="184">
        <v>57084</v>
      </c>
      <c r="D17" s="184">
        <v>55919</v>
      </c>
      <c r="E17" s="184"/>
      <c r="F17" s="185">
        <v>-2.0408520776399652E-2</v>
      </c>
      <c r="G17" s="185"/>
    </row>
    <row r="18" spans="2:7">
      <c r="B18" s="183" t="s">
        <v>88</v>
      </c>
      <c r="C18" s="184">
        <v>58560</v>
      </c>
      <c r="D18" s="184">
        <v>54807</v>
      </c>
      <c r="E18" s="184"/>
      <c r="F18" s="185">
        <v>-6.4088114754098369E-2</v>
      </c>
      <c r="G18" s="185"/>
    </row>
    <row r="19" spans="2:7">
      <c r="B19" s="183" t="s">
        <v>87</v>
      </c>
      <c r="C19" s="184">
        <v>61078</v>
      </c>
      <c r="D19" s="184">
        <v>56062</v>
      </c>
      <c r="E19" s="184"/>
      <c r="F19" s="185">
        <v>-8.2124496545400993E-2</v>
      </c>
      <c r="G19" s="185"/>
    </row>
    <row r="20" spans="2:7">
      <c r="B20" s="183" t="s">
        <v>86</v>
      </c>
      <c r="C20" s="184">
        <v>63041</v>
      </c>
      <c r="D20" s="184">
        <v>57727</v>
      </c>
      <c r="E20" s="184"/>
      <c r="F20" s="185">
        <v>-8.4294348122650353E-2</v>
      </c>
      <c r="G20" s="185"/>
    </row>
    <row r="21" spans="2:7">
      <c r="B21" s="186" t="s">
        <v>47</v>
      </c>
      <c r="C21" s="74">
        <v>770532</v>
      </c>
      <c r="D21" s="74">
        <v>711648</v>
      </c>
      <c r="E21" s="74">
        <v>241157</v>
      </c>
      <c r="F21" s="187">
        <v>-7.6419928049711094E-2</v>
      </c>
      <c r="G21" s="187"/>
    </row>
    <row r="22" spans="2:7" ht="15" customHeight="1">
      <c r="B22" s="188" t="s">
        <v>183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184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181</v>
      </c>
      <c r="G26" s="182" t="s">
        <v>182</v>
      </c>
    </row>
    <row r="27" spans="2:7" ht="15" customHeight="1">
      <c r="B27" s="183" t="s">
        <v>97</v>
      </c>
      <c r="C27" s="184">
        <v>5599</v>
      </c>
      <c r="D27" s="184">
        <v>5066</v>
      </c>
      <c r="E27" s="184">
        <v>4692</v>
      </c>
      <c r="F27" s="185">
        <v>-9.5195570637613858E-2</v>
      </c>
      <c r="G27" s="185">
        <v>-7.3825503355704702E-2</v>
      </c>
    </row>
    <row r="28" spans="2:7" ht="15" customHeight="1">
      <c r="B28" s="183" t="s">
        <v>96</v>
      </c>
      <c r="C28" s="184">
        <v>5670</v>
      </c>
      <c r="D28" s="184">
        <v>5107</v>
      </c>
      <c r="E28" s="184">
        <v>4899</v>
      </c>
      <c r="F28" s="185">
        <v>-9.9294532627865917E-2</v>
      </c>
      <c r="G28" s="185">
        <v>-4.0728411983552038E-2</v>
      </c>
    </row>
    <row r="29" spans="2:7" ht="15" customHeight="1">
      <c r="B29" s="183" t="s">
        <v>95</v>
      </c>
      <c r="C29" s="184">
        <v>4507</v>
      </c>
      <c r="D29" s="184">
        <v>4717</v>
      </c>
      <c r="E29" s="184">
        <v>6150</v>
      </c>
      <c r="F29" s="185">
        <v>4.6594186820501537E-2</v>
      </c>
      <c r="G29" s="185">
        <v>0.30379478482086064</v>
      </c>
    </row>
    <row r="30" spans="2:7" ht="15" customHeight="1">
      <c r="B30" s="183" t="s">
        <v>94</v>
      </c>
      <c r="C30" s="184">
        <v>4082</v>
      </c>
      <c r="D30" s="184">
        <v>3559</v>
      </c>
      <c r="E30" s="184">
        <v>4608</v>
      </c>
      <c r="F30" s="185">
        <v>-0.12812346888780013</v>
      </c>
      <c r="G30" s="185">
        <v>0.294745715088508</v>
      </c>
    </row>
    <row r="31" spans="2:7" ht="15" customHeight="1">
      <c r="B31" s="183" t="s">
        <v>93</v>
      </c>
      <c r="C31" s="184">
        <v>2450</v>
      </c>
      <c r="D31" s="184">
        <v>2112</v>
      </c>
      <c r="E31" s="184"/>
      <c r="F31" s="185">
        <v>-0.13795918367346938</v>
      </c>
      <c r="G31" s="185"/>
    </row>
    <row r="32" spans="2:7" ht="15" customHeight="1">
      <c r="B32" s="183" t="s">
        <v>92</v>
      </c>
      <c r="C32" s="184">
        <v>2401</v>
      </c>
      <c r="D32" s="184">
        <v>2454</v>
      </c>
      <c r="E32" s="184"/>
      <c r="F32" s="185">
        <v>2.2074135776759762E-2</v>
      </c>
      <c r="G32" s="185"/>
    </row>
    <row r="33" spans="2:7" ht="15" customHeight="1">
      <c r="B33" s="183" t="s">
        <v>91</v>
      </c>
      <c r="C33" s="184">
        <v>2152</v>
      </c>
      <c r="D33" s="184">
        <v>2165</v>
      </c>
      <c r="E33" s="184"/>
      <c r="F33" s="185">
        <v>6.0408921933086113E-3</v>
      </c>
      <c r="G33" s="185"/>
    </row>
    <row r="34" spans="2:7" ht="15" customHeight="1">
      <c r="B34" s="183" t="s">
        <v>90</v>
      </c>
      <c r="C34" s="184">
        <v>2016</v>
      </c>
      <c r="D34" s="184">
        <v>2312</v>
      </c>
      <c r="E34" s="184"/>
      <c r="F34" s="185">
        <v>0.14682539682539675</v>
      </c>
      <c r="G34" s="185"/>
    </row>
    <row r="35" spans="2:7" ht="15" customHeight="1">
      <c r="B35" s="183" t="s">
        <v>89</v>
      </c>
      <c r="C35" s="184">
        <v>3253</v>
      </c>
      <c r="D35" s="184">
        <v>2987</v>
      </c>
      <c r="E35" s="184"/>
      <c r="F35" s="185">
        <v>-8.1770673224715651E-2</v>
      </c>
      <c r="G35" s="185"/>
    </row>
    <row r="36" spans="2:7" ht="15" customHeight="1">
      <c r="B36" s="183" t="s">
        <v>88</v>
      </c>
      <c r="C36" s="184">
        <v>3191</v>
      </c>
      <c r="D36" s="184">
        <v>3990</v>
      </c>
      <c r="E36" s="184"/>
      <c r="F36" s="185">
        <v>0.25039172673143217</v>
      </c>
      <c r="G36" s="185"/>
    </row>
    <row r="37" spans="2:7" ht="15" customHeight="1">
      <c r="B37" s="183" t="s">
        <v>87</v>
      </c>
      <c r="C37" s="184">
        <v>3715</v>
      </c>
      <c r="D37" s="184">
        <v>3932</v>
      </c>
      <c r="E37" s="184"/>
      <c r="F37" s="185">
        <v>5.8411843876177594E-2</v>
      </c>
      <c r="G37" s="185"/>
    </row>
    <row r="38" spans="2:7" ht="15" customHeight="1">
      <c r="B38" s="183" t="s">
        <v>86</v>
      </c>
      <c r="C38" s="184">
        <v>4609</v>
      </c>
      <c r="D38" s="184">
        <v>4595</v>
      </c>
      <c r="E38" s="184"/>
      <c r="F38" s="185">
        <v>-3.0375352571057057E-3</v>
      </c>
      <c r="G38" s="185"/>
    </row>
    <row r="39" spans="2:7" ht="15" customHeight="1">
      <c r="B39" s="186" t="s">
        <v>47</v>
      </c>
      <c r="C39" s="74">
        <v>43645</v>
      </c>
      <c r="D39" s="74">
        <v>42996</v>
      </c>
      <c r="E39" s="74">
        <v>20349</v>
      </c>
      <c r="F39" s="187">
        <v>-1.4869973651048252E-2</v>
      </c>
      <c r="G39" s="187"/>
    </row>
    <row r="40" spans="2:7" ht="15" customHeight="1">
      <c r="B40" s="188" t="s">
        <v>183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185</v>
      </c>
      <c r="C43" s="179"/>
      <c r="D43" s="179"/>
      <c r="E43" s="179"/>
      <c r="F43" s="179"/>
      <c r="G43" s="179"/>
    </row>
    <row r="44" spans="2:7" ht="15" customHeight="1">
      <c r="B44" s="180"/>
      <c r="C44" s="180">
        <v>2009</v>
      </c>
      <c r="D44" s="180">
        <v>2010</v>
      </c>
      <c r="E44" s="180">
        <v>2011</v>
      </c>
      <c r="F44" s="182" t="s">
        <v>181</v>
      </c>
      <c r="G44" s="182" t="s">
        <v>182</v>
      </c>
    </row>
    <row r="45" spans="2:7" ht="15" customHeight="1">
      <c r="B45" s="183" t="s">
        <v>97</v>
      </c>
      <c r="C45" s="184">
        <v>20453</v>
      </c>
      <c r="D45" s="184">
        <v>23963</v>
      </c>
      <c r="E45" s="184">
        <v>21262</v>
      </c>
      <c r="F45" s="185">
        <v>0.17161296631301037</v>
      </c>
      <c r="G45" s="185">
        <v>-0.11271543629762548</v>
      </c>
    </row>
    <row r="46" spans="2:7" ht="15" customHeight="1">
      <c r="B46" s="183" t="s">
        <v>96</v>
      </c>
      <c r="C46" s="184">
        <v>25244</v>
      </c>
      <c r="D46" s="184">
        <v>25500</v>
      </c>
      <c r="E46" s="184">
        <v>23376</v>
      </c>
      <c r="F46" s="185">
        <v>1.0141023609570698E-2</v>
      </c>
      <c r="G46" s="185">
        <v>-8.3294117647058852E-2</v>
      </c>
    </row>
    <row r="47" spans="2:7" ht="15" customHeight="1">
      <c r="B47" s="183" t="s">
        <v>95</v>
      </c>
      <c r="C47" s="184">
        <v>29182</v>
      </c>
      <c r="D47" s="184">
        <v>31004</v>
      </c>
      <c r="E47" s="184">
        <v>26368</v>
      </c>
      <c r="F47" s="185">
        <v>6.2435748063875085E-2</v>
      </c>
      <c r="G47" s="185">
        <v>-0.14952909302025541</v>
      </c>
    </row>
    <row r="48" spans="2:7" ht="15" customHeight="1">
      <c r="B48" s="183" t="s">
        <v>94</v>
      </c>
      <c r="C48" s="184">
        <v>43871</v>
      </c>
      <c r="D48" s="184">
        <v>38879</v>
      </c>
      <c r="E48" s="184">
        <v>34603</v>
      </c>
      <c r="F48" s="185">
        <v>-0.11378815162635914</v>
      </c>
      <c r="G48" s="185">
        <v>-0.10998225262995442</v>
      </c>
    </row>
    <row r="49" spans="2:7" ht="15" customHeight="1">
      <c r="B49" s="183" t="s">
        <v>93</v>
      </c>
      <c r="C49" s="184">
        <v>39923</v>
      </c>
      <c r="D49" s="184">
        <v>41130</v>
      </c>
      <c r="E49" s="184"/>
      <c r="F49" s="185">
        <v>3.0233198907897663E-2</v>
      </c>
      <c r="G49" s="185"/>
    </row>
    <row r="50" spans="2:7" ht="15" customHeight="1">
      <c r="B50" s="183" t="s">
        <v>92</v>
      </c>
      <c r="C50" s="184">
        <v>47787</v>
      </c>
      <c r="D50" s="184">
        <v>50013</v>
      </c>
      <c r="E50" s="184"/>
      <c r="F50" s="185">
        <v>4.6581706321803029E-2</v>
      </c>
      <c r="G50" s="185"/>
    </row>
    <row r="51" spans="2:7" ht="15" customHeight="1">
      <c r="B51" s="183" t="s">
        <v>91</v>
      </c>
      <c r="C51" s="184">
        <v>57948</v>
      </c>
      <c r="D51" s="184">
        <v>46858</v>
      </c>
      <c r="E51" s="184"/>
      <c r="F51" s="185">
        <v>-0.19137847725547041</v>
      </c>
      <c r="G51" s="185"/>
    </row>
    <row r="52" spans="2:7" ht="15" customHeight="1">
      <c r="B52" s="183" t="s">
        <v>90</v>
      </c>
      <c r="C52" s="184">
        <v>71674</v>
      </c>
      <c r="D52" s="184">
        <v>56168</v>
      </c>
      <c r="E52" s="184"/>
      <c r="F52" s="185">
        <v>-0.21634065351452414</v>
      </c>
      <c r="G52" s="185"/>
    </row>
    <row r="53" spans="2:7" ht="15" customHeight="1">
      <c r="B53" s="183" t="s">
        <v>89</v>
      </c>
      <c r="C53" s="184">
        <v>40587</v>
      </c>
      <c r="D53" s="184">
        <v>37326</v>
      </c>
      <c r="E53" s="184"/>
      <c r="F53" s="185">
        <v>-8.0345923571586986E-2</v>
      </c>
      <c r="G53" s="185"/>
    </row>
    <row r="54" spans="2:7" ht="15" customHeight="1">
      <c r="B54" s="183" t="s">
        <v>88</v>
      </c>
      <c r="C54" s="184">
        <v>38129</v>
      </c>
      <c r="D54" s="184">
        <v>32725</v>
      </c>
      <c r="E54" s="184"/>
      <c r="F54" s="185">
        <v>-0.14172939232605108</v>
      </c>
      <c r="G54" s="185"/>
    </row>
    <row r="55" spans="2:7" ht="15" customHeight="1">
      <c r="B55" s="183" t="s">
        <v>87</v>
      </c>
      <c r="C55" s="184">
        <v>30544</v>
      </c>
      <c r="D55" s="184">
        <v>26716</v>
      </c>
      <c r="E55" s="184"/>
      <c r="F55" s="185">
        <v>-0.12532739654269254</v>
      </c>
      <c r="G55" s="185"/>
    </row>
    <row r="56" spans="2:7" ht="15" customHeight="1">
      <c r="B56" s="183" t="s">
        <v>86</v>
      </c>
      <c r="C56" s="184">
        <v>32592</v>
      </c>
      <c r="D56" s="184">
        <v>26819</v>
      </c>
      <c r="E56" s="184"/>
      <c r="F56" s="185">
        <v>-0.17712935689739817</v>
      </c>
      <c r="G56" s="185"/>
    </row>
    <row r="57" spans="2:7" ht="15" customHeight="1">
      <c r="B57" s="186" t="s">
        <v>47</v>
      </c>
      <c r="C57" s="74">
        <v>477934</v>
      </c>
      <c r="D57" s="74">
        <v>437101</v>
      </c>
      <c r="E57" s="74">
        <v>105609</v>
      </c>
      <c r="F57" s="187">
        <v>-8.5436482861650398E-2</v>
      </c>
      <c r="G57" s="187"/>
    </row>
    <row r="58" spans="2:7" ht="15" customHeight="1">
      <c r="B58" s="188" t="s">
        <v>183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186</v>
      </c>
      <c r="C61" s="179"/>
      <c r="D61" s="179"/>
      <c r="E61" s="179"/>
      <c r="F61" s="179"/>
      <c r="G61" s="179"/>
    </row>
    <row r="62" spans="2:7" ht="15" customHeight="1">
      <c r="B62" s="180"/>
      <c r="C62" s="180">
        <v>2009</v>
      </c>
      <c r="D62" s="180">
        <v>2010</v>
      </c>
      <c r="E62" s="180">
        <v>2011</v>
      </c>
      <c r="F62" s="182" t="s">
        <v>181</v>
      </c>
      <c r="G62" s="182" t="s">
        <v>182</v>
      </c>
    </row>
    <row r="63" spans="2:7" ht="15" customHeight="1">
      <c r="B63" s="183" t="s">
        <v>97</v>
      </c>
      <c r="C63" s="184">
        <v>16753</v>
      </c>
      <c r="D63" s="184">
        <v>15937</v>
      </c>
      <c r="E63" s="184">
        <v>16608</v>
      </c>
      <c r="F63" s="185">
        <v>-4.8707694144332403E-2</v>
      </c>
      <c r="G63" s="185">
        <v>4.2103281671581838E-2</v>
      </c>
    </row>
    <row r="64" spans="2:7" ht="15" customHeight="1">
      <c r="B64" s="183" t="s">
        <v>96</v>
      </c>
      <c r="C64" s="184">
        <v>14729</v>
      </c>
      <c r="D64" s="184">
        <v>13293</v>
      </c>
      <c r="E64" s="184">
        <v>15341</v>
      </c>
      <c r="F64" s="185">
        <v>-9.7494738271437287E-2</v>
      </c>
      <c r="G64" s="185">
        <v>0.15406604980064698</v>
      </c>
    </row>
    <row r="65" spans="2:7" ht="15" customHeight="1">
      <c r="B65" s="183" t="s">
        <v>95</v>
      </c>
      <c r="C65" s="184">
        <v>17062</v>
      </c>
      <c r="D65" s="184">
        <v>13002</v>
      </c>
      <c r="E65" s="184">
        <v>18464</v>
      </c>
      <c r="F65" s="185">
        <v>-0.23795569100926039</v>
      </c>
      <c r="G65" s="185">
        <v>0.42008921704353175</v>
      </c>
    </row>
    <row r="66" spans="2:7" ht="15" customHeight="1">
      <c r="B66" s="183" t="s">
        <v>94</v>
      </c>
      <c r="C66" s="184">
        <v>13698</v>
      </c>
      <c r="D66" s="184">
        <v>10777</v>
      </c>
      <c r="E66" s="184">
        <v>12991</v>
      </c>
      <c r="F66" s="185">
        <v>-0.21324280916922178</v>
      </c>
      <c r="G66" s="185">
        <v>0.20543750579938758</v>
      </c>
    </row>
    <row r="67" spans="2:7" ht="15" customHeight="1">
      <c r="B67" s="183" t="s">
        <v>93</v>
      </c>
      <c r="C67" s="184">
        <v>9499</v>
      </c>
      <c r="D67" s="184">
        <v>8522</v>
      </c>
      <c r="E67" s="184"/>
      <c r="F67" s="185">
        <v>-0.10285293188756717</v>
      </c>
      <c r="G67" s="185"/>
    </row>
    <row r="68" spans="2:7" ht="15" customHeight="1">
      <c r="B68" s="183" t="s">
        <v>92</v>
      </c>
      <c r="C68" s="184">
        <v>7331</v>
      </c>
      <c r="D68" s="184">
        <v>6938</v>
      </c>
      <c r="E68" s="184"/>
      <c r="F68" s="185">
        <v>-5.3607966171054455E-2</v>
      </c>
      <c r="G68" s="185"/>
    </row>
    <row r="69" spans="2:7" ht="15" customHeight="1">
      <c r="B69" s="183" t="s">
        <v>91</v>
      </c>
      <c r="C69" s="184">
        <v>7412</v>
      </c>
      <c r="D69" s="184">
        <v>7086</v>
      </c>
      <c r="E69" s="184"/>
      <c r="F69" s="185">
        <v>-4.3982730706961681E-2</v>
      </c>
      <c r="G69" s="185"/>
    </row>
    <row r="70" spans="2:7" ht="15" customHeight="1">
      <c r="B70" s="183" t="s">
        <v>90</v>
      </c>
      <c r="C70" s="184">
        <v>7905</v>
      </c>
      <c r="D70" s="184">
        <v>7231</v>
      </c>
      <c r="E70" s="184"/>
      <c r="F70" s="185">
        <v>-8.5262492093611586E-2</v>
      </c>
      <c r="G70" s="185"/>
    </row>
    <row r="71" spans="2:7" ht="15" customHeight="1">
      <c r="B71" s="183" t="s">
        <v>89</v>
      </c>
      <c r="C71" s="184">
        <v>8951</v>
      </c>
      <c r="D71" s="184">
        <v>10321</v>
      </c>
      <c r="E71" s="184"/>
      <c r="F71" s="185">
        <v>0.15305552452239968</v>
      </c>
      <c r="G71" s="185"/>
    </row>
    <row r="72" spans="2:7" ht="15" customHeight="1">
      <c r="B72" s="183" t="s">
        <v>88</v>
      </c>
      <c r="C72" s="184">
        <v>9335</v>
      </c>
      <c r="D72" s="184">
        <v>9796</v>
      </c>
      <c r="E72" s="184"/>
      <c r="F72" s="185">
        <v>4.9384038564542099E-2</v>
      </c>
      <c r="G72" s="185"/>
    </row>
    <row r="73" spans="2:7" ht="15" customHeight="1">
      <c r="B73" s="183" t="s">
        <v>87</v>
      </c>
      <c r="C73" s="184">
        <v>15835</v>
      </c>
      <c r="D73" s="184">
        <v>13435</v>
      </c>
      <c r="E73" s="184"/>
      <c r="F73" s="185">
        <v>-0.15156299336911905</v>
      </c>
      <c r="G73" s="185"/>
    </row>
    <row r="74" spans="2:7" ht="15" customHeight="1">
      <c r="B74" s="183" t="s">
        <v>86</v>
      </c>
      <c r="C74" s="184">
        <v>12571</v>
      </c>
      <c r="D74" s="184">
        <v>13646</v>
      </c>
      <c r="E74" s="184"/>
      <c r="F74" s="185">
        <v>8.5514278895871376E-2</v>
      </c>
      <c r="G74" s="185"/>
    </row>
    <row r="75" spans="2:7" ht="15" customHeight="1">
      <c r="B75" s="186" t="s">
        <v>47</v>
      </c>
      <c r="C75" s="74">
        <v>141081</v>
      </c>
      <c r="D75" s="74">
        <v>129984</v>
      </c>
      <c r="E75" s="74">
        <v>63404</v>
      </c>
      <c r="F75" s="187">
        <v>-7.8656941756863108E-2</v>
      </c>
      <c r="G75" s="187"/>
    </row>
    <row r="76" spans="2:7" ht="15" customHeight="1">
      <c r="B76" s="188" t="s">
        <v>183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187</v>
      </c>
      <c r="C79" s="179"/>
      <c r="D79" s="179"/>
      <c r="E79" s="179"/>
      <c r="F79" s="179"/>
      <c r="G79" s="179"/>
    </row>
    <row r="80" spans="2:7" ht="15" customHeight="1">
      <c r="B80" s="180"/>
      <c r="C80" s="180">
        <v>2009</v>
      </c>
      <c r="D80" s="180">
        <v>2010</v>
      </c>
      <c r="E80" s="180">
        <v>2011</v>
      </c>
      <c r="F80" s="182" t="s">
        <v>181</v>
      </c>
      <c r="G80" s="182" t="s">
        <v>182</v>
      </c>
    </row>
    <row r="81" spans="2:7" ht="15" customHeight="1">
      <c r="B81" s="183" t="s">
        <v>97</v>
      </c>
      <c r="C81" s="184">
        <v>1196</v>
      </c>
      <c r="D81" s="184">
        <v>1000</v>
      </c>
      <c r="E81" s="184">
        <v>1138</v>
      </c>
      <c r="F81" s="185">
        <v>-0.16387959866220736</v>
      </c>
      <c r="G81" s="185">
        <v>0.1379999999999999</v>
      </c>
    </row>
    <row r="82" spans="2:7" ht="15" customHeight="1">
      <c r="B82" s="183" t="s">
        <v>96</v>
      </c>
      <c r="C82" s="184">
        <v>900</v>
      </c>
      <c r="D82" s="184">
        <v>1045</v>
      </c>
      <c r="E82" s="184">
        <v>1275</v>
      </c>
      <c r="F82" s="185">
        <v>0.1611111111111112</v>
      </c>
      <c r="G82" s="185">
        <v>0.22009569377990434</v>
      </c>
    </row>
    <row r="83" spans="2:7" ht="15" customHeight="1">
      <c r="B83" s="183" t="s">
        <v>95</v>
      </c>
      <c r="C83" s="184">
        <v>1163</v>
      </c>
      <c r="D83" s="184">
        <v>722</v>
      </c>
      <c r="E83" s="184">
        <v>1424</v>
      </c>
      <c r="F83" s="185">
        <v>-0.37919174548581258</v>
      </c>
      <c r="G83" s="185">
        <v>0.97229916897506929</v>
      </c>
    </row>
    <row r="84" spans="2:7" ht="15" customHeight="1">
      <c r="B84" s="183" t="s">
        <v>94</v>
      </c>
      <c r="C84" s="184">
        <v>314</v>
      </c>
      <c r="D84" s="184">
        <v>363</v>
      </c>
      <c r="E84" s="184">
        <v>673</v>
      </c>
      <c r="F84" s="185">
        <v>0.15605095541401282</v>
      </c>
      <c r="G84" s="185">
        <v>0.85399449035812669</v>
      </c>
    </row>
    <row r="85" spans="2:7" ht="15" customHeight="1">
      <c r="B85" s="183" t="s">
        <v>93</v>
      </c>
      <c r="C85" s="184">
        <v>29</v>
      </c>
      <c r="D85" s="184">
        <v>17</v>
      </c>
      <c r="E85" s="184"/>
      <c r="F85" s="185">
        <v>-0.41379310344827591</v>
      </c>
      <c r="G85" s="185"/>
    </row>
    <row r="86" spans="2:7" ht="15" customHeight="1">
      <c r="B86" s="183" t="s">
        <v>92</v>
      </c>
      <c r="C86" s="184">
        <v>109</v>
      </c>
      <c r="D86" s="184">
        <v>46</v>
      </c>
      <c r="E86" s="184"/>
      <c r="F86" s="185">
        <v>-0.57798165137614677</v>
      </c>
      <c r="G86" s="185"/>
    </row>
    <row r="87" spans="2:7" ht="15" customHeight="1">
      <c r="B87" s="183" t="s">
        <v>91</v>
      </c>
      <c r="C87" s="184">
        <v>70</v>
      </c>
      <c r="D87" s="184">
        <v>168</v>
      </c>
      <c r="E87" s="184"/>
      <c r="F87" s="185">
        <v>1.4</v>
      </c>
      <c r="G87" s="185"/>
    </row>
    <row r="88" spans="2:7" ht="15" customHeight="1">
      <c r="B88" s="183" t="s">
        <v>90</v>
      </c>
      <c r="C88" s="184">
        <v>23</v>
      </c>
      <c r="D88" s="184">
        <v>64</v>
      </c>
      <c r="E88" s="184"/>
      <c r="F88" s="185">
        <v>1.7826086956521738</v>
      </c>
      <c r="G88" s="185"/>
    </row>
    <row r="89" spans="2:7" ht="15" customHeight="1">
      <c r="B89" s="183" t="s">
        <v>89</v>
      </c>
      <c r="C89" s="184">
        <v>51</v>
      </c>
      <c r="D89" s="184">
        <v>100</v>
      </c>
      <c r="E89" s="184"/>
      <c r="F89" s="185">
        <v>0.96078431372549011</v>
      </c>
      <c r="G89" s="185"/>
    </row>
    <row r="90" spans="2:7" ht="15" customHeight="1">
      <c r="B90" s="183" t="s">
        <v>88</v>
      </c>
      <c r="C90" s="184">
        <v>607</v>
      </c>
      <c r="D90" s="184">
        <v>811</v>
      </c>
      <c r="E90" s="184"/>
      <c r="F90" s="185">
        <v>0.33607907742998355</v>
      </c>
      <c r="G90" s="185"/>
    </row>
    <row r="91" spans="2:7" ht="15" customHeight="1">
      <c r="B91" s="183" t="s">
        <v>87</v>
      </c>
      <c r="C91" s="184">
        <v>662</v>
      </c>
      <c r="D91" s="184">
        <v>1091</v>
      </c>
      <c r="E91" s="184"/>
      <c r="F91" s="185">
        <v>0.64803625377643503</v>
      </c>
      <c r="G91" s="185"/>
    </row>
    <row r="92" spans="2:7" ht="15" customHeight="1">
      <c r="B92" s="183" t="s">
        <v>86</v>
      </c>
      <c r="C92" s="184">
        <v>840</v>
      </c>
      <c r="D92" s="184">
        <v>914</v>
      </c>
      <c r="E92" s="184"/>
      <c r="F92" s="185">
        <v>8.8095238095238004E-2</v>
      </c>
      <c r="G92" s="185"/>
    </row>
    <row r="93" spans="2:7" ht="15" customHeight="1">
      <c r="B93" s="186" t="s">
        <v>47</v>
      </c>
      <c r="C93" s="74">
        <v>5964</v>
      </c>
      <c r="D93" s="74">
        <v>6341</v>
      </c>
      <c r="E93" s="74">
        <v>4510</v>
      </c>
      <c r="F93" s="187">
        <v>6.3212608987256891E-2</v>
      </c>
      <c r="G93" s="187"/>
    </row>
    <row r="94" spans="2:7" ht="15" customHeight="1">
      <c r="B94" s="188" t="s">
        <v>183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188</v>
      </c>
      <c r="C97" s="179"/>
      <c r="D97" s="179"/>
      <c r="E97" s="179"/>
      <c r="F97" s="179"/>
      <c r="G97" s="179"/>
    </row>
    <row r="98" spans="2:7" ht="15" customHeight="1">
      <c r="B98" s="191"/>
      <c r="C98" s="180">
        <v>2009</v>
      </c>
      <c r="D98" s="180">
        <v>2010</v>
      </c>
      <c r="E98" s="180">
        <v>2011</v>
      </c>
      <c r="F98" s="182" t="s">
        <v>181</v>
      </c>
      <c r="G98" s="182" t="s">
        <v>182</v>
      </c>
    </row>
    <row r="99" spans="2:7" ht="15" customHeight="1">
      <c r="B99" s="183" t="s">
        <v>97</v>
      </c>
      <c r="C99" s="184">
        <v>6005</v>
      </c>
      <c r="D99" s="184">
        <v>4882</v>
      </c>
      <c r="E99" s="184">
        <v>5011</v>
      </c>
      <c r="F99" s="185">
        <v>-0.18701082431307248</v>
      </c>
      <c r="G99" s="185">
        <v>2.642359688652185E-2</v>
      </c>
    </row>
    <row r="100" spans="2:7" ht="15" customHeight="1">
      <c r="B100" s="183" t="s">
        <v>96</v>
      </c>
      <c r="C100" s="184">
        <v>5027</v>
      </c>
      <c r="D100" s="184">
        <v>3502</v>
      </c>
      <c r="E100" s="184">
        <v>3776</v>
      </c>
      <c r="F100" s="185">
        <v>-0.30336184603143024</v>
      </c>
      <c r="G100" s="185">
        <v>7.824100513992005E-2</v>
      </c>
    </row>
    <row r="101" spans="2:7" ht="15" customHeight="1">
      <c r="B101" s="183" t="s">
        <v>95</v>
      </c>
      <c r="C101" s="184">
        <v>6511</v>
      </c>
      <c r="D101" s="184">
        <v>3364</v>
      </c>
      <c r="E101" s="184">
        <v>4561</v>
      </c>
      <c r="F101" s="185">
        <v>-0.48333589310397784</v>
      </c>
      <c r="G101" s="185">
        <v>0.35582639714625452</v>
      </c>
    </row>
    <row r="102" spans="2:7" ht="15" customHeight="1">
      <c r="B102" s="183" t="s">
        <v>94</v>
      </c>
      <c r="C102" s="184">
        <v>2165</v>
      </c>
      <c r="D102" s="184">
        <v>1228</v>
      </c>
      <c r="E102" s="184">
        <v>1637</v>
      </c>
      <c r="F102" s="185">
        <v>-0.43279445727482679</v>
      </c>
      <c r="G102" s="185">
        <v>0.33306188925081437</v>
      </c>
    </row>
    <row r="103" spans="2:7" ht="15" customHeight="1">
      <c r="B103" s="183" t="s">
        <v>93</v>
      </c>
      <c r="C103" s="184">
        <v>47</v>
      </c>
      <c r="D103" s="184">
        <v>33</v>
      </c>
      <c r="E103" s="184"/>
      <c r="F103" s="185">
        <v>-0.2978723404255319</v>
      </c>
      <c r="G103" s="185"/>
    </row>
    <row r="104" spans="2:7" ht="15" customHeight="1">
      <c r="B104" s="183" t="s">
        <v>92</v>
      </c>
      <c r="C104" s="184">
        <v>37</v>
      </c>
      <c r="D104" s="184">
        <v>43</v>
      </c>
      <c r="E104" s="184"/>
      <c r="F104" s="185">
        <v>0.16216216216216206</v>
      </c>
      <c r="G104" s="185"/>
    </row>
    <row r="105" spans="2:7" ht="15" customHeight="1">
      <c r="B105" s="183" t="s">
        <v>91</v>
      </c>
      <c r="C105" s="184">
        <v>22</v>
      </c>
      <c r="D105" s="184">
        <v>61</v>
      </c>
      <c r="E105" s="184"/>
      <c r="F105" s="185">
        <v>1.7727272727272729</v>
      </c>
      <c r="G105" s="185"/>
    </row>
    <row r="106" spans="2:7" ht="15" customHeight="1">
      <c r="B106" s="183" t="s">
        <v>90</v>
      </c>
      <c r="C106" s="184">
        <v>10</v>
      </c>
      <c r="D106" s="184">
        <v>31</v>
      </c>
      <c r="E106" s="184"/>
      <c r="F106" s="185">
        <v>2.1</v>
      </c>
      <c r="G106" s="185"/>
    </row>
    <row r="107" spans="2:7" ht="15" customHeight="1">
      <c r="B107" s="183" t="s">
        <v>89</v>
      </c>
      <c r="C107" s="184">
        <v>48</v>
      </c>
      <c r="D107" s="184">
        <v>49</v>
      </c>
      <c r="E107" s="184"/>
      <c r="F107" s="185">
        <v>2.0833333333333259E-2</v>
      </c>
      <c r="G107" s="185"/>
    </row>
    <row r="108" spans="2:7" ht="15" customHeight="1">
      <c r="B108" s="183" t="s">
        <v>88</v>
      </c>
      <c r="C108" s="184">
        <v>1979</v>
      </c>
      <c r="D108" s="184">
        <v>1929</v>
      </c>
      <c r="E108" s="184"/>
      <c r="F108" s="185">
        <v>-2.5265285497726109E-2</v>
      </c>
      <c r="G108" s="185"/>
    </row>
    <row r="109" spans="2:7" ht="15" customHeight="1">
      <c r="B109" s="183" t="s">
        <v>87</v>
      </c>
      <c r="C109" s="184">
        <v>4807</v>
      </c>
      <c r="D109" s="184">
        <v>4794</v>
      </c>
      <c r="E109" s="184"/>
      <c r="F109" s="185">
        <v>-2.7043894320781803E-3</v>
      </c>
      <c r="G109" s="185"/>
    </row>
    <row r="110" spans="2:7" ht="15" customHeight="1">
      <c r="B110" s="183" t="s">
        <v>86</v>
      </c>
      <c r="C110" s="184">
        <v>4893</v>
      </c>
      <c r="D110" s="184">
        <v>4815</v>
      </c>
      <c r="E110" s="184"/>
      <c r="F110" s="185">
        <v>-1.594114040465977E-2</v>
      </c>
      <c r="G110" s="185"/>
    </row>
    <row r="111" spans="2:7" ht="15" customHeight="1">
      <c r="B111" s="186" t="s">
        <v>47</v>
      </c>
      <c r="C111" s="74">
        <v>31551</v>
      </c>
      <c r="D111" s="74">
        <v>24731</v>
      </c>
      <c r="E111" s="74">
        <v>14985</v>
      </c>
      <c r="F111" s="187">
        <v>-0.21615796646698993</v>
      </c>
      <c r="G111" s="187"/>
    </row>
    <row r="112" spans="2:7" ht="15" customHeight="1">
      <c r="B112" s="188" t="s">
        <v>183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189</v>
      </c>
      <c r="C115" s="179"/>
      <c r="D115" s="179"/>
      <c r="E115" s="179"/>
      <c r="F115" s="179"/>
      <c r="G115" s="179"/>
    </row>
    <row r="116" spans="2:7" ht="15" customHeight="1">
      <c r="B116" s="191"/>
      <c r="C116" s="180">
        <v>2009</v>
      </c>
      <c r="D116" s="180">
        <v>2010</v>
      </c>
      <c r="E116" s="180">
        <v>2011</v>
      </c>
      <c r="F116" s="182" t="s">
        <v>181</v>
      </c>
      <c r="G116" s="182" t="s">
        <v>182</v>
      </c>
    </row>
    <row r="117" spans="2:7" ht="15" customHeight="1">
      <c r="B117" s="183" t="s">
        <v>97</v>
      </c>
      <c r="C117" s="184">
        <v>1226</v>
      </c>
      <c r="D117" s="184">
        <v>939</v>
      </c>
      <c r="E117" s="184">
        <v>1123</v>
      </c>
      <c r="F117" s="185">
        <v>-0.23409461663947795</v>
      </c>
      <c r="G117" s="185">
        <v>0.19595314164004263</v>
      </c>
    </row>
    <row r="118" spans="2:7" ht="15" customHeight="1">
      <c r="B118" s="183" t="s">
        <v>96</v>
      </c>
      <c r="C118" s="184">
        <v>1034</v>
      </c>
      <c r="D118" s="184">
        <v>576</v>
      </c>
      <c r="E118" s="184">
        <v>949</v>
      </c>
      <c r="F118" s="185">
        <v>-0.44294003868471954</v>
      </c>
      <c r="G118" s="185">
        <v>0.64756944444444442</v>
      </c>
    </row>
    <row r="119" spans="2:7" ht="15" customHeight="1">
      <c r="B119" s="183" t="s">
        <v>95</v>
      </c>
      <c r="C119" s="184">
        <v>728</v>
      </c>
      <c r="D119" s="184">
        <v>594</v>
      </c>
      <c r="E119" s="184">
        <v>980</v>
      </c>
      <c r="F119" s="185">
        <v>-0.18406593406593408</v>
      </c>
      <c r="G119" s="185">
        <v>0.64983164983164987</v>
      </c>
    </row>
    <row r="120" spans="2:7" ht="15" customHeight="1">
      <c r="B120" s="183" t="s">
        <v>94</v>
      </c>
      <c r="C120" s="184">
        <v>157</v>
      </c>
      <c r="D120" s="184">
        <v>120</v>
      </c>
      <c r="E120" s="184">
        <v>448</v>
      </c>
      <c r="F120" s="185">
        <v>-0.23566878980891715</v>
      </c>
      <c r="G120" s="185">
        <v>2.7333333333333334</v>
      </c>
    </row>
    <row r="121" spans="2:7" ht="15" customHeight="1">
      <c r="B121" s="183" t="s">
        <v>93</v>
      </c>
      <c r="C121" s="184">
        <v>15</v>
      </c>
      <c r="D121" s="184">
        <v>30</v>
      </c>
      <c r="E121" s="184"/>
      <c r="F121" s="185">
        <v>1</v>
      </c>
      <c r="G121" s="185"/>
    </row>
    <row r="122" spans="2:7" ht="15" customHeight="1">
      <c r="B122" s="183" t="s">
        <v>92</v>
      </c>
      <c r="C122" s="184">
        <v>55</v>
      </c>
      <c r="D122" s="184">
        <v>77</v>
      </c>
      <c r="E122" s="184"/>
      <c r="F122" s="185">
        <v>0.39999999999999991</v>
      </c>
      <c r="G122" s="185"/>
    </row>
    <row r="123" spans="2:7" ht="15" customHeight="1">
      <c r="B123" s="183" t="s">
        <v>91</v>
      </c>
      <c r="C123" s="184">
        <v>76</v>
      </c>
      <c r="D123" s="184">
        <v>65</v>
      </c>
      <c r="E123" s="184"/>
      <c r="F123" s="185">
        <v>-0.14473684210526316</v>
      </c>
      <c r="G123" s="185"/>
    </row>
    <row r="124" spans="2:7" ht="15" customHeight="1">
      <c r="B124" s="183" t="s">
        <v>90</v>
      </c>
      <c r="C124" s="184">
        <v>15</v>
      </c>
      <c r="D124" s="184">
        <v>16</v>
      </c>
      <c r="E124" s="184"/>
      <c r="F124" s="185">
        <v>6.6666666666666652E-2</v>
      </c>
      <c r="G124" s="185"/>
    </row>
    <row r="125" spans="2:7" ht="15" customHeight="1">
      <c r="B125" s="183" t="s">
        <v>89</v>
      </c>
      <c r="C125" s="184">
        <v>21</v>
      </c>
      <c r="D125" s="184">
        <v>49</v>
      </c>
      <c r="E125" s="184"/>
      <c r="F125" s="185">
        <v>1.3333333333333335</v>
      </c>
      <c r="G125" s="185"/>
    </row>
    <row r="126" spans="2:7" ht="15" customHeight="1">
      <c r="B126" s="183" t="s">
        <v>88</v>
      </c>
      <c r="C126" s="184">
        <v>323</v>
      </c>
      <c r="D126" s="184">
        <v>371</v>
      </c>
      <c r="E126" s="184"/>
      <c r="F126" s="185">
        <v>0.14860681114551078</v>
      </c>
      <c r="G126" s="185"/>
    </row>
    <row r="127" spans="2:7" ht="15" customHeight="1">
      <c r="B127" s="183" t="s">
        <v>87</v>
      </c>
      <c r="C127" s="184">
        <v>634</v>
      </c>
      <c r="D127" s="184">
        <v>562</v>
      </c>
      <c r="E127" s="184"/>
      <c r="F127" s="185">
        <v>-0.11356466876971605</v>
      </c>
      <c r="G127" s="185"/>
    </row>
    <row r="128" spans="2:7" ht="15" customHeight="1">
      <c r="B128" s="183" t="s">
        <v>86</v>
      </c>
      <c r="C128" s="184">
        <v>960</v>
      </c>
      <c r="D128" s="184">
        <v>768</v>
      </c>
      <c r="E128" s="184"/>
      <c r="F128" s="185">
        <v>-0.19999999999999996</v>
      </c>
      <c r="G128" s="185"/>
    </row>
    <row r="129" spans="2:7" ht="15" customHeight="1">
      <c r="B129" s="186" t="s">
        <v>47</v>
      </c>
      <c r="C129" s="74">
        <v>5244</v>
      </c>
      <c r="D129" s="74">
        <v>4167</v>
      </c>
      <c r="E129" s="74">
        <v>3500</v>
      </c>
      <c r="F129" s="187">
        <v>-0.20537757437070936</v>
      </c>
      <c r="G129" s="187"/>
    </row>
    <row r="130" spans="2:7" ht="15" customHeight="1">
      <c r="B130" s="188" t="s">
        <v>183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190</v>
      </c>
      <c r="C133" s="179"/>
      <c r="D133" s="179"/>
      <c r="E133" s="179"/>
      <c r="F133" s="179"/>
      <c r="G133" s="179"/>
    </row>
    <row r="134" spans="2:7" ht="15" customHeight="1">
      <c r="B134" s="191"/>
      <c r="C134" s="180">
        <v>2009</v>
      </c>
      <c r="D134" s="180">
        <v>2010</v>
      </c>
      <c r="E134" s="180">
        <v>2011</v>
      </c>
      <c r="F134" s="182" t="s">
        <v>181</v>
      </c>
      <c r="G134" s="182" t="s">
        <v>182</v>
      </c>
    </row>
    <row r="135" spans="2:7" ht="15" customHeight="1">
      <c r="B135" s="183" t="s">
        <v>97</v>
      </c>
      <c r="C135" s="184">
        <v>2083</v>
      </c>
      <c r="D135" s="184">
        <v>1987</v>
      </c>
      <c r="E135" s="184">
        <v>1704</v>
      </c>
      <c r="F135" s="185">
        <v>-4.6087373979836754E-2</v>
      </c>
      <c r="G135" s="185">
        <v>-0.14242576748867641</v>
      </c>
    </row>
    <row r="136" spans="2:7" ht="15" customHeight="1">
      <c r="B136" s="183" t="s">
        <v>96</v>
      </c>
      <c r="C136" s="184">
        <v>2034</v>
      </c>
      <c r="D136" s="184">
        <v>1576</v>
      </c>
      <c r="E136" s="184">
        <v>1782</v>
      </c>
      <c r="F136" s="185">
        <v>-0.22517207472959688</v>
      </c>
      <c r="G136" s="185">
        <v>0.13071065989847708</v>
      </c>
    </row>
    <row r="137" spans="2:7" ht="15" customHeight="1">
      <c r="B137" s="183" t="s">
        <v>95</v>
      </c>
      <c r="C137" s="184">
        <v>2077</v>
      </c>
      <c r="D137" s="184">
        <v>1325</v>
      </c>
      <c r="E137" s="184">
        <v>2375</v>
      </c>
      <c r="F137" s="185">
        <v>-0.36206066441983631</v>
      </c>
      <c r="G137" s="185">
        <v>0.79245283018867929</v>
      </c>
    </row>
    <row r="138" spans="2:7" ht="15" customHeight="1">
      <c r="B138" s="183" t="s">
        <v>94</v>
      </c>
      <c r="C138" s="184">
        <v>461</v>
      </c>
      <c r="D138" s="184">
        <v>336</v>
      </c>
      <c r="E138" s="184">
        <v>850</v>
      </c>
      <c r="F138" s="185">
        <v>-0.27114967462039041</v>
      </c>
      <c r="G138" s="185">
        <v>1.5297619047619047</v>
      </c>
    </row>
    <row r="139" spans="2:7" ht="15" customHeight="1">
      <c r="B139" s="183" t="s">
        <v>93</v>
      </c>
      <c r="C139" s="184">
        <v>51</v>
      </c>
      <c r="D139" s="184">
        <v>64</v>
      </c>
      <c r="E139" s="184"/>
      <c r="F139" s="185">
        <v>0.25490196078431371</v>
      </c>
      <c r="G139" s="185"/>
    </row>
    <row r="140" spans="2:7" ht="15" customHeight="1">
      <c r="B140" s="183" t="s">
        <v>92</v>
      </c>
      <c r="C140" s="184">
        <v>71</v>
      </c>
      <c r="D140" s="184">
        <v>112</v>
      </c>
      <c r="E140" s="184"/>
      <c r="F140" s="185">
        <v>0.57746478873239426</v>
      </c>
      <c r="G140" s="185"/>
    </row>
    <row r="141" spans="2:7" ht="15" customHeight="1">
      <c r="B141" s="183" t="s">
        <v>91</v>
      </c>
      <c r="C141" s="184">
        <v>84</v>
      </c>
      <c r="D141" s="184">
        <v>91</v>
      </c>
      <c r="E141" s="184"/>
      <c r="F141" s="185">
        <v>8.3333333333333259E-2</v>
      </c>
      <c r="G141" s="185"/>
    </row>
    <row r="142" spans="2:7" ht="15" customHeight="1">
      <c r="B142" s="183" t="s">
        <v>90</v>
      </c>
      <c r="C142" s="184">
        <v>25</v>
      </c>
      <c r="D142" s="184">
        <v>34</v>
      </c>
      <c r="E142" s="184"/>
      <c r="F142" s="185">
        <v>0.3600000000000001</v>
      </c>
      <c r="G142" s="185"/>
    </row>
    <row r="143" spans="2:7" ht="15" customHeight="1">
      <c r="B143" s="183" t="s">
        <v>89</v>
      </c>
      <c r="C143" s="184">
        <v>23</v>
      </c>
      <c r="D143" s="184">
        <v>70</v>
      </c>
      <c r="E143" s="184"/>
      <c r="F143" s="185">
        <v>2.0434782608695654</v>
      </c>
      <c r="G143" s="185"/>
    </row>
    <row r="144" spans="2:7" ht="15" customHeight="1">
      <c r="B144" s="183" t="s">
        <v>88</v>
      </c>
      <c r="C144" s="184">
        <v>663</v>
      </c>
      <c r="D144" s="184">
        <v>738</v>
      </c>
      <c r="E144" s="184"/>
      <c r="F144" s="185">
        <v>0.1131221719457014</v>
      </c>
      <c r="G144" s="185"/>
    </row>
    <row r="145" spans="2:7" ht="15" customHeight="1">
      <c r="B145" s="183" t="s">
        <v>87</v>
      </c>
      <c r="C145" s="184">
        <v>1412</v>
      </c>
      <c r="D145" s="184">
        <v>1598</v>
      </c>
      <c r="E145" s="184"/>
      <c r="F145" s="185">
        <v>0.13172804532577898</v>
      </c>
      <c r="G145" s="185"/>
    </row>
    <row r="146" spans="2:7" ht="15" customHeight="1">
      <c r="B146" s="183" t="s">
        <v>86</v>
      </c>
      <c r="C146" s="184">
        <v>1819</v>
      </c>
      <c r="D146" s="184">
        <v>1599</v>
      </c>
      <c r="E146" s="184"/>
      <c r="F146" s="185">
        <v>-0.1209455744914788</v>
      </c>
      <c r="G146" s="185"/>
    </row>
    <row r="147" spans="2:7" ht="15" customHeight="1">
      <c r="B147" s="186" t="s">
        <v>47</v>
      </c>
      <c r="C147" s="74">
        <v>10803</v>
      </c>
      <c r="D147" s="74">
        <v>9530</v>
      </c>
      <c r="E147" s="74">
        <v>6711</v>
      </c>
      <c r="F147" s="187">
        <v>-0.11783763769323341</v>
      </c>
      <c r="G147" s="187"/>
    </row>
    <row r="148" spans="2:7" ht="15" customHeight="1">
      <c r="B148" s="188" t="s">
        <v>183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191</v>
      </c>
      <c r="C151" s="179"/>
      <c r="D151" s="179"/>
      <c r="E151" s="179"/>
      <c r="F151" s="179"/>
      <c r="G151" s="179"/>
    </row>
    <row r="152" spans="2:7" ht="15" customHeight="1">
      <c r="B152" s="191"/>
      <c r="C152" s="180">
        <v>2009</v>
      </c>
      <c r="D152" s="180">
        <v>2010</v>
      </c>
      <c r="E152" s="180">
        <v>2011</v>
      </c>
      <c r="F152" s="182" t="s">
        <v>181</v>
      </c>
      <c r="G152" s="182" t="s">
        <v>182</v>
      </c>
    </row>
    <row r="153" spans="2:7" ht="15" customHeight="1">
      <c r="B153" s="183" t="s">
        <v>97</v>
      </c>
      <c r="C153" s="184">
        <v>635</v>
      </c>
      <c r="D153" s="184">
        <v>868</v>
      </c>
      <c r="E153" s="184">
        <v>984</v>
      </c>
      <c r="F153" s="185">
        <v>0.36692913385826764</v>
      </c>
      <c r="G153" s="185">
        <v>0.13364055299539168</v>
      </c>
    </row>
    <row r="154" spans="2:7" ht="15" customHeight="1">
      <c r="B154" s="183" t="s">
        <v>96</v>
      </c>
      <c r="C154" s="184">
        <v>1030</v>
      </c>
      <c r="D154" s="184">
        <v>1283</v>
      </c>
      <c r="E154" s="184">
        <v>1543</v>
      </c>
      <c r="F154" s="185">
        <v>0.24563106796116507</v>
      </c>
      <c r="G154" s="185">
        <v>0.20265003897116141</v>
      </c>
    </row>
    <row r="155" spans="2:7" ht="15" customHeight="1">
      <c r="B155" s="183" t="s">
        <v>95</v>
      </c>
      <c r="C155" s="184">
        <v>1033</v>
      </c>
      <c r="D155" s="184">
        <v>1359</v>
      </c>
      <c r="E155" s="184">
        <v>2258</v>
      </c>
      <c r="F155" s="185">
        <v>0.31558567279767669</v>
      </c>
      <c r="G155" s="185">
        <v>0.66151582045621771</v>
      </c>
    </row>
    <row r="156" spans="2:7" ht="15" customHeight="1">
      <c r="B156" s="183" t="s">
        <v>94</v>
      </c>
      <c r="C156" s="184">
        <v>1622</v>
      </c>
      <c r="D156" s="184">
        <v>1815</v>
      </c>
      <c r="E156" s="184">
        <v>2397</v>
      </c>
      <c r="F156" s="185">
        <v>0.11898890258939576</v>
      </c>
      <c r="G156" s="185">
        <v>0.32066115702479348</v>
      </c>
    </row>
    <row r="157" spans="2:7" ht="15" customHeight="1">
      <c r="B157" s="183" t="s">
        <v>93</v>
      </c>
      <c r="C157" s="184">
        <v>1040</v>
      </c>
      <c r="D157" s="184">
        <v>1413</v>
      </c>
      <c r="E157" s="184"/>
      <c r="F157" s="185">
        <v>0.35865384615384621</v>
      </c>
      <c r="G157" s="185"/>
    </row>
    <row r="158" spans="2:7" ht="15" customHeight="1">
      <c r="B158" s="183" t="s">
        <v>92</v>
      </c>
      <c r="C158" s="184">
        <v>764</v>
      </c>
      <c r="D158" s="184">
        <v>1059</v>
      </c>
      <c r="E158" s="184"/>
      <c r="F158" s="185">
        <v>0.38612565445026181</v>
      </c>
      <c r="G158" s="185"/>
    </row>
    <row r="159" spans="2:7" ht="15" customHeight="1">
      <c r="B159" s="183" t="s">
        <v>91</v>
      </c>
      <c r="C159" s="184">
        <v>946</v>
      </c>
      <c r="D159" s="184">
        <v>1025</v>
      </c>
      <c r="E159" s="184"/>
      <c r="F159" s="185">
        <v>8.3509513742071828E-2</v>
      </c>
      <c r="G159" s="185"/>
    </row>
    <row r="160" spans="2:7" ht="15" customHeight="1">
      <c r="B160" s="183" t="s">
        <v>90</v>
      </c>
      <c r="C160" s="184">
        <v>826</v>
      </c>
      <c r="D160" s="184">
        <v>1096</v>
      </c>
      <c r="E160" s="184"/>
      <c r="F160" s="185">
        <v>0.32687651331719136</v>
      </c>
      <c r="G160" s="185"/>
    </row>
    <row r="161" spans="2:7" ht="15" customHeight="1">
      <c r="B161" s="183" t="s">
        <v>89</v>
      </c>
      <c r="C161" s="184">
        <v>618</v>
      </c>
      <c r="D161" s="184">
        <v>953</v>
      </c>
      <c r="E161" s="184"/>
      <c r="F161" s="185">
        <v>0.54207119741100329</v>
      </c>
      <c r="G161" s="185"/>
    </row>
    <row r="162" spans="2:7" ht="15" customHeight="1">
      <c r="B162" s="183" t="s">
        <v>88</v>
      </c>
      <c r="C162" s="184">
        <v>785</v>
      </c>
      <c r="D162" s="184">
        <v>731</v>
      </c>
      <c r="E162" s="184"/>
      <c r="F162" s="185">
        <v>-6.8789808917197437E-2</v>
      </c>
      <c r="G162" s="185"/>
    </row>
    <row r="163" spans="2:7" ht="15" customHeight="1">
      <c r="B163" s="183" t="s">
        <v>87</v>
      </c>
      <c r="C163" s="184">
        <v>784</v>
      </c>
      <c r="D163" s="184">
        <v>794</v>
      </c>
      <c r="E163" s="184"/>
      <c r="F163" s="185">
        <v>1.2755102040816313E-2</v>
      </c>
      <c r="G163" s="185"/>
    </row>
    <row r="164" spans="2:7" ht="15" customHeight="1">
      <c r="B164" s="183" t="s">
        <v>86</v>
      </c>
      <c r="C164" s="184">
        <v>761</v>
      </c>
      <c r="D164" s="184">
        <v>946</v>
      </c>
      <c r="E164" s="184"/>
      <c r="F164" s="185">
        <v>0.24310118265440206</v>
      </c>
      <c r="G164" s="185"/>
    </row>
    <row r="165" spans="2:7" ht="15" customHeight="1">
      <c r="B165" s="186" t="s">
        <v>47</v>
      </c>
      <c r="C165" s="74">
        <v>10844</v>
      </c>
      <c r="D165" s="74">
        <v>13342</v>
      </c>
      <c r="E165" s="74">
        <v>7182</v>
      </c>
      <c r="F165" s="187">
        <v>0.23035780154924379</v>
      </c>
      <c r="G165" s="187"/>
    </row>
    <row r="166" spans="2:7" ht="15" customHeight="1">
      <c r="B166" s="188" t="s">
        <v>183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192</v>
      </c>
      <c r="C169" s="179"/>
      <c r="D169" s="179"/>
      <c r="E169" s="179"/>
      <c r="F169" s="179"/>
      <c r="G169" s="179"/>
    </row>
    <row r="170" spans="2:7" ht="15" customHeight="1">
      <c r="B170" s="191"/>
      <c r="C170" s="180">
        <v>2009</v>
      </c>
      <c r="D170" s="180">
        <v>2010</v>
      </c>
      <c r="E170" s="180">
        <v>2011</v>
      </c>
      <c r="F170" s="182" t="s">
        <v>181</v>
      </c>
      <c r="G170" s="182" t="s">
        <v>182</v>
      </c>
    </row>
    <row r="171" spans="2:7" ht="15" customHeight="1">
      <c r="B171" s="183" t="s">
        <v>97</v>
      </c>
      <c r="C171" s="184">
        <v>298</v>
      </c>
      <c r="D171" s="184">
        <v>195</v>
      </c>
      <c r="E171" s="184">
        <v>227</v>
      </c>
      <c r="F171" s="185">
        <v>-0.34563758389261745</v>
      </c>
      <c r="G171" s="185">
        <v>0.16410256410256419</v>
      </c>
    </row>
    <row r="172" spans="2:7" ht="15" customHeight="1">
      <c r="B172" s="183" t="s">
        <v>96</v>
      </c>
      <c r="C172" s="184">
        <v>425</v>
      </c>
      <c r="D172" s="184">
        <v>274</v>
      </c>
      <c r="E172" s="184">
        <v>290</v>
      </c>
      <c r="F172" s="185">
        <v>-0.35529411764705887</v>
      </c>
      <c r="G172" s="185">
        <v>5.8394160583941535E-2</v>
      </c>
    </row>
    <row r="173" spans="2:7" ht="15" customHeight="1">
      <c r="B173" s="183" t="s">
        <v>95</v>
      </c>
      <c r="C173" s="184">
        <v>268</v>
      </c>
      <c r="D173" s="184">
        <v>240</v>
      </c>
      <c r="E173" s="184">
        <v>325</v>
      </c>
      <c r="F173" s="185">
        <v>-0.10447761194029848</v>
      </c>
      <c r="G173" s="185">
        <v>0.35416666666666674</v>
      </c>
    </row>
    <row r="174" spans="2:7" ht="15" customHeight="1">
      <c r="B174" s="183" t="s">
        <v>94</v>
      </c>
      <c r="C174" s="184">
        <v>240</v>
      </c>
      <c r="D174" s="184">
        <v>153</v>
      </c>
      <c r="E174" s="184">
        <v>257</v>
      </c>
      <c r="F174" s="185">
        <v>-0.36250000000000004</v>
      </c>
      <c r="G174" s="185">
        <v>0.6797385620915033</v>
      </c>
    </row>
    <row r="175" spans="2:7" ht="15" customHeight="1">
      <c r="B175" s="183" t="s">
        <v>93</v>
      </c>
      <c r="C175" s="184">
        <v>306</v>
      </c>
      <c r="D175" s="184">
        <v>388</v>
      </c>
      <c r="E175" s="184"/>
      <c r="F175" s="185">
        <v>0.26797385620915026</v>
      </c>
      <c r="G175" s="185"/>
    </row>
    <row r="176" spans="2:7" ht="15" customHeight="1">
      <c r="B176" s="183" t="s">
        <v>92</v>
      </c>
      <c r="C176" s="184">
        <v>183</v>
      </c>
      <c r="D176" s="184">
        <v>220</v>
      </c>
      <c r="E176" s="184"/>
      <c r="F176" s="185">
        <v>0.20218579234972678</v>
      </c>
      <c r="G176" s="185"/>
    </row>
    <row r="177" spans="2:7" ht="15" customHeight="1">
      <c r="B177" s="183" t="s">
        <v>91</v>
      </c>
      <c r="C177" s="184">
        <v>208</v>
      </c>
      <c r="D177" s="184">
        <v>288</v>
      </c>
      <c r="E177" s="184"/>
      <c r="F177" s="185">
        <v>0.38461538461538458</v>
      </c>
      <c r="G177" s="185"/>
    </row>
    <row r="178" spans="2:7" ht="15" customHeight="1">
      <c r="B178" s="183" t="s">
        <v>90</v>
      </c>
      <c r="C178" s="184">
        <v>257</v>
      </c>
      <c r="D178" s="184">
        <v>256</v>
      </c>
      <c r="E178" s="184"/>
      <c r="F178" s="185">
        <v>-3.8910505836575737E-3</v>
      </c>
      <c r="G178" s="185"/>
    </row>
    <row r="179" spans="2:7" ht="15" customHeight="1">
      <c r="B179" s="183" t="s">
        <v>89</v>
      </c>
      <c r="C179" s="184">
        <v>175</v>
      </c>
      <c r="D179" s="184">
        <v>213</v>
      </c>
      <c r="E179" s="184"/>
      <c r="F179" s="185">
        <v>0.21714285714285708</v>
      </c>
      <c r="G179" s="185"/>
    </row>
    <row r="180" spans="2:7" ht="15" customHeight="1">
      <c r="B180" s="183" t="s">
        <v>88</v>
      </c>
      <c r="C180" s="184">
        <v>325</v>
      </c>
      <c r="D180" s="184">
        <v>310</v>
      </c>
      <c r="E180" s="184"/>
      <c r="F180" s="185">
        <v>-4.6153846153846101E-2</v>
      </c>
      <c r="G180" s="185"/>
    </row>
    <row r="181" spans="2:7" ht="15" customHeight="1">
      <c r="B181" s="183" t="s">
        <v>87</v>
      </c>
      <c r="C181" s="184">
        <v>206</v>
      </c>
      <c r="D181" s="184">
        <v>261</v>
      </c>
      <c r="E181" s="184"/>
      <c r="F181" s="185">
        <v>0.26699029126213603</v>
      </c>
      <c r="G181" s="185"/>
    </row>
    <row r="182" spans="2:7" ht="15" customHeight="1">
      <c r="B182" s="183" t="s">
        <v>86</v>
      </c>
      <c r="C182" s="184">
        <v>273</v>
      </c>
      <c r="D182" s="184">
        <v>446</v>
      </c>
      <c r="E182" s="184"/>
      <c r="F182" s="185">
        <v>0.63369963369963367</v>
      </c>
      <c r="G182" s="185"/>
    </row>
    <row r="183" spans="2:7" ht="15" customHeight="1">
      <c r="B183" s="186" t="s">
        <v>47</v>
      </c>
      <c r="C183" s="74">
        <v>3164</v>
      </c>
      <c r="D183" s="74">
        <v>3244</v>
      </c>
      <c r="E183" s="74">
        <v>1099</v>
      </c>
      <c r="F183" s="187">
        <v>2.5284450063211228E-2</v>
      </c>
      <c r="G183" s="187"/>
    </row>
    <row r="184" spans="2:7" ht="15" customHeight="1">
      <c r="B184" s="188" t="s">
        <v>183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193</v>
      </c>
      <c r="C187" s="179"/>
      <c r="D187" s="179"/>
      <c r="E187" s="179"/>
      <c r="F187" s="179"/>
      <c r="G187" s="179"/>
    </row>
    <row r="188" spans="2:7" ht="15" customHeight="1">
      <c r="B188" s="191"/>
      <c r="C188" s="180">
        <v>2009</v>
      </c>
      <c r="D188" s="180">
        <v>2010</v>
      </c>
      <c r="E188" s="180">
        <v>2011</v>
      </c>
      <c r="F188" s="182" t="s">
        <v>181</v>
      </c>
      <c r="G188" s="182" t="s">
        <v>182</v>
      </c>
    </row>
    <row r="189" spans="2:7" ht="15" customHeight="1">
      <c r="B189" s="183" t="s">
        <v>97</v>
      </c>
      <c r="C189" s="184">
        <v>232</v>
      </c>
      <c r="D189" s="184">
        <v>221</v>
      </c>
      <c r="E189" s="184">
        <v>154</v>
      </c>
      <c r="F189" s="185">
        <v>-4.7413793103448287E-2</v>
      </c>
      <c r="G189" s="185">
        <v>-0.30316742081447967</v>
      </c>
    </row>
    <row r="190" spans="2:7" ht="15" customHeight="1">
      <c r="B190" s="183" t="s">
        <v>96</v>
      </c>
      <c r="C190" s="184">
        <v>108</v>
      </c>
      <c r="D190" s="184">
        <v>139</v>
      </c>
      <c r="E190" s="184">
        <v>143</v>
      </c>
      <c r="F190" s="185">
        <v>0.28703703703703698</v>
      </c>
      <c r="G190" s="185">
        <v>2.877697841726623E-2</v>
      </c>
    </row>
    <row r="191" spans="2:7" ht="15" customHeight="1">
      <c r="B191" s="183" t="s">
        <v>95</v>
      </c>
      <c r="C191" s="184">
        <v>78</v>
      </c>
      <c r="D191" s="184">
        <v>146</v>
      </c>
      <c r="E191" s="184">
        <v>168</v>
      </c>
      <c r="F191" s="185">
        <v>0.87179487179487181</v>
      </c>
      <c r="G191" s="185">
        <v>0.15068493150684925</v>
      </c>
    </row>
    <row r="192" spans="2:7" ht="15" customHeight="1">
      <c r="B192" s="183" t="s">
        <v>94</v>
      </c>
      <c r="C192" s="184">
        <v>140</v>
      </c>
      <c r="D192" s="184">
        <v>91</v>
      </c>
      <c r="E192" s="184">
        <v>184</v>
      </c>
      <c r="F192" s="185">
        <v>-0.35</v>
      </c>
      <c r="G192" s="185">
        <v>1.0219780219780219</v>
      </c>
    </row>
    <row r="193" spans="2:7" ht="15" customHeight="1">
      <c r="B193" s="183" t="s">
        <v>93</v>
      </c>
      <c r="C193" s="184">
        <v>140</v>
      </c>
      <c r="D193" s="184">
        <v>276</v>
      </c>
      <c r="E193" s="184"/>
      <c r="F193" s="185">
        <v>0.97142857142857153</v>
      </c>
      <c r="G193" s="185"/>
    </row>
    <row r="194" spans="2:7" ht="15" customHeight="1">
      <c r="B194" s="183" t="s">
        <v>92</v>
      </c>
      <c r="C194" s="184">
        <v>105</v>
      </c>
      <c r="D194" s="184">
        <v>354</v>
      </c>
      <c r="E194" s="184"/>
      <c r="F194" s="185">
        <v>2.3714285714285714</v>
      </c>
      <c r="G194" s="185"/>
    </row>
    <row r="195" spans="2:7" ht="15" customHeight="1">
      <c r="B195" s="183" t="s">
        <v>91</v>
      </c>
      <c r="C195" s="184">
        <v>156</v>
      </c>
      <c r="D195" s="184">
        <v>186</v>
      </c>
      <c r="E195" s="184"/>
      <c r="F195" s="185">
        <v>0.19230769230769229</v>
      </c>
      <c r="G195" s="185"/>
    </row>
    <row r="196" spans="2:7" ht="15" customHeight="1">
      <c r="B196" s="183" t="s">
        <v>90</v>
      </c>
      <c r="C196" s="184">
        <v>95</v>
      </c>
      <c r="D196" s="184">
        <v>209</v>
      </c>
      <c r="E196" s="184"/>
      <c r="F196" s="185">
        <v>1.2000000000000002</v>
      </c>
      <c r="G196" s="185"/>
    </row>
    <row r="197" spans="2:7" ht="15" customHeight="1">
      <c r="B197" s="183" t="s">
        <v>89</v>
      </c>
      <c r="C197" s="184">
        <v>120</v>
      </c>
      <c r="D197" s="184">
        <v>185</v>
      </c>
      <c r="E197" s="184"/>
      <c r="F197" s="185">
        <v>0.54166666666666674</v>
      </c>
      <c r="G197" s="185"/>
    </row>
    <row r="198" spans="2:7" ht="15" customHeight="1">
      <c r="B198" s="183" t="s">
        <v>88</v>
      </c>
      <c r="C198" s="184">
        <v>145</v>
      </c>
      <c r="D198" s="184">
        <v>118</v>
      </c>
      <c r="E198" s="184"/>
      <c r="F198" s="185">
        <v>-0.18620689655172418</v>
      </c>
      <c r="G198" s="185"/>
    </row>
    <row r="199" spans="2:7" ht="15" customHeight="1">
      <c r="B199" s="183" t="s">
        <v>87</v>
      </c>
      <c r="C199" s="184">
        <v>132</v>
      </c>
      <c r="D199" s="184">
        <v>135</v>
      </c>
      <c r="E199" s="184"/>
      <c r="F199" s="185">
        <v>2.2727272727272707E-2</v>
      </c>
      <c r="G199" s="185"/>
    </row>
    <row r="200" spans="2:7" ht="15" customHeight="1">
      <c r="B200" s="183" t="s">
        <v>86</v>
      </c>
      <c r="C200" s="184">
        <v>182</v>
      </c>
      <c r="D200" s="184">
        <v>138</v>
      </c>
      <c r="E200" s="184"/>
      <c r="F200" s="185">
        <v>-0.24175824175824179</v>
      </c>
      <c r="G200" s="185"/>
    </row>
    <row r="201" spans="2:7" ht="15" customHeight="1">
      <c r="B201" s="186" t="s">
        <v>47</v>
      </c>
      <c r="C201" s="74">
        <v>1633</v>
      </c>
      <c r="D201" s="74">
        <v>2198</v>
      </c>
      <c r="E201" s="74">
        <v>649</v>
      </c>
      <c r="F201" s="187">
        <v>0.34598897734231482</v>
      </c>
      <c r="G201" s="187"/>
    </row>
    <row r="202" spans="2:7" ht="15" customHeight="1">
      <c r="B202" s="188" t="s">
        <v>183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194</v>
      </c>
      <c r="C205" s="179"/>
      <c r="D205" s="179"/>
      <c r="E205" s="179"/>
      <c r="F205" s="179"/>
      <c r="G205" s="179"/>
    </row>
    <row r="206" spans="2:7" ht="15" customHeight="1">
      <c r="B206" s="191"/>
      <c r="C206" s="180">
        <v>2009</v>
      </c>
      <c r="D206" s="180">
        <v>2010</v>
      </c>
      <c r="E206" s="180">
        <v>2011</v>
      </c>
      <c r="F206" s="182" t="s">
        <v>181</v>
      </c>
      <c r="G206" s="182" t="s">
        <v>182</v>
      </c>
    </row>
    <row r="207" spans="2:7" ht="15" customHeight="1">
      <c r="B207" s="183" t="s">
        <v>97</v>
      </c>
      <c r="C207" s="184">
        <v>465</v>
      </c>
      <c r="D207" s="184">
        <v>379</v>
      </c>
      <c r="E207" s="184">
        <v>408</v>
      </c>
      <c r="F207" s="185">
        <v>-0.18494623655913978</v>
      </c>
      <c r="G207" s="185">
        <v>7.6517150395778444E-2</v>
      </c>
    </row>
    <row r="208" spans="2:7" ht="15" customHeight="1">
      <c r="B208" s="183" t="s">
        <v>96</v>
      </c>
      <c r="C208" s="184">
        <v>420</v>
      </c>
      <c r="D208" s="184">
        <v>381</v>
      </c>
      <c r="E208" s="184">
        <v>438</v>
      </c>
      <c r="F208" s="185">
        <v>-9.285714285714286E-2</v>
      </c>
      <c r="G208" s="185">
        <v>0.14960629921259838</v>
      </c>
    </row>
    <row r="209" spans="2:7" ht="15" customHeight="1">
      <c r="B209" s="183" t="s">
        <v>95</v>
      </c>
      <c r="C209" s="184">
        <v>306</v>
      </c>
      <c r="D209" s="184">
        <v>279</v>
      </c>
      <c r="E209" s="184">
        <v>449</v>
      </c>
      <c r="F209" s="185">
        <v>-8.8235294117647078E-2</v>
      </c>
      <c r="G209" s="185">
        <v>0.60931899641577059</v>
      </c>
    </row>
    <row r="210" spans="2:7" ht="15" customHeight="1">
      <c r="B210" s="183" t="s">
        <v>94</v>
      </c>
      <c r="C210" s="184">
        <v>409</v>
      </c>
      <c r="D210" s="184">
        <v>285</v>
      </c>
      <c r="E210" s="184">
        <v>461</v>
      </c>
      <c r="F210" s="185">
        <v>-0.30317848410757942</v>
      </c>
      <c r="G210" s="185">
        <v>0.61754385964912273</v>
      </c>
    </row>
    <row r="211" spans="2:7" ht="15" customHeight="1">
      <c r="B211" s="183" t="s">
        <v>93</v>
      </c>
      <c r="C211" s="184">
        <v>216</v>
      </c>
      <c r="D211" s="184">
        <v>427</v>
      </c>
      <c r="E211" s="184"/>
      <c r="F211" s="185">
        <v>0.97685185185185186</v>
      </c>
      <c r="G211" s="185"/>
    </row>
    <row r="212" spans="2:7" ht="15" customHeight="1">
      <c r="B212" s="183" t="s">
        <v>92</v>
      </c>
      <c r="C212" s="184">
        <v>344</v>
      </c>
      <c r="D212" s="184">
        <v>516</v>
      </c>
      <c r="E212" s="184"/>
      <c r="F212" s="185">
        <v>0.5</v>
      </c>
      <c r="G212" s="185"/>
    </row>
    <row r="213" spans="2:7" ht="15" customHeight="1">
      <c r="B213" s="183" t="s">
        <v>91</v>
      </c>
      <c r="C213" s="184">
        <v>547</v>
      </c>
      <c r="D213" s="184">
        <v>486</v>
      </c>
      <c r="E213" s="184"/>
      <c r="F213" s="185">
        <v>-0.11151736745886653</v>
      </c>
      <c r="G213" s="185"/>
    </row>
    <row r="214" spans="2:7" ht="15" customHeight="1">
      <c r="B214" s="183" t="s">
        <v>90</v>
      </c>
      <c r="C214" s="184">
        <v>813</v>
      </c>
      <c r="D214" s="184">
        <v>1024</v>
      </c>
      <c r="E214" s="184"/>
      <c r="F214" s="185">
        <v>0.2595325953259533</v>
      </c>
      <c r="G214" s="185"/>
    </row>
    <row r="215" spans="2:7" ht="15" customHeight="1">
      <c r="B215" s="183" t="s">
        <v>89</v>
      </c>
      <c r="C215" s="184">
        <v>318</v>
      </c>
      <c r="D215" s="184">
        <v>358</v>
      </c>
      <c r="E215" s="184"/>
      <c r="F215" s="185">
        <v>0.12578616352201255</v>
      </c>
      <c r="G215" s="185"/>
    </row>
    <row r="216" spans="2:7" ht="15" customHeight="1">
      <c r="B216" s="183" t="s">
        <v>88</v>
      </c>
      <c r="C216" s="184">
        <v>292</v>
      </c>
      <c r="D216" s="184">
        <v>387</v>
      </c>
      <c r="E216" s="184"/>
      <c r="F216" s="185">
        <v>0.32534246575342474</v>
      </c>
      <c r="G216" s="185"/>
    </row>
    <row r="217" spans="2:7" ht="15" customHeight="1">
      <c r="B217" s="183" t="s">
        <v>87</v>
      </c>
      <c r="C217" s="184">
        <v>213</v>
      </c>
      <c r="D217" s="184">
        <v>468</v>
      </c>
      <c r="E217" s="184"/>
      <c r="F217" s="185">
        <v>1.1971830985915495</v>
      </c>
      <c r="G217" s="185"/>
    </row>
    <row r="218" spans="2:7" ht="15" customHeight="1">
      <c r="B218" s="183" t="s">
        <v>86</v>
      </c>
      <c r="C218" s="184">
        <v>515</v>
      </c>
      <c r="D218" s="184">
        <v>521</v>
      </c>
      <c r="E218" s="184"/>
      <c r="F218" s="185">
        <v>1.1650485436893288E-2</v>
      </c>
      <c r="G218" s="185"/>
    </row>
    <row r="219" spans="2:7" ht="15" customHeight="1">
      <c r="B219" s="186" t="s">
        <v>47</v>
      </c>
      <c r="C219" s="74">
        <v>4858</v>
      </c>
      <c r="D219" s="74">
        <v>5511</v>
      </c>
      <c r="E219" s="74">
        <v>1756</v>
      </c>
      <c r="F219" s="187">
        <v>0.13441745574310415</v>
      </c>
      <c r="G219" s="187"/>
    </row>
    <row r="220" spans="2:7" ht="15" customHeight="1">
      <c r="B220" s="188" t="s">
        <v>183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195</v>
      </c>
      <c r="C223" s="179"/>
      <c r="D223" s="179"/>
      <c r="E223" s="179"/>
      <c r="F223" s="179"/>
      <c r="G223" s="179"/>
    </row>
    <row r="224" spans="2:7" ht="15" customHeight="1">
      <c r="B224" s="191"/>
      <c r="C224" s="180">
        <v>2009</v>
      </c>
      <c r="D224" s="180">
        <v>2010</v>
      </c>
      <c r="E224" s="180">
        <v>2011</v>
      </c>
      <c r="F224" s="182" t="s">
        <v>181</v>
      </c>
      <c r="G224" s="182" t="s">
        <v>182</v>
      </c>
    </row>
    <row r="225" spans="2:7" ht="15" customHeight="1">
      <c r="B225" s="183" t="s">
        <v>97</v>
      </c>
      <c r="C225" s="184">
        <v>126</v>
      </c>
      <c r="D225" s="184">
        <v>132</v>
      </c>
      <c r="E225" s="184">
        <v>206</v>
      </c>
      <c r="F225" s="185">
        <v>4.7619047619047672E-2</v>
      </c>
      <c r="G225" s="185">
        <v>0.56060606060606055</v>
      </c>
    </row>
    <row r="226" spans="2:7" ht="15" customHeight="1">
      <c r="B226" s="183" t="s">
        <v>96</v>
      </c>
      <c r="C226" s="184">
        <v>56</v>
      </c>
      <c r="D226" s="184">
        <v>59</v>
      </c>
      <c r="E226" s="184">
        <v>168</v>
      </c>
      <c r="F226" s="185">
        <v>5.3571428571428603E-2</v>
      </c>
      <c r="G226" s="185">
        <v>1.847457627118644</v>
      </c>
    </row>
    <row r="227" spans="2:7" ht="15" customHeight="1">
      <c r="B227" s="183" t="s">
        <v>95</v>
      </c>
      <c r="C227" s="184">
        <v>83</v>
      </c>
      <c r="D227" s="184">
        <v>121</v>
      </c>
      <c r="E227" s="184">
        <v>127</v>
      </c>
      <c r="F227" s="185">
        <v>0.45783132530120474</v>
      </c>
      <c r="G227" s="185">
        <v>4.9586776859504189E-2</v>
      </c>
    </row>
    <row r="228" spans="2:7" ht="15" customHeight="1">
      <c r="B228" s="183" t="s">
        <v>94</v>
      </c>
      <c r="C228" s="184">
        <v>123</v>
      </c>
      <c r="D228" s="184">
        <v>102</v>
      </c>
      <c r="E228" s="184">
        <v>335</v>
      </c>
      <c r="F228" s="185">
        <v>-0.17073170731707321</v>
      </c>
      <c r="G228" s="185">
        <v>2.284313725490196</v>
      </c>
    </row>
    <row r="229" spans="2:7" ht="15" customHeight="1">
      <c r="B229" s="183" t="s">
        <v>93</v>
      </c>
      <c r="C229" s="184">
        <v>82</v>
      </c>
      <c r="D229" s="184">
        <v>101</v>
      </c>
      <c r="E229" s="184"/>
      <c r="F229" s="185">
        <v>0.23170731707317072</v>
      </c>
      <c r="G229" s="185"/>
    </row>
    <row r="230" spans="2:7" ht="15" customHeight="1">
      <c r="B230" s="183" t="s">
        <v>92</v>
      </c>
      <c r="C230" s="184">
        <v>125</v>
      </c>
      <c r="D230" s="184">
        <v>104</v>
      </c>
      <c r="E230" s="184"/>
      <c r="F230" s="185">
        <v>-0.16800000000000004</v>
      </c>
      <c r="G230" s="185"/>
    </row>
    <row r="231" spans="2:7" ht="15" customHeight="1">
      <c r="B231" s="183" t="s">
        <v>91</v>
      </c>
      <c r="C231" s="184">
        <v>139</v>
      </c>
      <c r="D231" s="184">
        <v>206</v>
      </c>
      <c r="E231" s="184"/>
      <c r="F231" s="185">
        <v>0.48201438848920852</v>
      </c>
      <c r="G231" s="185"/>
    </row>
    <row r="232" spans="2:7" ht="15" customHeight="1">
      <c r="B232" s="183" t="s">
        <v>90</v>
      </c>
      <c r="C232" s="184">
        <v>190</v>
      </c>
      <c r="D232" s="184">
        <v>168</v>
      </c>
      <c r="E232" s="184"/>
      <c r="F232" s="185">
        <v>-0.11578947368421055</v>
      </c>
      <c r="G232" s="185"/>
    </row>
    <row r="233" spans="2:7" ht="15" customHeight="1">
      <c r="B233" s="183" t="s">
        <v>89</v>
      </c>
      <c r="C233" s="184">
        <v>156</v>
      </c>
      <c r="D233" s="184">
        <v>186</v>
      </c>
      <c r="E233" s="184"/>
      <c r="F233" s="185">
        <v>0.19230769230769229</v>
      </c>
      <c r="G233" s="185"/>
    </row>
    <row r="234" spans="2:7" ht="15" customHeight="1">
      <c r="B234" s="183" t="s">
        <v>88</v>
      </c>
      <c r="C234" s="184">
        <v>88</v>
      </c>
      <c r="D234" s="184">
        <v>207</v>
      </c>
      <c r="E234" s="184"/>
      <c r="F234" s="185">
        <v>1.3522727272727271</v>
      </c>
      <c r="G234" s="185"/>
    </row>
    <row r="235" spans="2:7" ht="15" customHeight="1">
      <c r="B235" s="183" t="s">
        <v>87</v>
      </c>
      <c r="C235" s="184">
        <v>69</v>
      </c>
      <c r="D235" s="184">
        <v>189</v>
      </c>
      <c r="E235" s="184"/>
      <c r="F235" s="185">
        <v>1.7391304347826089</v>
      </c>
      <c r="G235" s="185"/>
    </row>
    <row r="236" spans="2:7" ht="15" customHeight="1">
      <c r="B236" s="183" t="s">
        <v>86</v>
      </c>
      <c r="C236" s="184">
        <v>155</v>
      </c>
      <c r="D236" s="184">
        <v>131</v>
      </c>
      <c r="E236" s="184"/>
      <c r="F236" s="185">
        <v>-0.15483870967741931</v>
      </c>
      <c r="G236" s="185"/>
    </row>
    <row r="237" spans="2:7" ht="15" customHeight="1">
      <c r="B237" s="186" t="s">
        <v>47</v>
      </c>
      <c r="C237" s="74">
        <v>1392</v>
      </c>
      <c r="D237" s="74">
        <v>1706</v>
      </c>
      <c r="E237" s="74">
        <v>836</v>
      </c>
      <c r="F237" s="187">
        <v>0.22557471264367823</v>
      </c>
      <c r="G237" s="187"/>
    </row>
    <row r="238" spans="2:7" ht="15" customHeight="1">
      <c r="B238" s="188" t="s">
        <v>183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196</v>
      </c>
      <c r="C241" s="179"/>
      <c r="D241" s="179"/>
      <c r="E241" s="179"/>
      <c r="F241" s="179"/>
      <c r="G241" s="179"/>
    </row>
    <row r="242" spans="2:7" ht="15" customHeight="1">
      <c r="B242" s="191"/>
      <c r="C242" s="180">
        <v>2009</v>
      </c>
      <c r="D242" s="180">
        <v>2010</v>
      </c>
      <c r="E242" s="180">
        <v>2011</v>
      </c>
      <c r="F242" s="182" t="s">
        <v>181</v>
      </c>
      <c r="G242" s="182" t="s">
        <v>182</v>
      </c>
    </row>
    <row r="243" spans="2:7" ht="15" customHeight="1">
      <c r="B243" s="183" t="s">
        <v>97</v>
      </c>
      <c r="C243" s="184">
        <v>248</v>
      </c>
      <c r="D243" s="184">
        <v>159</v>
      </c>
      <c r="E243" s="184">
        <v>163</v>
      </c>
      <c r="F243" s="185">
        <v>-0.3588709677419355</v>
      </c>
      <c r="G243" s="185">
        <v>2.515723270440251E-2</v>
      </c>
    </row>
    <row r="244" spans="2:7" ht="15" customHeight="1">
      <c r="B244" s="183" t="s">
        <v>96</v>
      </c>
      <c r="C244" s="184">
        <v>249</v>
      </c>
      <c r="D244" s="184">
        <v>147</v>
      </c>
      <c r="E244" s="184">
        <v>429</v>
      </c>
      <c r="F244" s="185">
        <v>-0.40963855421686746</v>
      </c>
      <c r="G244" s="185">
        <v>1.9183673469387754</v>
      </c>
    </row>
    <row r="245" spans="2:7" ht="15" customHeight="1">
      <c r="B245" s="183" t="s">
        <v>95</v>
      </c>
      <c r="C245" s="184">
        <v>296</v>
      </c>
      <c r="D245" s="184">
        <v>178</v>
      </c>
      <c r="E245" s="184">
        <v>427</v>
      </c>
      <c r="F245" s="185">
        <v>-0.39864864864864868</v>
      </c>
      <c r="G245" s="185">
        <v>1.398876404494382</v>
      </c>
    </row>
    <row r="246" spans="2:7" ht="15" customHeight="1">
      <c r="B246" s="183" t="s">
        <v>94</v>
      </c>
      <c r="C246" s="184">
        <v>232</v>
      </c>
      <c r="D246" s="184">
        <v>185</v>
      </c>
      <c r="E246" s="184">
        <v>361</v>
      </c>
      <c r="F246" s="185">
        <v>-0.20258620689655171</v>
      </c>
      <c r="G246" s="185">
        <v>0.9513513513513514</v>
      </c>
    </row>
    <row r="247" spans="2:7" ht="15" customHeight="1">
      <c r="B247" s="183" t="s">
        <v>93</v>
      </c>
      <c r="C247" s="184">
        <v>277</v>
      </c>
      <c r="D247" s="184">
        <v>102</v>
      </c>
      <c r="E247" s="184"/>
      <c r="F247" s="185">
        <v>-0.63176895306859204</v>
      </c>
      <c r="G247" s="185"/>
    </row>
    <row r="248" spans="2:7" ht="15" customHeight="1">
      <c r="B248" s="183" t="s">
        <v>92</v>
      </c>
      <c r="C248" s="184">
        <v>366</v>
      </c>
      <c r="D248" s="184">
        <v>196</v>
      </c>
      <c r="E248" s="184"/>
      <c r="F248" s="185">
        <v>-0.46448087431693985</v>
      </c>
      <c r="G248" s="185"/>
    </row>
    <row r="249" spans="2:7" ht="15" customHeight="1">
      <c r="B249" s="183" t="s">
        <v>91</v>
      </c>
      <c r="C249" s="184">
        <v>384</v>
      </c>
      <c r="D249" s="184">
        <v>278</v>
      </c>
      <c r="E249" s="184"/>
      <c r="F249" s="185">
        <v>-0.27604166666666663</v>
      </c>
      <c r="G249" s="185"/>
    </row>
    <row r="250" spans="2:7" ht="15" customHeight="1">
      <c r="B250" s="183" t="s">
        <v>90</v>
      </c>
      <c r="C250" s="184">
        <v>384</v>
      </c>
      <c r="D250" s="184">
        <v>311</v>
      </c>
      <c r="E250" s="184"/>
      <c r="F250" s="185">
        <v>-0.19010416666666663</v>
      </c>
      <c r="G250" s="185"/>
    </row>
    <row r="251" spans="2:7" ht="15" customHeight="1">
      <c r="B251" s="183" t="s">
        <v>89</v>
      </c>
      <c r="C251" s="184">
        <v>343</v>
      </c>
      <c r="D251" s="184">
        <v>280</v>
      </c>
      <c r="E251" s="184"/>
      <c r="F251" s="185">
        <v>-0.18367346938775508</v>
      </c>
      <c r="G251" s="185"/>
    </row>
    <row r="252" spans="2:7" ht="15" customHeight="1">
      <c r="B252" s="183" t="s">
        <v>88</v>
      </c>
      <c r="C252" s="184">
        <v>232</v>
      </c>
      <c r="D252" s="184">
        <v>238</v>
      </c>
      <c r="E252" s="184"/>
      <c r="F252" s="185">
        <v>2.5862068965517349E-2</v>
      </c>
      <c r="G252" s="185"/>
    </row>
    <row r="253" spans="2:7" ht="15" customHeight="1">
      <c r="B253" s="183" t="s">
        <v>87</v>
      </c>
      <c r="C253" s="184">
        <v>197</v>
      </c>
      <c r="D253" s="184">
        <v>128</v>
      </c>
      <c r="E253" s="184"/>
      <c r="F253" s="185">
        <v>-0.35025380710659904</v>
      </c>
      <c r="G253" s="185"/>
    </row>
    <row r="254" spans="2:7" ht="15" customHeight="1">
      <c r="B254" s="183" t="s">
        <v>86</v>
      </c>
      <c r="C254" s="184">
        <v>240</v>
      </c>
      <c r="D254" s="184">
        <v>210</v>
      </c>
      <c r="E254" s="184"/>
      <c r="F254" s="185">
        <v>-0.125</v>
      </c>
      <c r="G254" s="185"/>
    </row>
    <row r="255" spans="2:7" ht="15" customHeight="1">
      <c r="B255" s="186" t="s">
        <v>47</v>
      </c>
      <c r="C255" s="74">
        <v>3448</v>
      </c>
      <c r="D255" s="74">
        <v>2412</v>
      </c>
      <c r="E255" s="74">
        <v>1380</v>
      </c>
      <c r="F255" s="187">
        <v>-0.30046403712296987</v>
      </c>
      <c r="G255" s="187"/>
    </row>
    <row r="256" spans="2:7" ht="15" customHeight="1">
      <c r="B256" s="188" t="s">
        <v>183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197</v>
      </c>
      <c r="C259" s="179"/>
      <c r="D259" s="179"/>
      <c r="E259" s="179"/>
      <c r="F259" s="179"/>
      <c r="G259" s="179"/>
    </row>
    <row r="260" spans="2:7" ht="15" customHeight="1">
      <c r="B260" s="191"/>
      <c r="C260" s="180">
        <v>2009</v>
      </c>
      <c r="D260" s="180">
        <v>2010</v>
      </c>
      <c r="E260" s="180">
        <v>2011</v>
      </c>
      <c r="F260" s="182" t="s">
        <v>181</v>
      </c>
      <c r="G260" s="182" t="s">
        <v>182</v>
      </c>
    </row>
    <row r="261" spans="2:7" ht="15" customHeight="1">
      <c r="B261" s="183" t="s">
        <v>97</v>
      </c>
      <c r="C261" s="184">
        <v>200</v>
      </c>
      <c r="D261" s="184">
        <v>161</v>
      </c>
      <c r="E261" s="184">
        <v>222</v>
      </c>
      <c r="F261" s="185">
        <v>-0.19499999999999995</v>
      </c>
      <c r="G261" s="185">
        <v>0.37888198757763969</v>
      </c>
    </row>
    <row r="262" spans="2:7" ht="15" customHeight="1">
      <c r="B262" s="183" t="s">
        <v>96</v>
      </c>
      <c r="C262" s="184">
        <v>151</v>
      </c>
      <c r="D262" s="184">
        <v>182</v>
      </c>
      <c r="E262" s="184">
        <v>107</v>
      </c>
      <c r="F262" s="185">
        <v>0.20529801324503305</v>
      </c>
      <c r="G262" s="185">
        <v>-0.41208791208791207</v>
      </c>
    </row>
    <row r="263" spans="2:7" ht="15" customHeight="1">
      <c r="B263" s="183" t="s">
        <v>95</v>
      </c>
      <c r="C263" s="184">
        <v>134</v>
      </c>
      <c r="D263" s="184">
        <v>184</v>
      </c>
      <c r="E263" s="184">
        <v>206</v>
      </c>
      <c r="F263" s="185">
        <v>0.37313432835820892</v>
      </c>
      <c r="G263" s="185">
        <v>0.11956521739130443</v>
      </c>
    </row>
    <row r="264" spans="2:7" ht="15" customHeight="1">
      <c r="B264" s="183" t="s">
        <v>94</v>
      </c>
      <c r="C264" s="184">
        <v>142</v>
      </c>
      <c r="D264" s="184">
        <v>80</v>
      </c>
      <c r="E264" s="184">
        <v>59</v>
      </c>
      <c r="F264" s="185">
        <v>-0.43661971830985913</v>
      </c>
      <c r="G264" s="185">
        <v>-0.26249999999999996</v>
      </c>
    </row>
    <row r="265" spans="2:7" ht="15" customHeight="1">
      <c r="B265" s="183" t="s">
        <v>93</v>
      </c>
      <c r="C265" s="184">
        <v>80</v>
      </c>
      <c r="D265" s="184">
        <v>76</v>
      </c>
      <c r="E265" s="184"/>
      <c r="F265" s="185">
        <v>-5.0000000000000044E-2</v>
      </c>
      <c r="G265" s="185"/>
    </row>
    <row r="266" spans="2:7" ht="15" customHeight="1">
      <c r="B266" s="183" t="s">
        <v>92</v>
      </c>
      <c r="C266" s="184">
        <v>97</v>
      </c>
      <c r="D266" s="184">
        <v>128</v>
      </c>
      <c r="E266" s="184"/>
      <c r="F266" s="185">
        <v>0.31958762886597936</v>
      </c>
      <c r="G266" s="185"/>
    </row>
    <row r="267" spans="2:7" ht="15" customHeight="1">
      <c r="B267" s="183" t="s">
        <v>91</v>
      </c>
      <c r="C267" s="184">
        <v>134</v>
      </c>
      <c r="D267" s="184">
        <v>133</v>
      </c>
      <c r="E267" s="184"/>
      <c r="F267" s="185">
        <v>-7.4626865671642006E-3</v>
      </c>
      <c r="G267" s="185"/>
    </row>
    <row r="268" spans="2:7" ht="15" customHeight="1">
      <c r="B268" s="183" t="s">
        <v>90</v>
      </c>
      <c r="C268" s="184">
        <v>80</v>
      </c>
      <c r="D268" s="184">
        <v>76</v>
      </c>
      <c r="E268" s="184"/>
      <c r="F268" s="185">
        <v>-5.0000000000000044E-2</v>
      </c>
      <c r="G268" s="185"/>
    </row>
    <row r="269" spans="2:7" ht="15" customHeight="1">
      <c r="B269" s="183" t="s">
        <v>89</v>
      </c>
      <c r="C269" s="184">
        <v>73</v>
      </c>
      <c r="D269" s="184">
        <v>123</v>
      </c>
      <c r="E269" s="184"/>
      <c r="F269" s="185">
        <v>0.68493150684931514</v>
      </c>
      <c r="G269" s="185"/>
    </row>
    <row r="270" spans="2:7" ht="15" customHeight="1">
      <c r="B270" s="183" t="s">
        <v>88</v>
      </c>
      <c r="C270" s="184">
        <v>144</v>
      </c>
      <c r="D270" s="184">
        <v>115</v>
      </c>
      <c r="E270" s="184"/>
      <c r="F270" s="185">
        <v>-0.20138888888888884</v>
      </c>
      <c r="G270" s="185"/>
    </row>
    <row r="271" spans="2:7" ht="15" customHeight="1">
      <c r="B271" s="183" t="s">
        <v>87</v>
      </c>
      <c r="C271" s="184">
        <v>134</v>
      </c>
      <c r="D271" s="184">
        <v>117</v>
      </c>
      <c r="E271" s="184"/>
      <c r="F271" s="185">
        <v>-0.12686567164179108</v>
      </c>
      <c r="G271" s="185"/>
    </row>
    <row r="272" spans="2:7" ht="15" customHeight="1">
      <c r="B272" s="183" t="s">
        <v>86</v>
      </c>
      <c r="C272" s="184">
        <v>204</v>
      </c>
      <c r="D272" s="184">
        <v>155</v>
      </c>
      <c r="E272" s="184"/>
      <c r="F272" s="185">
        <v>-0.24019607843137258</v>
      </c>
      <c r="G272" s="185"/>
    </row>
    <row r="273" spans="2:7" ht="15" customHeight="1">
      <c r="B273" s="186" t="s">
        <v>47</v>
      </c>
      <c r="C273" s="74">
        <v>1573</v>
      </c>
      <c r="D273" s="74">
        <v>1530</v>
      </c>
      <c r="E273" s="74">
        <v>594</v>
      </c>
      <c r="F273" s="187">
        <v>-2.7336300063572794E-2</v>
      </c>
      <c r="G273" s="187"/>
    </row>
    <row r="274" spans="2:7" ht="15" customHeight="1">
      <c r="B274" s="188" t="s">
        <v>183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198</v>
      </c>
      <c r="C277" s="179"/>
      <c r="D277" s="179"/>
      <c r="E277" s="179"/>
      <c r="F277" s="179"/>
      <c r="G277" s="179"/>
    </row>
    <row r="278" spans="2:7" ht="15" customHeight="1">
      <c r="B278" s="191"/>
      <c r="C278" s="180">
        <v>2009</v>
      </c>
      <c r="D278" s="180">
        <v>2010</v>
      </c>
      <c r="E278" s="180">
        <v>2011</v>
      </c>
      <c r="F278" s="182" t="s">
        <v>181</v>
      </c>
      <c r="G278" s="182" t="s">
        <v>182</v>
      </c>
    </row>
    <row r="279" spans="2:7" ht="15" customHeight="1">
      <c r="B279" s="183" t="s">
        <v>97</v>
      </c>
      <c r="C279" s="184">
        <v>266</v>
      </c>
      <c r="D279" s="184">
        <v>219</v>
      </c>
      <c r="E279" s="184">
        <v>288</v>
      </c>
      <c r="F279" s="185">
        <v>-0.17669172932330823</v>
      </c>
      <c r="G279" s="185">
        <v>0.31506849315068486</v>
      </c>
    </row>
    <row r="280" spans="2:7" ht="15" customHeight="1">
      <c r="B280" s="183" t="s">
        <v>96</v>
      </c>
      <c r="C280" s="184">
        <v>269</v>
      </c>
      <c r="D280" s="184">
        <v>202</v>
      </c>
      <c r="E280" s="184">
        <v>304</v>
      </c>
      <c r="F280" s="185">
        <v>-0.24907063197026025</v>
      </c>
      <c r="G280" s="185">
        <v>0.50495049504950495</v>
      </c>
    </row>
    <row r="281" spans="2:7" ht="15" customHeight="1">
      <c r="B281" s="183" t="s">
        <v>95</v>
      </c>
      <c r="C281" s="184">
        <v>191</v>
      </c>
      <c r="D281" s="184">
        <v>167</v>
      </c>
      <c r="E281" s="184">
        <v>342</v>
      </c>
      <c r="F281" s="185">
        <v>-0.12565445026178013</v>
      </c>
      <c r="G281" s="185">
        <v>1.0479041916167664</v>
      </c>
    </row>
    <row r="282" spans="2:7" ht="15" customHeight="1">
      <c r="B282" s="183" t="s">
        <v>94</v>
      </c>
      <c r="C282" s="184">
        <v>342</v>
      </c>
      <c r="D282" s="184">
        <v>321</v>
      </c>
      <c r="E282" s="184">
        <v>303</v>
      </c>
      <c r="F282" s="185">
        <v>-6.1403508771929793E-2</v>
      </c>
      <c r="G282" s="185">
        <v>-5.6074766355140193E-2</v>
      </c>
    </row>
    <row r="283" spans="2:7" ht="15" customHeight="1">
      <c r="B283" s="183" t="s">
        <v>93</v>
      </c>
      <c r="C283" s="184">
        <v>163</v>
      </c>
      <c r="D283" s="184">
        <v>197</v>
      </c>
      <c r="E283" s="184"/>
      <c r="F283" s="185">
        <v>0.20858895705521463</v>
      </c>
      <c r="G283" s="185"/>
    </row>
    <row r="284" spans="2:7" ht="15" customHeight="1">
      <c r="B284" s="183" t="s">
        <v>92</v>
      </c>
      <c r="C284" s="184">
        <v>157</v>
      </c>
      <c r="D284" s="184">
        <v>198</v>
      </c>
      <c r="E284" s="184"/>
      <c r="F284" s="185">
        <v>0.26114649681528657</v>
      </c>
      <c r="G284" s="185"/>
    </row>
    <row r="285" spans="2:7" ht="15" customHeight="1">
      <c r="B285" s="183" t="s">
        <v>91</v>
      </c>
      <c r="C285" s="184">
        <v>145</v>
      </c>
      <c r="D285" s="184">
        <v>187</v>
      </c>
      <c r="E285" s="184"/>
      <c r="F285" s="185">
        <v>0.28965517241379302</v>
      </c>
      <c r="G285" s="185"/>
    </row>
    <row r="286" spans="2:7" ht="15" customHeight="1">
      <c r="B286" s="183" t="s">
        <v>90</v>
      </c>
      <c r="C286" s="184">
        <v>150</v>
      </c>
      <c r="D286" s="184">
        <v>85</v>
      </c>
      <c r="E286" s="184"/>
      <c r="F286" s="185">
        <v>-0.43333333333333335</v>
      </c>
      <c r="G286" s="185"/>
    </row>
    <row r="287" spans="2:7" ht="15" customHeight="1">
      <c r="B287" s="183" t="s">
        <v>89</v>
      </c>
      <c r="C287" s="184">
        <v>171</v>
      </c>
      <c r="D287" s="184">
        <v>201</v>
      </c>
      <c r="E287" s="184"/>
      <c r="F287" s="185">
        <v>0.17543859649122817</v>
      </c>
      <c r="G287" s="185"/>
    </row>
    <row r="288" spans="2:7" ht="15" customHeight="1">
      <c r="B288" s="183" t="s">
        <v>88</v>
      </c>
      <c r="C288" s="184">
        <v>336</v>
      </c>
      <c r="D288" s="184">
        <v>370</v>
      </c>
      <c r="E288" s="184"/>
      <c r="F288" s="185">
        <v>0.10119047619047628</v>
      </c>
      <c r="G288" s="185"/>
    </row>
    <row r="289" spans="2:7" ht="15" customHeight="1">
      <c r="B289" s="183" t="s">
        <v>87</v>
      </c>
      <c r="C289" s="184">
        <v>247</v>
      </c>
      <c r="D289" s="184">
        <v>227</v>
      </c>
      <c r="E289" s="184"/>
      <c r="F289" s="185">
        <v>-8.0971659919028327E-2</v>
      </c>
      <c r="G289" s="185"/>
    </row>
    <row r="290" spans="2:7" ht="15" customHeight="1">
      <c r="B290" s="183" t="s">
        <v>86</v>
      </c>
      <c r="C290" s="184">
        <v>225</v>
      </c>
      <c r="D290" s="184">
        <v>251</v>
      </c>
      <c r="E290" s="184"/>
      <c r="F290" s="185">
        <v>0.11555555555555563</v>
      </c>
      <c r="G290" s="185"/>
    </row>
    <row r="291" spans="2:7" ht="15" customHeight="1">
      <c r="B291" s="186" t="s">
        <v>47</v>
      </c>
      <c r="C291" s="74">
        <v>2662</v>
      </c>
      <c r="D291" s="74">
        <v>2625</v>
      </c>
      <c r="E291" s="74">
        <v>1237</v>
      </c>
      <c r="F291" s="187">
        <v>-1.3899323816679243E-2</v>
      </c>
      <c r="G291" s="187"/>
    </row>
    <row r="292" spans="2:7" ht="15" customHeight="1">
      <c r="B292" s="188" t="s">
        <v>183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6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199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2" t="s">
        <v>200</v>
      </c>
      <c r="C6" s="122" t="s">
        <v>201</v>
      </c>
      <c r="D6" s="123" t="s">
        <v>202</v>
      </c>
      <c r="E6" s="122" t="s">
        <v>203</v>
      </c>
      <c r="F6" s="123" t="s">
        <v>202</v>
      </c>
      <c r="G6" s="122" t="s">
        <v>204</v>
      </c>
      <c r="H6" s="123" t="s">
        <v>202</v>
      </c>
      <c r="I6" s="122" t="s">
        <v>205</v>
      </c>
      <c r="J6" s="123" t="s">
        <v>202</v>
      </c>
      <c r="K6" s="194" t="s">
        <v>206</v>
      </c>
      <c r="L6" s="123" t="s">
        <v>202</v>
      </c>
      <c r="M6" s="194" t="s">
        <v>207</v>
      </c>
      <c r="N6" s="123" t="s">
        <v>202</v>
      </c>
      <c r="O6" s="194" t="s">
        <v>208</v>
      </c>
      <c r="P6" s="123" t="s">
        <v>202</v>
      </c>
      <c r="Q6" s="194" t="s">
        <v>209</v>
      </c>
      <c r="R6" s="123" t="s">
        <v>202</v>
      </c>
      <c r="S6" s="122" t="s">
        <v>210</v>
      </c>
      <c r="T6" s="123" t="s">
        <v>202</v>
      </c>
      <c r="U6" s="195" t="s">
        <v>211</v>
      </c>
      <c r="V6" s="123" t="s">
        <v>202</v>
      </c>
      <c r="W6" s="195" t="s">
        <v>212</v>
      </c>
      <c r="X6" s="123" t="s">
        <v>202</v>
      </c>
      <c r="Y6" s="195" t="s">
        <v>213</v>
      </c>
      <c r="Z6" s="123" t="s">
        <v>202</v>
      </c>
      <c r="AA6" s="195" t="s">
        <v>214</v>
      </c>
      <c r="AB6" s="123" t="s">
        <v>202</v>
      </c>
      <c r="AC6" s="122" t="s">
        <v>215</v>
      </c>
      <c r="AD6" s="123" t="s">
        <v>202</v>
      </c>
      <c r="AE6" s="122" t="s">
        <v>216</v>
      </c>
      <c r="AF6" s="123" t="s">
        <v>202</v>
      </c>
      <c r="AG6" s="122" t="s">
        <v>217</v>
      </c>
      <c r="AH6" s="123" t="s">
        <v>202</v>
      </c>
      <c r="AI6" s="122" t="s">
        <v>218</v>
      </c>
      <c r="AJ6" s="123" t="s">
        <v>202</v>
      </c>
      <c r="AK6" s="122" t="s">
        <v>219</v>
      </c>
      <c r="AL6" s="123" t="s">
        <v>202</v>
      </c>
      <c r="AM6" s="122" t="s">
        <v>220</v>
      </c>
      <c r="AN6" s="123" t="s">
        <v>202</v>
      </c>
      <c r="AO6" s="122" t="s">
        <v>221</v>
      </c>
      <c r="AP6" s="123" t="s">
        <v>202</v>
      </c>
      <c r="AQ6" s="122" t="s">
        <v>222</v>
      </c>
      <c r="AR6" s="123" t="s">
        <v>202</v>
      </c>
      <c r="AS6" s="122" t="s">
        <v>223</v>
      </c>
      <c r="AT6" s="123" t="s">
        <v>202</v>
      </c>
      <c r="AU6" s="122" t="s">
        <v>83</v>
      </c>
      <c r="AV6" s="123" t="s">
        <v>202</v>
      </c>
      <c r="AW6"/>
    </row>
    <row r="7" spans="2:49">
      <c r="B7" s="197" t="s">
        <v>94</v>
      </c>
      <c r="C7" s="198">
        <v>34603</v>
      </c>
      <c r="D7" s="199">
        <v>-0.10998225262995442</v>
      </c>
      <c r="E7" s="198">
        <v>257</v>
      </c>
      <c r="F7" s="199">
        <v>0.6797385620915033</v>
      </c>
      <c r="G7" s="198">
        <v>184</v>
      </c>
      <c r="H7" s="199">
        <v>1.0219780219780219</v>
      </c>
      <c r="I7" s="198">
        <v>12991</v>
      </c>
      <c r="J7" s="199">
        <v>0.20543750579938758</v>
      </c>
      <c r="K7" s="198">
        <v>2397</v>
      </c>
      <c r="L7" s="199">
        <v>0.32066115702479348</v>
      </c>
      <c r="M7" s="198">
        <v>4608</v>
      </c>
      <c r="N7" s="199">
        <v>0.294745715088508</v>
      </c>
      <c r="O7" s="198">
        <v>59</v>
      </c>
      <c r="P7" s="199">
        <v>-0.26249999999999996</v>
      </c>
      <c r="Q7" s="198">
        <v>461</v>
      </c>
      <c r="R7" s="199">
        <v>0.61754385964912273</v>
      </c>
      <c r="S7" s="198">
        <v>3608</v>
      </c>
      <c r="T7" s="199">
        <v>0.76257938446507079</v>
      </c>
      <c r="U7" s="198">
        <v>850</v>
      </c>
      <c r="V7" s="199">
        <v>1.5297619047619047</v>
      </c>
      <c r="W7" s="198">
        <v>448</v>
      </c>
      <c r="X7" s="199">
        <v>2.7333333333333334</v>
      </c>
      <c r="Y7" s="198">
        <v>673</v>
      </c>
      <c r="Z7" s="199">
        <v>0.85399449035812669</v>
      </c>
      <c r="AA7" s="198">
        <v>1637</v>
      </c>
      <c r="AB7" s="199">
        <v>0.33306188925081437</v>
      </c>
      <c r="AC7" s="198">
        <v>303</v>
      </c>
      <c r="AD7" s="199">
        <v>-5.6074766355140193E-2</v>
      </c>
      <c r="AE7" s="198">
        <v>429</v>
      </c>
      <c r="AF7" s="199">
        <v>0.69565217391304346</v>
      </c>
      <c r="AG7" s="198">
        <v>335</v>
      </c>
      <c r="AH7" s="199">
        <v>2.284313725490196</v>
      </c>
      <c r="AI7" s="198">
        <v>361</v>
      </c>
      <c r="AJ7" s="199">
        <v>0.9513513513513514</v>
      </c>
      <c r="AK7" s="198">
        <v>571</v>
      </c>
      <c r="AL7" s="199">
        <v>0.2306034482758621</v>
      </c>
      <c r="AM7" s="198">
        <v>146</v>
      </c>
      <c r="AN7" s="199">
        <v>0.12307692307692308</v>
      </c>
      <c r="AO7" s="198">
        <v>379</v>
      </c>
      <c r="AP7" s="199">
        <v>0.25913621262458464</v>
      </c>
      <c r="AQ7" s="198">
        <v>453</v>
      </c>
      <c r="AR7" s="199">
        <v>0.26536312849162003</v>
      </c>
      <c r="AS7" s="200">
        <v>27542</v>
      </c>
      <c r="AT7" s="201">
        <v>0.31647626786482475</v>
      </c>
      <c r="AU7" s="200">
        <v>62145</v>
      </c>
      <c r="AV7" s="201">
        <v>3.9214046822742432E-2</v>
      </c>
    </row>
    <row r="8" spans="2:49">
      <c r="B8" s="197" t="s">
        <v>95</v>
      </c>
      <c r="C8" s="198">
        <v>26368</v>
      </c>
      <c r="D8" s="199">
        <v>-0.14952909302025541</v>
      </c>
      <c r="E8" s="198">
        <v>325</v>
      </c>
      <c r="F8" s="199">
        <v>0.35416666666666674</v>
      </c>
      <c r="G8" s="198">
        <v>168</v>
      </c>
      <c r="H8" s="199">
        <v>0.15068493150684925</v>
      </c>
      <c r="I8" s="198">
        <v>18464</v>
      </c>
      <c r="J8" s="199">
        <v>0.42008921704353175</v>
      </c>
      <c r="K8" s="198">
        <v>2258</v>
      </c>
      <c r="L8" s="199">
        <v>0.66151582045621771</v>
      </c>
      <c r="M8" s="198">
        <v>6150</v>
      </c>
      <c r="N8" s="199">
        <v>0.30379478482086064</v>
      </c>
      <c r="O8" s="198">
        <v>206</v>
      </c>
      <c r="P8" s="199">
        <v>0.11956521739130443</v>
      </c>
      <c r="Q8" s="198">
        <v>449</v>
      </c>
      <c r="R8" s="199">
        <v>0.60931899641577059</v>
      </c>
      <c r="S8" s="198">
        <v>9340</v>
      </c>
      <c r="T8" s="199">
        <v>0.55537052456286418</v>
      </c>
      <c r="U8" s="198">
        <v>2375</v>
      </c>
      <c r="V8" s="199">
        <v>0.79245283018867929</v>
      </c>
      <c r="W8" s="198">
        <v>980</v>
      </c>
      <c r="X8" s="199">
        <v>0.64983164983164987</v>
      </c>
      <c r="Y8" s="198">
        <v>1424</v>
      </c>
      <c r="Z8" s="199">
        <v>0.97229916897506929</v>
      </c>
      <c r="AA8" s="198">
        <v>4561</v>
      </c>
      <c r="AB8" s="199">
        <v>0.35582639714625452</v>
      </c>
      <c r="AC8" s="198">
        <v>342</v>
      </c>
      <c r="AD8" s="199">
        <v>1.0479041916167664</v>
      </c>
      <c r="AE8" s="198">
        <v>471</v>
      </c>
      <c r="AF8" s="199">
        <v>0.15158924205378965</v>
      </c>
      <c r="AG8" s="198">
        <v>127</v>
      </c>
      <c r="AH8" s="199">
        <v>4.9586776859504189E-2</v>
      </c>
      <c r="AI8" s="198">
        <v>427</v>
      </c>
      <c r="AJ8" s="199">
        <v>1.398876404494382</v>
      </c>
      <c r="AK8" s="198">
        <v>670</v>
      </c>
      <c r="AL8" s="199">
        <v>0.33466135458167323</v>
      </c>
      <c r="AM8" s="198">
        <v>167</v>
      </c>
      <c r="AN8" s="199">
        <v>-2.9069767441860517E-2</v>
      </c>
      <c r="AO8" s="198">
        <v>220</v>
      </c>
      <c r="AP8" s="199">
        <v>-0.34718100890207715</v>
      </c>
      <c r="AQ8" s="198">
        <v>456</v>
      </c>
      <c r="AR8" s="199">
        <v>9.0909090909090828E-2</v>
      </c>
      <c r="AS8" s="200">
        <v>40240</v>
      </c>
      <c r="AT8" s="201">
        <v>0.42513103839070698</v>
      </c>
      <c r="AU8" s="200">
        <v>66608</v>
      </c>
      <c r="AV8" s="201">
        <v>0.12437542201215401</v>
      </c>
    </row>
    <row r="9" spans="2:49">
      <c r="B9" s="197" t="s">
        <v>96</v>
      </c>
      <c r="C9" s="198">
        <v>23376</v>
      </c>
      <c r="D9" s="199">
        <v>-8.3294117647058852E-2</v>
      </c>
      <c r="E9" s="198">
        <v>290</v>
      </c>
      <c r="F9" s="199">
        <v>5.8394160583941535E-2</v>
      </c>
      <c r="G9" s="198">
        <v>143</v>
      </c>
      <c r="H9" s="199">
        <v>2.877697841726623E-2</v>
      </c>
      <c r="I9" s="198">
        <v>15341</v>
      </c>
      <c r="J9" s="199">
        <v>0.15406604980064698</v>
      </c>
      <c r="K9" s="198">
        <v>1543</v>
      </c>
      <c r="L9" s="199">
        <v>0.20265003897116141</v>
      </c>
      <c r="M9" s="198">
        <v>4899</v>
      </c>
      <c r="N9" s="199">
        <v>-4.0728411983552038E-2</v>
      </c>
      <c r="O9" s="198">
        <v>107</v>
      </c>
      <c r="P9" s="199">
        <v>-0.41208791208791207</v>
      </c>
      <c r="Q9" s="198">
        <v>438</v>
      </c>
      <c r="R9" s="199">
        <v>0.14960629921259838</v>
      </c>
      <c r="S9" s="198">
        <v>7782</v>
      </c>
      <c r="T9" s="199">
        <v>0.16166592028660998</v>
      </c>
      <c r="U9" s="198">
        <v>1782</v>
      </c>
      <c r="V9" s="199">
        <v>0.13071065989847708</v>
      </c>
      <c r="W9" s="198">
        <v>949</v>
      </c>
      <c r="X9" s="199">
        <v>0.64756944444444442</v>
      </c>
      <c r="Y9" s="198">
        <v>1275</v>
      </c>
      <c r="Z9" s="199">
        <v>0.22009569377990434</v>
      </c>
      <c r="AA9" s="198">
        <v>3776</v>
      </c>
      <c r="AB9" s="199">
        <v>7.824100513992005E-2</v>
      </c>
      <c r="AC9" s="198">
        <v>304</v>
      </c>
      <c r="AD9" s="199">
        <v>0.50495049504950495</v>
      </c>
      <c r="AE9" s="198">
        <v>636</v>
      </c>
      <c r="AF9" s="199">
        <v>0.45537757437070936</v>
      </c>
      <c r="AG9" s="198">
        <v>168</v>
      </c>
      <c r="AH9" s="199">
        <v>1.847457627118644</v>
      </c>
      <c r="AI9" s="198">
        <v>429</v>
      </c>
      <c r="AJ9" s="199">
        <v>1.9183673469387754</v>
      </c>
      <c r="AK9" s="198">
        <v>614</v>
      </c>
      <c r="AL9" s="199">
        <v>0.71508379888268148</v>
      </c>
      <c r="AM9" s="198">
        <v>133</v>
      </c>
      <c r="AN9" s="199">
        <v>0.46153846153846145</v>
      </c>
      <c r="AO9" s="198">
        <v>256</v>
      </c>
      <c r="AP9" s="199">
        <v>-1.158301158301156E-2</v>
      </c>
      <c r="AQ9" s="198">
        <v>223</v>
      </c>
      <c r="AR9" s="199">
        <v>-0.53347280334728031</v>
      </c>
      <c r="AS9" s="200">
        <v>33306</v>
      </c>
      <c r="AT9" s="201">
        <v>0.13328115961754405</v>
      </c>
      <c r="AU9" s="200">
        <v>56682</v>
      </c>
      <c r="AV9" s="201">
        <v>3.2665925777478177E-2</v>
      </c>
    </row>
    <row r="10" spans="2:49">
      <c r="B10" s="197" t="s">
        <v>97</v>
      </c>
      <c r="C10" s="198">
        <v>21262</v>
      </c>
      <c r="D10" s="199">
        <v>-0.11271543629762548</v>
      </c>
      <c r="E10" s="198">
        <v>227</v>
      </c>
      <c r="F10" s="199">
        <v>0.16410256410256419</v>
      </c>
      <c r="G10" s="198">
        <v>154</v>
      </c>
      <c r="H10" s="199">
        <v>-0.30316742081447967</v>
      </c>
      <c r="I10" s="198">
        <v>16608</v>
      </c>
      <c r="J10" s="199">
        <v>4.2103281671581838E-2</v>
      </c>
      <c r="K10" s="198">
        <v>984</v>
      </c>
      <c r="L10" s="199">
        <v>0.13364055299539168</v>
      </c>
      <c r="M10" s="198">
        <v>4692</v>
      </c>
      <c r="N10" s="199">
        <v>-7.3825503355704702E-2</v>
      </c>
      <c r="O10" s="198">
        <v>222</v>
      </c>
      <c r="P10" s="199">
        <v>0.37888198757763969</v>
      </c>
      <c r="Q10" s="198">
        <v>408</v>
      </c>
      <c r="R10" s="199">
        <v>7.6517150395778444E-2</v>
      </c>
      <c r="S10" s="198">
        <v>8976</v>
      </c>
      <c r="T10" s="199">
        <v>1.9073569482288777E-2</v>
      </c>
      <c r="U10" s="198">
        <v>1704</v>
      </c>
      <c r="V10" s="199">
        <v>-0.14242576748867641</v>
      </c>
      <c r="W10" s="198">
        <v>1123</v>
      </c>
      <c r="X10" s="199">
        <v>0.19595314164004263</v>
      </c>
      <c r="Y10" s="198">
        <v>1138</v>
      </c>
      <c r="Z10" s="199">
        <v>0.1379999999999999</v>
      </c>
      <c r="AA10" s="198">
        <v>5011</v>
      </c>
      <c r="AB10" s="199">
        <v>2.642359688652185E-2</v>
      </c>
      <c r="AC10" s="198">
        <v>288</v>
      </c>
      <c r="AD10" s="199">
        <v>0.31506849315068486</v>
      </c>
      <c r="AE10" s="198">
        <v>596</v>
      </c>
      <c r="AF10" s="199">
        <v>0.11401869158878508</v>
      </c>
      <c r="AG10" s="198">
        <v>206</v>
      </c>
      <c r="AH10" s="199">
        <v>0.56060606060606055</v>
      </c>
      <c r="AI10" s="198">
        <v>163</v>
      </c>
      <c r="AJ10" s="199">
        <v>2.515723270440251E-2</v>
      </c>
      <c r="AK10" s="198">
        <v>404</v>
      </c>
      <c r="AL10" s="199">
        <v>-0.11982570806100223</v>
      </c>
      <c r="AM10" s="198">
        <v>87</v>
      </c>
      <c r="AN10" s="199">
        <v>-2.2471910112359605E-2</v>
      </c>
      <c r="AO10" s="198">
        <v>218</v>
      </c>
      <c r="AP10" s="199">
        <v>-0.22968197879858654</v>
      </c>
      <c r="AQ10" s="198">
        <v>227</v>
      </c>
      <c r="AR10" s="199">
        <v>-0.20629370629370625</v>
      </c>
      <c r="AS10" s="200">
        <v>34460</v>
      </c>
      <c r="AT10" s="201">
        <v>1.9617125780394762E-2</v>
      </c>
      <c r="AU10" s="200">
        <v>55722</v>
      </c>
      <c r="AV10" s="201">
        <v>-3.5283933518005517E-2</v>
      </c>
    </row>
    <row r="11" spans="2:49" ht="30" customHeight="1">
      <c r="B11" s="202" t="s">
        <v>328</v>
      </c>
      <c r="C11" s="203">
        <v>105609</v>
      </c>
      <c r="D11" s="129">
        <v>-0.11510230757629081</v>
      </c>
      <c r="E11" s="203">
        <v>1099</v>
      </c>
      <c r="F11" s="129">
        <v>0.27494199535962882</v>
      </c>
      <c r="G11" s="203">
        <v>649</v>
      </c>
      <c r="H11" s="129">
        <v>8.7102177554438942E-2</v>
      </c>
      <c r="I11" s="203">
        <v>63404</v>
      </c>
      <c r="J11" s="129">
        <v>0.19609877567960154</v>
      </c>
      <c r="K11" s="203">
        <v>7182</v>
      </c>
      <c r="L11" s="129">
        <v>0.34873239436619707</v>
      </c>
      <c r="M11" s="203">
        <v>20349</v>
      </c>
      <c r="N11" s="129">
        <v>0.10298661174047363</v>
      </c>
      <c r="O11" s="203">
        <v>594</v>
      </c>
      <c r="P11" s="129">
        <v>-2.1416803953871466E-2</v>
      </c>
      <c r="Q11" s="203">
        <v>1756</v>
      </c>
      <c r="R11" s="129">
        <v>0.3262839879154078</v>
      </c>
      <c r="S11" s="203">
        <v>29706</v>
      </c>
      <c r="T11" s="129">
        <v>0.2609193938622183</v>
      </c>
      <c r="U11" s="203">
        <v>6711</v>
      </c>
      <c r="V11" s="129">
        <v>0.28464777947932629</v>
      </c>
      <c r="W11" s="203">
        <v>3500</v>
      </c>
      <c r="X11" s="129">
        <v>0.57021085688649609</v>
      </c>
      <c r="Y11" s="203">
        <v>4510</v>
      </c>
      <c r="Z11" s="129">
        <v>0.4408945686900958</v>
      </c>
      <c r="AA11" s="203">
        <v>14985</v>
      </c>
      <c r="AB11" s="129">
        <v>0.15482429099876693</v>
      </c>
      <c r="AC11" s="203">
        <v>1237</v>
      </c>
      <c r="AD11" s="129">
        <v>0.36083608360836084</v>
      </c>
      <c r="AE11" s="203">
        <v>2132</v>
      </c>
      <c r="AF11" s="129">
        <v>0.3047735618115055</v>
      </c>
      <c r="AG11" s="203">
        <v>836</v>
      </c>
      <c r="AH11" s="129">
        <v>1.0193236714975846</v>
      </c>
      <c r="AI11" s="203">
        <v>1380</v>
      </c>
      <c r="AJ11" s="129">
        <v>1.0627802690582961</v>
      </c>
      <c r="AK11" s="203">
        <v>2259</v>
      </c>
      <c r="AL11" s="129">
        <v>0.2669657879977565</v>
      </c>
      <c r="AM11" s="203">
        <v>533</v>
      </c>
      <c r="AN11" s="129">
        <v>0.10580912863070546</v>
      </c>
      <c r="AO11" s="203">
        <v>1073</v>
      </c>
      <c r="AP11" s="129">
        <v>-9.0677966101694873E-2</v>
      </c>
      <c r="AQ11" s="203">
        <v>1359</v>
      </c>
      <c r="AR11" s="129">
        <v>-0.11753246753246749</v>
      </c>
      <c r="AS11" s="203">
        <v>135548</v>
      </c>
      <c r="AT11" s="129">
        <v>0.20655492554053212</v>
      </c>
      <c r="AU11" s="203">
        <v>241157</v>
      </c>
      <c r="AV11" s="129">
        <v>4.0865125232531607E-2</v>
      </c>
    </row>
    <row r="12" spans="2:49" outlineLevel="1">
      <c r="B12" s="197" t="s">
        <v>86</v>
      </c>
      <c r="C12" s="198">
        <v>26819</v>
      </c>
      <c r="D12" s="199">
        <v>-0.17712935689739817</v>
      </c>
      <c r="E12" s="198">
        <v>446</v>
      </c>
      <c r="F12" s="199">
        <v>0.63369963369963367</v>
      </c>
      <c r="G12" s="198">
        <v>138</v>
      </c>
      <c r="H12" s="199">
        <v>-0.24175824175824179</v>
      </c>
      <c r="I12" s="198">
        <v>13646</v>
      </c>
      <c r="J12" s="199">
        <v>8.5514278895871376E-2</v>
      </c>
      <c r="K12" s="198">
        <v>946</v>
      </c>
      <c r="L12" s="199">
        <v>0.24310118265440206</v>
      </c>
      <c r="M12" s="198">
        <v>4595</v>
      </c>
      <c r="N12" s="199">
        <v>-3.0375352571057057E-3</v>
      </c>
      <c r="O12" s="198">
        <v>155</v>
      </c>
      <c r="P12" s="199">
        <v>-0.24019607843137258</v>
      </c>
      <c r="Q12" s="198">
        <v>521</v>
      </c>
      <c r="R12" s="199">
        <v>1.1650485436893288E-2</v>
      </c>
      <c r="S12" s="198">
        <v>8096</v>
      </c>
      <c r="T12" s="199">
        <v>-4.8872180451127845E-2</v>
      </c>
      <c r="U12" s="198">
        <v>1599</v>
      </c>
      <c r="V12" s="199">
        <v>-0.1209455744914788</v>
      </c>
      <c r="W12" s="198">
        <v>768</v>
      </c>
      <c r="X12" s="199">
        <v>-0.19999999999999996</v>
      </c>
      <c r="Y12" s="198">
        <v>914</v>
      </c>
      <c r="Z12" s="199">
        <v>8.8095238095238004E-2</v>
      </c>
      <c r="AA12" s="198">
        <v>4815</v>
      </c>
      <c r="AB12" s="199">
        <v>-1.594114040465977E-2</v>
      </c>
      <c r="AC12" s="198">
        <v>251</v>
      </c>
      <c r="AD12" s="199">
        <v>0.11555555555555563</v>
      </c>
      <c r="AE12" s="198">
        <v>425</v>
      </c>
      <c r="AF12" s="199">
        <v>4.1666666666666741E-2</v>
      </c>
      <c r="AG12" s="198">
        <v>131</v>
      </c>
      <c r="AH12" s="199">
        <v>-0.15483870967741931</v>
      </c>
      <c r="AI12" s="198">
        <v>210</v>
      </c>
      <c r="AJ12" s="199">
        <v>-0.125</v>
      </c>
      <c r="AK12" s="198">
        <v>463</v>
      </c>
      <c r="AL12" s="199">
        <v>-0.40792838874680304</v>
      </c>
      <c r="AM12" s="198">
        <v>221</v>
      </c>
      <c r="AN12" s="199">
        <v>-0.16603773584905657</v>
      </c>
      <c r="AO12" s="198">
        <v>278</v>
      </c>
      <c r="AP12" s="199">
        <v>-0.2703412073490814</v>
      </c>
      <c r="AQ12" s="198">
        <v>386</v>
      </c>
      <c r="AR12" s="199">
        <v>5.464480874316946E-2</v>
      </c>
      <c r="AS12" s="200">
        <v>30908</v>
      </c>
      <c r="AT12" s="201">
        <v>1.5074386679365448E-2</v>
      </c>
      <c r="AU12" s="200">
        <v>57727</v>
      </c>
      <c r="AV12" s="201">
        <v>-8.4294348122650353E-2</v>
      </c>
    </row>
    <row r="13" spans="2:49" outlineLevel="1">
      <c r="B13" s="197" t="s">
        <v>87</v>
      </c>
      <c r="C13" s="198">
        <v>26716</v>
      </c>
      <c r="D13" s="199">
        <v>-0.12532739654269254</v>
      </c>
      <c r="E13" s="198">
        <v>261</v>
      </c>
      <c r="F13" s="199">
        <v>0.26699029126213603</v>
      </c>
      <c r="G13" s="198">
        <v>135</v>
      </c>
      <c r="H13" s="199">
        <v>2.2727272727272707E-2</v>
      </c>
      <c r="I13" s="198">
        <v>13435</v>
      </c>
      <c r="J13" s="199">
        <v>-0.15156299336911905</v>
      </c>
      <c r="K13" s="198">
        <v>794</v>
      </c>
      <c r="L13" s="199">
        <v>1.2755102040816313E-2</v>
      </c>
      <c r="M13" s="198">
        <v>3932</v>
      </c>
      <c r="N13" s="199">
        <v>5.8411843876177594E-2</v>
      </c>
      <c r="O13" s="198">
        <v>117</v>
      </c>
      <c r="P13" s="199">
        <v>-0.12686567164179108</v>
      </c>
      <c r="Q13" s="198">
        <v>468</v>
      </c>
      <c r="R13" s="199">
        <v>1.1971830985915495</v>
      </c>
      <c r="S13" s="198">
        <v>8045</v>
      </c>
      <c r="T13" s="199">
        <v>7.0525615435795164E-2</v>
      </c>
      <c r="U13" s="198">
        <v>1598</v>
      </c>
      <c r="V13" s="199">
        <v>0.13172804532577898</v>
      </c>
      <c r="W13" s="198">
        <v>562</v>
      </c>
      <c r="X13" s="199">
        <v>-0.11356466876971605</v>
      </c>
      <c r="Y13" s="198">
        <v>1091</v>
      </c>
      <c r="Z13" s="199">
        <v>0.64803625377643503</v>
      </c>
      <c r="AA13" s="198">
        <v>4794</v>
      </c>
      <c r="AB13" s="199">
        <v>-2.7043894320781803E-3</v>
      </c>
      <c r="AC13" s="198">
        <v>227</v>
      </c>
      <c r="AD13" s="199">
        <v>-8.0971659919028327E-2</v>
      </c>
      <c r="AE13" s="198">
        <v>384</v>
      </c>
      <c r="AF13" s="199">
        <v>-0.17062634989200864</v>
      </c>
      <c r="AG13" s="198">
        <v>189</v>
      </c>
      <c r="AH13" s="199">
        <v>1.7391304347826089</v>
      </c>
      <c r="AI13" s="198">
        <v>128</v>
      </c>
      <c r="AJ13" s="199">
        <v>-0.35025380710659904</v>
      </c>
      <c r="AK13" s="198">
        <v>585</v>
      </c>
      <c r="AL13" s="199">
        <v>0.64325842696629221</v>
      </c>
      <c r="AM13" s="198">
        <v>115</v>
      </c>
      <c r="AN13" s="199">
        <v>-0.59219858156028371</v>
      </c>
      <c r="AO13" s="198">
        <v>238</v>
      </c>
      <c r="AP13" s="199">
        <v>5.7777777777777706E-2</v>
      </c>
      <c r="AQ13" s="198">
        <v>293</v>
      </c>
      <c r="AR13" s="199">
        <v>0.81987577639751552</v>
      </c>
      <c r="AS13" s="200">
        <v>29346</v>
      </c>
      <c r="AT13" s="201">
        <v>-3.8907447435645559E-2</v>
      </c>
      <c r="AU13" s="200">
        <v>56062</v>
      </c>
      <c r="AV13" s="201">
        <v>-8.2124496545400993E-2</v>
      </c>
    </row>
    <row r="14" spans="2:49" outlineLevel="1">
      <c r="B14" s="197" t="s">
        <v>88</v>
      </c>
      <c r="C14" s="198">
        <v>32725</v>
      </c>
      <c r="D14" s="199">
        <v>-0.14172939232605108</v>
      </c>
      <c r="E14" s="198">
        <v>310</v>
      </c>
      <c r="F14" s="199">
        <v>-4.6153846153846101E-2</v>
      </c>
      <c r="G14" s="198">
        <v>118</v>
      </c>
      <c r="H14" s="199">
        <v>-0.18620689655172418</v>
      </c>
      <c r="I14" s="198">
        <v>9796</v>
      </c>
      <c r="J14" s="199">
        <v>4.9384038564542099E-2</v>
      </c>
      <c r="K14" s="198">
        <v>731</v>
      </c>
      <c r="L14" s="199">
        <v>-6.8789808917197437E-2</v>
      </c>
      <c r="M14" s="198">
        <v>3990</v>
      </c>
      <c r="N14" s="199">
        <v>0.25039172673143217</v>
      </c>
      <c r="O14" s="198">
        <v>115</v>
      </c>
      <c r="P14" s="199">
        <v>-0.20138888888888884</v>
      </c>
      <c r="Q14" s="198">
        <v>387</v>
      </c>
      <c r="R14" s="199">
        <v>0.32534246575342474</v>
      </c>
      <c r="S14" s="198">
        <v>3849</v>
      </c>
      <c r="T14" s="199">
        <v>7.7547592385218467E-2</v>
      </c>
      <c r="U14" s="198">
        <v>738</v>
      </c>
      <c r="V14" s="199">
        <v>0.1131221719457014</v>
      </c>
      <c r="W14" s="198">
        <v>371</v>
      </c>
      <c r="X14" s="199">
        <v>0.14860681114551078</v>
      </c>
      <c r="Y14" s="198">
        <v>811</v>
      </c>
      <c r="Z14" s="199">
        <v>0.33607907742998355</v>
      </c>
      <c r="AA14" s="198">
        <v>1929</v>
      </c>
      <c r="AB14" s="199">
        <v>-2.5265285497726109E-2</v>
      </c>
      <c r="AC14" s="198">
        <v>370</v>
      </c>
      <c r="AD14" s="199">
        <v>0.10119047619047628</v>
      </c>
      <c r="AE14" s="198">
        <v>384</v>
      </c>
      <c r="AF14" s="199">
        <v>0.26732673267326734</v>
      </c>
      <c r="AG14" s="198">
        <v>207</v>
      </c>
      <c r="AH14" s="199">
        <v>1.3522727272727271</v>
      </c>
      <c r="AI14" s="198">
        <v>238</v>
      </c>
      <c r="AJ14" s="199">
        <v>2.5862068965517349E-2</v>
      </c>
      <c r="AK14" s="198">
        <v>675</v>
      </c>
      <c r="AL14" s="199">
        <v>0.18213660245183894</v>
      </c>
      <c r="AM14" s="198">
        <v>150</v>
      </c>
      <c r="AN14" s="199">
        <v>-0.65596330275229353</v>
      </c>
      <c r="AO14" s="198">
        <v>388</v>
      </c>
      <c r="AP14" s="199">
        <v>-7.3985680190930769E-2</v>
      </c>
      <c r="AQ14" s="198">
        <v>374</v>
      </c>
      <c r="AR14" s="199">
        <v>0.45525291828793768</v>
      </c>
      <c r="AS14" s="200">
        <v>22082</v>
      </c>
      <c r="AT14" s="201">
        <v>8.0808575204346367E-2</v>
      </c>
      <c r="AU14" s="200">
        <v>54807</v>
      </c>
      <c r="AV14" s="201">
        <v>-6.4088114754098369E-2</v>
      </c>
    </row>
    <row r="15" spans="2:49" outlineLevel="1">
      <c r="B15" s="197" t="s">
        <v>89</v>
      </c>
      <c r="C15" s="198">
        <v>37326</v>
      </c>
      <c r="D15" s="199">
        <v>-8.0345923571586986E-2</v>
      </c>
      <c r="E15" s="198">
        <v>213</v>
      </c>
      <c r="F15" s="199">
        <v>0.21714285714285708</v>
      </c>
      <c r="G15" s="198">
        <v>185</v>
      </c>
      <c r="H15" s="199">
        <v>0.54166666666666674</v>
      </c>
      <c r="I15" s="198">
        <v>10321</v>
      </c>
      <c r="J15" s="199">
        <v>0.15305552452239968</v>
      </c>
      <c r="K15" s="198">
        <v>953</v>
      </c>
      <c r="L15" s="199">
        <v>0.54207119741100329</v>
      </c>
      <c r="M15" s="198">
        <v>2987</v>
      </c>
      <c r="N15" s="199">
        <v>-8.1770673224715651E-2</v>
      </c>
      <c r="O15" s="198">
        <v>123</v>
      </c>
      <c r="P15" s="199">
        <v>0.68493150684931514</v>
      </c>
      <c r="Q15" s="198">
        <v>358</v>
      </c>
      <c r="R15" s="199">
        <v>0.12578616352201255</v>
      </c>
      <c r="S15" s="198">
        <v>268</v>
      </c>
      <c r="T15" s="199">
        <v>0.87412587412587417</v>
      </c>
      <c r="U15" s="198">
        <v>70</v>
      </c>
      <c r="V15" s="199">
        <v>2.0434782608695654</v>
      </c>
      <c r="W15" s="198">
        <v>49</v>
      </c>
      <c r="X15" s="199">
        <v>1.3333333333333335</v>
      </c>
      <c r="Y15" s="198">
        <v>100</v>
      </c>
      <c r="Z15" s="199">
        <v>0.96078431372549011</v>
      </c>
      <c r="AA15" s="198">
        <v>49</v>
      </c>
      <c r="AB15" s="199">
        <v>2.0833333333333259E-2</v>
      </c>
      <c r="AC15" s="198">
        <v>201</v>
      </c>
      <c r="AD15" s="199">
        <v>0.17543859649122817</v>
      </c>
      <c r="AE15" s="198">
        <v>270</v>
      </c>
      <c r="AF15" s="199">
        <v>0.16883116883116878</v>
      </c>
      <c r="AG15" s="198">
        <v>186</v>
      </c>
      <c r="AH15" s="199">
        <v>0.19230769230769229</v>
      </c>
      <c r="AI15" s="198">
        <v>280</v>
      </c>
      <c r="AJ15" s="199">
        <v>-0.18367346938775508</v>
      </c>
      <c r="AK15" s="198">
        <v>1186</v>
      </c>
      <c r="AL15" s="199">
        <v>0.59194630872483223</v>
      </c>
      <c r="AM15" s="198">
        <v>241</v>
      </c>
      <c r="AN15" s="199">
        <v>-0.26299694189602452</v>
      </c>
      <c r="AO15" s="198">
        <v>446</v>
      </c>
      <c r="AP15" s="199">
        <v>-0.24278438030560268</v>
      </c>
      <c r="AQ15" s="198">
        <v>375</v>
      </c>
      <c r="AR15" s="199">
        <v>0.32042253521126751</v>
      </c>
      <c r="AS15" s="200">
        <v>18593</v>
      </c>
      <c r="AT15" s="201">
        <v>0.12705340364914841</v>
      </c>
      <c r="AU15" s="200">
        <v>55919</v>
      </c>
      <c r="AV15" s="201">
        <v>-2.0408520776399652E-2</v>
      </c>
    </row>
    <row r="16" spans="2:49" outlineLevel="1">
      <c r="B16" s="197" t="s">
        <v>90</v>
      </c>
      <c r="C16" s="198">
        <v>56168</v>
      </c>
      <c r="D16" s="199">
        <v>-0.21634065351452414</v>
      </c>
      <c r="E16" s="198">
        <v>256</v>
      </c>
      <c r="F16" s="199">
        <v>-3.8910505836575737E-3</v>
      </c>
      <c r="G16" s="198">
        <v>209</v>
      </c>
      <c r="H16" s="199">
        <v>1.2000000000000002</v>
      </c>
      <c r="I16" s="198">
        <v>7231</v>
      </c>
      <c r="J16" s="199">
        <v>-8.5262492093611586E-2</v>
      </c>
      <c r="K16" s="198">
        <v>1096</v>
      </c>
      <c r="L16" s="199">
        <v>0.32687651331719136</v>
      </c>
      <c r="M16" s="198">
        <v>2312</v>
      </c>
      <c r="N16" s="199">
        <v>0.14682539682539675</v>
      </c>
      <c r="O16" s="198">
        <v>76</v>
      </c>
      <c r="P16" s="199">
        <v>-5.0000000000000044E-2</v>
      </c>
      <c r="Q16" s="198">
        <v>1024</v>
      </c>
      <c r="R16" s="199">
        <v>0.2595325953259533</v>
      </c>
      <c r="S16" s="198">
        <v>145</v>
      </c>
      <c r="T16" s="199">
        <v>0.98630136986301364</v>
      </c>
      <c r="U16" s="198">
        <v>34</v>
      </c>
      <c r="V16" s="199">
        <v>0.3600000000000001</v>
      </c>
      <c r="W16" s="198">
        <v>16</v>
      </c>
      <c r="X16" s="199">
        <v>6.6666666666666652E-2</v>
      </c>
      <c r="Y16" s="198">
        <v>64</v>
      </c>
      <c r="Z16" s="199">
        <v>1.7826086956521738</v>
      </c>
      <c r="AA16" s="198">
        <v>31</v>
      </c>
      <c r="AB16" s="199">
        <v>2.1</v>
      </c>
      <c r="AC16" s="198">
        <v>85</v>
      </c>
      <c r="AD16" s="199">
        <v>-0.43333333333333335</v>
      </c>
      <c r="AE16" s="198">
        <v>218</v>
      </c>
      <c r="AF16" s="199">
        <v>0.23163841807909602</v>
      </c>
      <c r="AG16" s="198">
        <v>168</v>
      </c>
      <c r="AH16" s="199">
        <v>-0.11578947368421055</v>
      </c>
      <c r="AI16" s="198">
        <v>311</v>
      </c>
      <c r="AJ16" s="199">
        <v>-0.19010416666666663</v>
      </c>
      <c r="AK16" s="198">
        <v>1580</v>
      </c>
      <c r="AL16" s="199">
        <v>0.33671742808798655</v>
      </c>
      <c r="AM16" s="198">
        <v>124</v>
      </c>
      <c r="AN16" s="199">
        <v>-0.5824915824915825</v>
      </c>
      <c r="AO16" s="198">
        <v>554</v>
      </c>
      <c r="AP16" s="199">
        <v>-0.23055555555555551</v>
      </c>
      <c r="AQ16" s="198">
        <v>557</v>
      </c>
      <c r="AR16" s="199">
        <v>0.56460674157303381</v>
      </c>
      <c r="AS16" s="200">
        <v>15946</v>
      </c>
      <c r="AT16" s="201">
        <v>2.7382256297918905E-2</v>
      </c>
      <c r="AU16" s="200">
        <v>72114</v>
      </c>
      <c r="AV16" s="201">
        <v>-0.17295716497505587</v>
      </c>
    </row>
    <row r="17" spans="2:48" outlineLevel="1">
      <c r="B17" s="197" t="s">
        <v>91</v>
      </c>
      <c r="C17" s="198">
        <v>46858</v>
      </c>
      <c r="D17" s="199">
        <v>-0.19137847725547041</v>
      </c>
      <c r="E17" s="198">
        <v>288</v>
      </c>
      <c r="F17" s="199">
        <v>0.38461538461538458</v>
      </c>
      <c r="G17" s="198">
        <v>186</v>
      </c>
      <c r="H17" s="199">
        <v>0.19230769230769229</v>
      </c>
      <c r="I17" s="198">
        <v>7086</v>
      </c>
      <c r="J17" s="199">
        <v>-4.3982730706961681E-2</v>
      </c>
      <c r="K17" s="198">
        <v>1025</v>
      </c>
      <c r="L17" s="199">
        <v>8.3509513742071828E-2</v>
      </c>
      <c r="M17" s="198">
        <v>2165</v>
      </c>
      <c r="N17" s="199">
        <v>6.0408921933086113E-3</v>
      </c>
      <c r="O17" s="198">
        <v>133</v>
      </c>
      <c r="P17" s="199">
        <v>-7.4626865671642006E-3</v>
      </c>
      <c r="Q17" s="198">
        <v>486</v>
      </c>
      <c r="R17" s="199">
        <v>-0.11151736745886653</v>
      </c>
      <c r="S17" s="198">
        <v>385</v>
      </c>
      <c r="T17" s="199">
        <v>0.52777777777777768</v>
      </c>
      <c r="U17" s="198">
        <v>91</v>
      </c>
      <c r="V17" s="199">
        <v>8.3333333333333259E-2</v>
      </c>
      <c r="W17" s="198">
        <v>65</v>
      </c>
      <c r="X17" s="199">
        <v>-0.14473684210526316</v>
      </c>
      <c r="Y17" s="198">
        <v>168</v>
      </c>
      <c r="Z17" s="199">
        <v>1.4</v>
      </c>
      <c r="AA17" s="198">
        <v>61</v>
      </c>
      <c r="AB17" s="199">
        <v>1.7727272727272729</v>
      </c>
      <c r="AC17" s="198">
        <v>187</v>
      </c>
      <c r="AD17" s="199">
        <v>0.28965517241379302</v>
      </c>
      <c r="AE17" s="198">
        <v>223</v>
      </c>
      <c r="AF17" s="199">
        <v>5.6872037914691864E-2</v>
      </c>
      <c r="AG17" s="198">
        <v>206</v>
      </c>
      <c r="AH17" s="199">
        <v>0.48201438848920852</v>
      </c>
      <c r="AI17" s="198">
        <v>278</v>
      </c>
      <c r="AJ17" s="199">
        <v>-0.27604166666666663</v>
      </c>
      <c r="AK17" s="198">
        <v>1148</v>
      </c>
      <c r="AL17" s="199">
        <v>0.11564625850340127</v>
      </c>
      <c r="AM17" s="198">
        <v>301</v>
      </c>
      <c r="AN17" s="199">
        <v>0.34375</v>
      </c>
      <c r="AO17" s="198">
        <v>597</v>
      </c>
      <c r="AP17" s="199">
        <v>9.9447513812154664E-2</v>
      </c>
      <c r="AQ17" s="198">
        <v>495</v>
      </c>
      <c r="AR17" s="199">
        <v>-9.0073529411764719E-2</v>
      </c>
      <c r="AS17" s="200">
        <v>15189</v>
      </c>
      <c r="AT17" s="201">
        <v>1.0847863702915017E-2</v>
      </c>
      <c r="AU17" s="200">
        <v>62047</v>
      </c>
      <c r="AV17" s="201">
        <v>-0.14973826294296599</v>
      </c>
    </row>
    <row r="18" spans="2:48" outlineLevel="1">
      <c r="B18" s="197" t="s">
        <v>92</v>
      </c>
      <c r="C18" s="198">
        <v>50013</v>
      </c>
      <c r="D18" s="199">
        <v>4.6581706321803029E-2</v>
      </c>
      <c r="E18" s="198">
        <v>220</v>
      </c>
      <c r="F18" s="199">
        <v>0.20218579234972678</v>
      </c>
      <c r="G18" s="198">
        <v>354</v>
      </c>
      <c r="H18" s="199">
        <v>2.3714285714285714</v>
      </c>
      <c r="I18" s="198">
        <v>6938</v>
      </c>
      <c r="J18" s="199">
        <v>-5.3607966171054455E-2</v>
      </c>
      <c r="K18" s="198">
        <v>1059</v>
      </c>
      <c r="L18" s="199">
        <v>0.38612565445026181</v>
      </c>
      <c r="M18" s="198">
        <v>2454</v>
      </c>
      <c r="N18" s="199">
        <v>2.2074135776759762E-2</v>
      </c>
      <c r="O18" s="198">
        <v>128</v>
      </c>
      <c r="P18" s="199">
        <v>0.31958762886597936</v>
      </c>
      <c r="Q18" s="198">
        <v>516</v>
      </c>
      <c r="R18" s="199">
        <v>0.5</v>
      </c>
      <c r="S18" s="198">
        <v>278</v>
      </c>
      <c r="T18" s="199">
        <v>2.2058823529411686E-2</v>
      </c>
      <c r="U18" s="198">
        <v>112</v>
      </c>
      <c r="V18" s="199">
        <v>0.57746478873239426</v>
      </c>
      <c r="W18" s="198">
        <v>77</v>
      </c>
      <c r="X18" s="199">
        <v>0.39999999999999991</v>
      </c>
      <c r="Y18" s="198">
        <v>46</v>
      </c>
      <c r="Z18" s="199">
        <v>-0.57798165137614677</v>
      </c>
      <c r="AA18" s="198">
        <v>43</v>
      </c>
      <c r="AB18" s="199">
        <v>0.16216216216216206</v>
      </c>
      <c r="AC18" s="198">
        <v>198</v>
      </c>
      <c r="AD18" s="199">
        <v>0.26114649681528657</v>
      </c>
      <c r="AE18" s="198">
        <v>213</v>
      </c>
      <c r="AF18" s="199">
        <v>0.22413793103448265</v>
      </c>
      <c r="AG18" s="198">
        <v>104</v>
      </c>
      <c r="AH18" s="199">
        <v>-0.16800000000000004</v>
      </c>
      <c r="AI18" s="198">
        <v>196</v>
      </c>
      <c r="AJ18" s="199">
        <v>-0.46448087431693985</v>
      </c>
      <c r="AK18" s="198">
        <v>721</v>
      </c>
      <c r="AL18" s="199">
        <v>-0.29174852652259331</v>
      </c>
      <c r="AM18" s="198">
        <v>374</v>
      </c>
      <c r="AN18" s="199">
        <v>0.94791666666666674</v>
      </c>
      <c r="AO18" s="198">
        <v>495</v>
      </c>
      <c r="AP18" s="199">
        <v>0.36740331491712697</v>
      </c>
      <c r="AQ18" s="198">
        <v>418</v>
      </c>
      <c r="AR18" s="199">
        <v>0.14207650273224037</v>
      </c>
      <c r="AS18" s="200">
        <v>14666</v>
      </c>
      <c r="AT18" s="201">
        <v>2.8687662201024144E-2</v>
      </c>
      <c r="AU18" s="200">
        <v>64679</v>
      </c>
      <c r="AV18" s="201">
        <v>4.2469860099284329E-2</v>
      </c>
    </row>
    <row r="19" spans="2:48" outlineLevel="1">
      <c r="B19" s="197" t="s">
        <v>93</v>
      </c>
      <c r="C19" s="198">
        <v>41130</v>
      </c>
      <c r="D19" s="199">
        <v>3.0233198907897663E-2</v>
      </c>
      <c r="E19" s="198">
        <v>388</v>
      </c>
      <c r="F19" s="199">
        <v>0.26797385620915026</v>
      </c>
      <c r="G19" s="198">
        <v>276</v>
      </c>
      <c r="H19" s="199">
        <v>0.97142857142857153</v>
      </c>
      <c r="I19" s="198">
        <v>8522</v>
      </c>
      <c r="J19" s="199">
        <v>-0.10285293188756717</v>
      </c>
      <c r="K19" s="198">
        <v>1413</v>
      </c>
      <c r="L19" s="199">
        <v>0.35865384615384621</v>
      </c>
      <c r="M19" s="198">
        <v>2112</v>
      </c>
      <c r="N19" s="199">
        <v>-0.13795918367346938</v>
      </c>
      <c r="O19" s="198">
        <v>76</v>
      </c>
      <c r="P19" s="199">
        <v>-5.0000000000000044E-2</v>
      </c>
      <c r="Q19" s="198">
        <v>427</v>
      </c>
      <c r="R19" s="199">
        <v>0.97685185185185186</v>
      </c>
      <c r="S19" s="198">
        <v>144</v>
      </c>
      <c r="T19" s="199">
        <v>1.4084507042253502E-2</v>
      </c>
      <c r="U19" s="198">
        <v>64</v>
      </c>
      <c r="V19" s="199">
        <v>0.25490196078431371</v>
      </c>
      <c r="W19" s="198">
        <v>30</v>
      </c>
      <c r="X19" s="199">
        <v>1</v>
      </c>
      <c r="Y19" s="198">
        <v>17</v>
      </c>
      <c r="Z19" s="199">
        <v>-0.41379310344827591</v>
      </c>
      <c r="AA19" s="198">
        <v>33</v>
      </c>
      <c r="AB19" s="199">
        <v>-0.2978723404255319</v>
      </c>
      <c r="AC19" s="198">
        <v>197</v>
      </c>
      <c r="AD19" s="199">
        <v>0.20858895705521463</v>
      </c>
      <c r="AE19" s="198">
        <v>225</v>
      </c>
      <c r="AF19" s="199">
        <v>-0.35530085959885382</v>
      </c>
      <c r="AG19" s="198">
        <v>101</v>
      </c>
      <c r="AH19" s="199">
        <v>0.23170731707317072</v>
      </c>
      <c r="AI19" s="198">
        <v>102</v>
      </c>
      <c r="AJ19" s="199">
        <v>-0.63176895306859204</v>
      </c>
      <c r="AK19" s="198">
        <v>616</v>
      </c>
      <c r="AL19" s="199">
        <v>0.13235294117647056</v>
      </c>
      <c r="AM19" s="198">
        <v>158</v>
      </c>
      <c r="AN19" s="199">
        <v>3.2679738562091609E-2</v>
      </c>
      <c r="AO19" s="198">
        <v>421</v>
      </c>
      <c r="AP19" s="199">
        <v>-2.0930232558139528E-2</v>
      </c>
      <c r="AQ19" s="198">
        <v>296</v>
      </c>
      <c r="AR19" s="199">
        <v>-8.9230769230769225E-2</v>
      </c>
      <c r="AS19" s="200">
        <v>15474</v>
      </c>
      <c r="AT19" s="201">
        <v>-4.4578908372437609E-2</v>
      </c>
      <c r="AU19" s="200">
        <v>56604</v>
      </c>
      <c r="AV19" s="201">
        <v>8.6423492934657453E-3</v>
      </c>
    </row>
    <row r="20" spans="2:48" outlineLevel="1">
      <c r="B20" s="197" t="s">
        <v>94</v>
      </c>
      <c r="C20" s="198">
        <v>38879</v>
      </c>
      <c r="D20" s="199">
        <v>-0.11378815162635914</v>
      </c>
      <c r="E20" s="198">
        <v>153</v>
      </c>
      <c r="F20" s="199">
        <v>-0.36250000000000004</v>
      </c>
      <c r="G20" s="198">
        <v>91</v>
      </c>
      <c r="H20" s="199">
        <v>-0.35</v>
      </c>
      <c r="I20" s="198">
        <v>10777</v>
      </c>
      <c r="J20" s="199">
        <v>-0.21324280916922178</v>
      </c>
      <c r="K20" s="198">
        <v>1815</v>
      </c>
      <c r="L20" s="199">
        <v>0.11898890258939576</v>
      </c>
      <c r="M20" s="198">
        <v>3559</v>
      </c>
      <c r="N20" s="199">
        <v>-0.12812346888780013</v>
      </c>
      <c r="O20" s="198">
        <v>80</v>
      </c>
      <c r="P20" s="199">
        <v>-0.43661971830985913</v>
      </c>
      <c r="Q20" s="198">
        <v>285</v>
      </c>
      <c r="R20" s="199">
        <v>-0.30317848410757942</v>
      </c>
      <c r="S20" s="198">
        <v>2047</v>
      </c>
      <c r="T20" s="199">
        <v>-0.33903777849531802</v>
      </c>
      <c r="U20" s="198">
        <v>336</v>
      </c>
      <c r="V20" s="199">
        <v>-0.27114967462039041</v>
      </c>
      <c r="W20" s="198">
        <v>120</v>
      </c>
      <c r="X20" s="199">
        <v>-0.23566878980891715</v>
      </c>
      <c r="Y20" s="198">
        <v>363</v>
      </c>
      <c r="Z20" s="199">
        <v>0.15605095541401282</v>
      </c>
      <c r="AA20" s="198">
        <v>1228</v>
      </c>
      <c r="AB20" s="199">
        <v>-0.43279445727482679</v>
      </c>
      <c r="AC20" s="198">
        <v>321</v>
      </c>
      <c r="AD20" s="199">
        <v>-6.1403508771929793E-2</v>
      </c>
      <c r="AE20" s="198">
        <v>253</v>
      </c>
      <c r="AF20" s="199">
        <v>-0.47401247401247404</v>
      </c>
      <c r="AG20" s="198">
        <v>102</v>
      </c>
      <c r="AH20" s="199">
        <v>-0.17073170731707321</v>
      </c>
      <c r="AI20" s="198">
        <v>185</v>
      </c>
      <c r="AJ20" s="199">
        <v>-0.20258620689655171</v>
      </c>
      <c r="AK20" s="198">
        <v>464</v>
      </c>
      <c r="AL20" s="199">
        <v>-0.44761904761904758</v>
      </c>
      <c r="AM20" s="198">
        <v>130</v>
      </c>
      <c r="AN20" s="199">
        <v>-0.375</v>
      </c>
      <c r="AO20" s="198">
        <v>301</v>
      </c>
      <c r="AP20" s="199">
        <v>-0.43314500941619583</v>
      </c>
      <c r="AQ20" s="198">
        <v>358</v>
      </c>
      <c r="AR20" s="199">
        <v>-1.1049723756906049E-2</v>
      </c>
      <c r="AS20" s="200">
        <v>20921</v>
      </c>
      <c r="AT20" s="201">
        <v>-0.21198538551357871</v>
      </c>
      <c r="AU20" s="200">
        <v>59800</v>
      </c>
      <c r="AV20" s="201">
        <v>-0.15080942913944906</v>
      </c>
    </row>
    <row r="21" spans="2:48" outlineLevel="1">
      <c r="B21" s="197" t="s">
        <v>95</v>
      </c>
      <c r="C21" s="198">
        <v>31004</v>
      </c>
      <c r="D21" s="199">
        <v>6.2435748063875085E-2</v>
      </c>
      <c r="E21" s="198">
        <v>240</v>
      </c>
      <c r="F21" s="199">
        <v>-0.10447761194029848</v>
      </c>
      <c r="G21" s="198">
        <v>146</v>
      </c>
      <c r="H21" s="199">
        <v>0.87179487179487181</v>
      </c>
      <c r="I21" s="198">
        <v>13002</v>
      </c>
      <c r="J21" s="199">
        <v>-0.23795569100926039</v>
      </c>
      <c r="K21" s="198">
        <v>1359</v>
      </c>
      <c r="L21" s="199">
        <v>0.31558567279767669</v>
      </c>
      <c r="M21" s="198">
        <v>4717</v>
      </c>
      <c r="N21" s="199">
        <v>4.6594186820501537E-2</v>
      </c>
      <c r="O21" s="198">
        <v>184</v>
      </c>
      <c r="P21" s="199">
        <v>0.37313432835820892</v>
      </c>
      <c r="Q21" s="198">
        <v>279</v>
      </c>
      <c r="R21" s="199">
        <v>-8.8235294117647078E-2</v>
      </c>
      <c r="S21" s="198">
        <v>6005</v>
      </c>
      <c r="T21" s="199">
        <v>-0.42694913636797405</v>
      </c>
      <c r="U21" s="198">
        <v>1325</v>
      </c>
      <c r="V21" s="199">
        <v>-0.36206066441983631</v>
      </c>
      <c r="W21" s="198">
        <v>594</v>
      </c>
      <c r="X21" s="199">
        <v>-0.18406593406593408</v>
      </c>
      <c r="Y21" s="198">
        <v>722</v>
      </c>
      <c r="Z21" s="199">
        <v>-0.37919174548581258</v>
      </c>
      <c r="AA21" s="198">
        <v>3364</v>
      </c>
      <c r="AB21" s="199">
        <v>-0.48333589310397784</v>
      </c>
      <c r="AC21" s="198">
        <v>167</v>
      </c>
      <c r="AD21" s="199">
        <v>-0.12565445026178013</v>
      </c>
      <c r="AE21" s="198">
        <v>409</v>
      </c>
      <c r="AF21" s="199">
        <v>3.8071065989847774E-2</v>
      </c>
      <c r="AG21" s="198">
        <v>121</v>
      </c>
      <c r="AH21" s="199">
        <v>0.45783132530120474</v>
      </c>
      <c r="AI21" s="198">
        <v>178</v>
      </c>
      <c r="AJ21" s="199">
        <v>-0.39864864864864868</v>
      </c>
      <c r="AK21" s="198">
        <v>502</v>
      </c>
      <c r="AL21" s="199">
        <v>9.1304347826086873E-2</v>
      </c>
      <c r="AM21" s="198">
        <v>172</v>
      </c>
      <c r="AN21" s="199">
        <v>0.68627450980392157</v>
      </c>
      <c r="AO21" s="198">
        <v>337</v>
      </c>
      <c r="AP21" s="199">
        <v>0.28136882129277563</v>
      </c>
      <c r="AQ21" s="198">
        <v>418</v>
      </c>
      <c r="AR21" s="199">
        <v>0.19088319088319095</v>
      </c>
      <c r="AS21" s="200">
        <v>28236</v>
      </c>
      <c r="AT21" s="201">
        <v>-0.21581914627711274</v>
      </c>
      <c r="AU21" s="200">
        <v>59240</v>
      </c>
      <c r="AV21" s="201">
        <v>-9.1257727530718369E-2</v>
      </c>
    </row>
    <row r="22" spans="2:48" outlineLevel="1">
      <c r="B22" s="197" t="s">
        <v>96</v>
      </c>
      <c r="C22" s="198">
        <v>25500</v>
      </c>
      <c r="D22" s="199">
        <v>1.0141023609570698E-2</v>
      </c>
      <c r="E22" s="198">
        <v>274</v>
      </c>
      <c r="F22" s="199">
        <v>-0.35529411764705887</v>
      </c>
      <c r="G22" s="198">
        <v>139</v>
      </c>
      <c r="H22" s="199">
        <v>0.28703703703703698</v>
      </c>
      <c r="I22" s="198">
        <v>13293</v>
      </c>
      <c r="J22" s="199">
        <v>-9.7494738271437287E-2</v>
      </c>
      <c r="K22" s="198">
        <v>1283</v>
      </c>
      <c r="L22" s="199">
        <v>0.24563106796116507</v>
      </c>
      <c r="M22" s="198">
        <v>5107</v>
      </c>
      <c r="N22" s="199">
        <v>-9.9294532627865917E-2</v>
      </c>
      <c r="O22" s="198">
        <v>182</v>
      </c>
      <c r="P22" s="199">
        <v>0.20529801324503305</v>
      </c>
      <c r="Q22" s="198">
        <v>381</v>
      </c>
      <c r="R22" s="199">
        <v>-9.285714285714286E-2</v>
      </c>
      <c r="S22" s="198">
        <v>6699</v>
      </c>
      <c r="T22" s="199">
        <v>-0.25525291828793772</v>
      </c>
      <c r="U22" s="198">
        <v>1576</v>
      </c>
      <c r="V22" s="199">
        <v>-0.22517207472959688</v>
      </c>
      <c r="W22" s="198">
        <v>576</v>
      </c>
      <c r="X22" s="199">
        <v>-0.44294003868471954</v>
      </c>
      <c r="Y22" s="198">
        <v>1045</v>
      </c>
      <c r="Z22" s="199">
        <v>0.1611111111111112</v>
      </c>
      <c r="AA22" s="198">
        <v>3502</v>
      </c>
      <c r="AB22" s="199">
        <v>-0.30336184603143024</v>
      </c>
      <c r="AC22" s="198">
        <v>202</v>
      </c>
      <c r="AD22" s="199">
        <v>-0.24907063197026025</v>
      </c>
      <c r="AE22" s="198">
        <v>437</v>
      </c>
      <c r="AF22" s="199">
        <v>3.0660377358490587E-2</v>
      </c>
      <c r="AG22" s="198">
        <v>59</v>
      </c>
      <c r="AH22" s="199">
        <v>5.3571428571428603E-2</v>
      </c>
      <c r="AI22" s="198">
        <v>147</v>
      </c>
      <c r="AJ22" s="199">
        <v>-0.40963855421686746</v>
      </c>
      <c r="AK22" s="198">
        <v>358</v>
      </c>
      <c r="AL22" s="199">
        <v>-0.13526570048309183</v>
      </c>
      <c r="AM22" s="198">
        <v>91</v>
      </c>
      <c r="AN22" s="199">
        <v>-0.20175438596491224</v>
      </c>
      <c r="AO22" s="198">
        <v>259</v>
      </c>
      <c r="AP22" s="199">
        <v>-0.20795107033639149</v>
      </c>
      <c r="AQ22" s="198">
        <v>478</v>
      </c>
      <c r="AR22" s="199">
        <v>-3.0425963488843855E-2</v>
      </c>
      <c r="AS22" s="200">
        <v>29389</v>
      </c>
      <c r="AT22" s="201">
        <v>-0.1324024325441342</v>
      </c>
      <c r="AU22" s="200">
        <v>54889</v>
      </c>
      <c r="AV22" s="201">
        <v>-7.1534896309076723E-2</v>
      </c>
    </row>
    <row r="23" spans="2:48" outlineLevel="1">
      <c r="B23" s="197" t="s">
        <v>97</v>
      </c>
      <c r="C23" s="198">
        <v>23963</v>
      </c>
      <c r="D23" s="199">
        <v>0.17161296631301037</v>
      </c>
      <c r="E23" s="198">
        <v>195</v>
      </c>
      <c r="F23" s="199">
        <v>-0.34563758389261745</v>
      </c>
      <c r="G23" s="198">
        <v>221</v>
      </c>
      <c r="H23" s="199">
        <v>-4.7413793103448287E-2</v>
      </c>
      <c r="I23" s="198">
        <v>15937</v>
      </c>
      <c r="J23" s="199">
        <v>-4.8707694144332403E-2</v>
      </c>
      <c r="K23" s="198">
        <v>868</v>
      </c>
      <c r="L23" s="199">
        <v>0.36692913385826764</v>
      </c>
      <c r="M23" s="198">
        <v>5066</v>
      </c>
      <c r="N23" s="199">
        <v>-9.5195570637613858E-2</v>
      </c>
      <c r="O23" s="198">
        <v>161</v>
      </c>
      <c r="P23" s="199">
        <v>-0.19499999999999995</v>
      </c>
      <c r="Q23" s="198">
        <v>379</v>
      </c>
      <c r="R23" s="199">
        <v>-0.18494623655913978</v>
      </c>
      <c r="S23" s="198">
        <v>8808</v>
      </c>
      <c r="T23" s="199">
        <v>-0.16194100856327309</v>
      </c>
      <c r="U23" s="198">
        <v>1987</v>
      </c>
      <c r="V23" s="199">
        <v>-4.6087373979836754E-2</v>
      </c>
      <c r="W23" s="198">
        <v>939</v>
      </c>
      <c r="X23" s="199">
        <v>-0.23409461663947795</v>
      </c>
      <c r="Y23" s="198">
        <v>1000</v>
      </c>
      <c r="Z23" s="199">
        <v>-0.16387959866220736</v>
      </c>
      <c r="AA23" s="198">
        <v>4882</v>
      </c>
      <c r="AB23" s="199">
        <v>-0.18701082431307248</v>
      </c>
      <c r="AC23" s="198">
        <v>219</v>
      </c>
      <c r="AD23" s="199">
        <v>-0.17669172932330823</v>
      </c>
      <c r="AE23" s="198">
        <v>535</v>
      </c>
      <c r="AF23" s="199">
        <v>-0.20974889217134418</v>
      </c>
      <c r="AG23" s="198">
        <v>132</v>
      </c>
      <c r="AH23" s="199">
        <v>4.7619047619047672E-2</v>
      </c>
      <c r="AI23" s="198">
        <v>159</v>
      </c>
      <c r="AJ23" s="199">
        <v>-0.3588709677419355</v>
      </c>
      <c r="AK23" s="198">
        <v>459</v>
      </c>
      <c r="AL23" s="199">
        <v>-0.11900191938579652</v>
      </c>
      <c r="AM23" s="198">
        <v>89</v>
      </c>
      <c r="AN23" s="199">
        <v>0.390625</v>
      </c>
      <c r="AO23" s="198">
        <v>283</v>
      </c>
      <c r="AP23" s="199">
        <v>-0.22465753424657531</v>
      </c>
      <c r="AQ23" s="198">
        <v>286</v>
      </c>
      <c r="AR23" s="199">
        <v>-4.0268456375838979E-2</v>
      </c>
      <c r="AS23" s="200">
        <v>33797</v>
      </c>
      <c r="AT23" s="201">
        <v>-9.2868454250208066E-2</v>
      </c>
      <c r="AU23" s="200">
        <v>57760</v>
      </c>
      <c r="AV23" s="201">
        <v>8.664009703691633E-4</v>
      </c>
    </row>
    <row r="24" spans="2:48" ht="15" customHeight="1">
      <c r="B24" s="204">
        <v>2010</v>
      </c>
      <c r="C24" s="205">
        <v>437101</v>
      </c>
      <c r="D24" s="206">
        <v>-8.5436482861650398E-2</v>
      </c>
      <c r="E24" s="205">
        <v>3244</v>
      </c>
      <c r="F24" s="206">
        <v>2.5284450063211228E-2</v>
      </c>
      <c r="G24" s="205">
        <v>2198</v>
      </c>
      <c r="H24" s="206">
        <v>0.34598897734231482</v>
      </c>
      <c r="I24" s="205">
        <v>129984</v>
      </c>
      <c r="J24" s="206">
        <v>-7.8656941756863108E-2</v>
      </c>
      <c r="K24" s="205">
        <v>13342</v>
      </c>
      <c r="L24" s="206">
        <v>0.23035780154924379</v>
      </c>
      <c r="M24" s="205">
        <v>42996</v>
      </c>
      <c r="N24" s="206">
        <v>-1.4869973651048252E-2</v>
      </c>
      <c r="O24" s="205">
        <v>1530</v>
      </c>
      <c r="P24" s="206">
        <v>-2.7336300063572794E-2</v>
      </c>
      <c r="Q24" s="205">
        <v>5511</v>
      </c>
      <c r="R24" s="206">
        <v>0.13441745574310415</v>
      </c>
      <c r="S24" s="205">
        <v>44769</v>
      </c>
      <c r="T24" s="206">
        <v>-0.16416489302117176</v>
      </c>
      <c r="U24" s="205">
        <v>9530</v>
      </c>
      <c r="V24" s="206">
        <v>-0.11783763769323341</v>
      </c>
      <c r="W24" s="205">
        <v>4167</v>
      </c>
      <c r="X24" s="206">
        <v>-0.20537757437070936</v>
      </c>
      <c r="Y24" s="205">
        <v>6341</v>
      </c>
      <c r="Z24" s="206">
        <v>6.3212608987256891E-2</v>
      </c>
      <c r="AA24" s="205">
        <v>24731</v>
      </c>
      <c r="AB24" s="206">
        <v>-0.21615796646698993</v>
      </c>
      <c r="AC24" s="205">
        <v>2625</v>
      </c>
      <c r="AD24" s="206">
        <v>-1.3899323816679243E-2</v>
      </c>
      <c r="AE24" s="205">
        <v>3976</v>
      </c>
      <c r="AF24" s="206">
        <v>-7.3625349487418501E-2</v>
      </c>
      <c r="AG24" s="205">
        <v>1706</v>
      </c>
      <c r="AH24" s="206">
        <v>0.22557471264367823</v>
      </c>
      <c r="AI24" s="205">
        <v>2412</v>
      </c>
      <c r="AJ24" s="206">
        <v>-0.30046403712296987</v>
      </c>
      <c r="AK24" s="205">
        <v>8757</v>
      </c>
      <c r="AL24" s="206">
        <v>3.486173481446464E-2</v>
      </c>
      <c r="AM24" s="205">
        <v>2166</v>
      </c>
      <c r="AN24" s="206">
        <v>-0.18693693693693691</v>
      </c>
      <c r="AO24" s="205">
        <v>4597</v>
      </c>
      <c r="AP24" s="206">
        <v>-0.10824442289039771</v>
      </c>
      <c r="AQ24" s="205">
        <v>4734</v>
      </c>
      <c r="AR24" s="206">
        <v>0.13716070141724712</v>
      </c>
      <c r="AS24" s="207">
        <v>274547</v>
      </c>
      <c r="AT24" s="208">
        <v>-6.169215100581682E-2</v>
      </c>
      <c r="AU24" s="207">
        <v>711648</v>
      </c>
      <c r="AV24" s="208">
        <v>-7.6419928049711094E-2</v>
      </c>
    </row>
    <row r="25" spans="2:48" ht="15" hidden="1" customHeight="1" outlineLevel="1">
      <c r="B25" s="197" t="s">
        <v>86</v>
      </c>
      <c r="C25" s="198">
        <v>32592</v>
      </c>
      <c r="D25" s="199">
        <v>8.7814158405927767E-2</v>
      </c>
      <c r="E25" s="198">
        <v>273</v>
      </c>
      <c r="F25" s="199">
        <v>-0.23955431754874656</v>
      </c>
      <c r="G25" s="198">
        <v>182</v>
      </c>
      <c r="H25" s="199">
        <v>0.24657534246575352</v>
      </c>
      <c r="I25" s="198">
        <v>12571</v>
      </c>
      <c r="J25" s="199">
        <v>-0.17954575120741423</v>
      </c>
      <c r="K25" s="198">
        <v>761</v>
      </c>
      <c r="L25" s="199">
        <v>1.3315579227696439E-2</v>
      </c>
      <c r="M25" s="198">
        <v>4609</v>
      </c>
      <c r="N25" s="199">
        <v>-0.29996962332928312</v>
      </c>
      <c r="O25" s="198">
        <v>204</v>
      </c>
      <c r="P25" s="199">
        <v>-0.28919860627177696</v>
      </c>
      <c r="Q25" s="198">
        <v>515</v>
      </c>
      <c r="R25" s="199">
        <v>-4.4526901669758812E-2</v>
      </c>
      <c r="S25" s="198">
        <v>8512</v>
      </c>
      <c r="T25" s="199">
        <v>-0.30897873031336254</v>
      </c>
      <c r="U25" s="198">
        <v>1819</v>
      </c>
      <c r="V25" s="199">
        <v>-0.25603271983640086</v>
      </c>
      <c r="W25" s="198">
        <v>960</v>
      </c>
      <c r="X25" s="199">
        <v>-0.47454844006568142</v>
      </c>
      <c r="Y25" s="198">
        <v>840</v>
      </c>
      <c r="Z25" s="199">
        <v>-0.39741750358680061</v>
      </c>
      <c r="AA25" s="198">
        <v>4893</v>
      </c>
      <c r="AB25" s="199">
        <v>-0.26443174984966922</v>
      </c>
      <c r="AC25" s="198">
        <v>225</v>
      </c>
      <c r="AD25" s="199">
        <v>-4.2553191489361653E-2</v>
      </c>
      <c r="AE25" s="198">
        <v>408</v>
      </c>
      <c r="AF25" s="199">
        <v>-0.21235521235521237</v>
      </c>
      <c r="AG25" s="198">
        <v>155</v>
      </c>
      <c r="AH25" s="199">
        <v>-0.13888888888888884</v>
      </c>
      <c r="AI25" s="198">
        <v>240</v>
      </c>
      <c r="AJ25" s="199">
        <v>-0.28783382789317502</v>
      </c>
      <c r="AK25" s="198">
        <v>782</v>
      </c>
      <c r="AL25" s="199">
        <v>-0.17684210526315791</v>
      </c>
      <c r="AM25" s="198">
        <v>265</v>
      </c>
      <c r="AN25" s="199">
        <v>1.1370967741935485</v>
      </c>
      <c r="AO25" s="198">
        <v>381</v>
      </c>
      <c r="AP25" s="199">
        <v>-0.12814645308924488</v>
      </c>
      <c r="AQ25" s="198">
        <v>366</v>
      </c>
      <c r="AR25" s="199">
        <v>-0.3197026022304833</v>
      </c>
      <c r="AS25" s="200">
        <v>30449</v>
      </c>
      <c r="AT25" s="201">
        <v>-0.23157097791798109</v>
      </c>
      <c r="AU25" s="200">
        <v>63041</v>
      </c>
      <c r="AV25" s="201">
        <v>-9.4056275687638302E-2</v>
      </c>
    </row>
    <row r="26" spans="2:48" ht="15" hidden="1" customHeight="1" outlineLevel="1">
      <c r="B26" s="197" t="s">
        <v>87</v>
      </c>
      <c r="C26" s="198">
        <v>30544</v>
      </c>
      <c r="D26" s="199">
        <v>-8.9873787352778844E-3</v>
      </c>
      <c r="E26" s="198">
        <v>206</v>
      </c>
      <c r="F26" s="199">
        <v>-0.28222996515679444</v>
      </c>
      <c r="G26" s="198">
        <v>132</v>
      </c>
      <c r="H26" s="199">
        <v>-0.467741935483871</v>
      </c>
      <c r="I26" s="198">
        <v>15835</v>
      </c>
      <c r="J26" s="199">
        <v>-2.2892755769468143E-2</v>
      </c>
      <c r="K26" s="198">
        <v>784</v>
      </c>
      <c r="L26" s="199">
        <v>0.22500000000000009</v>
      </c>
      <c r="M26" s="198">
        <v>3715</v>
      </c>
      <c r="N26" s="199">
        <v>-0.31495482205421355</v>
      </c>
      <c r="O26" s="198">
        <v>134</v>
      </c>
      <c r="P26" s="199">
        <v>-0.37674418604651161</v>
      </c>
      <c r="Q26" s="198">
        <v>213</v>
      </c>
      <c r="R26" s="199">
        <v>-0.37168141592920356</v>
      </c>
      <c r="S26" s="198">
        <v>7515</v>
      </c>
      <c r="T26" s="199">
        <v>-0.3634592580044046</v>
      </c>
      <c r="U26" s="198">
        <v>1412</v>
      </c>
      <c r="V26" s="199">
        <v>-0.47056617922759658</v>
      </c>
      <c r="W26" s="198">
        <v>634</v>
      </c>
      <c r="X26" s="199">
        <v>-0.57133198106828931</v>
      </c>
      <c r="Y26" s="198">
        <v>662</v>
      </c>
      <c r="Z26" s="199">
        <v>-0.31469979296066253</v>
      </c>
      <c r="AA26" s="198">
        <v>4807</v>
      </c>
      <c r="AB26" s="199">
        <v>-0.28189423364206756</v>
      </c>
      <c r="AC26" s="198">
        <v>247</v>
      </c>
      <c r="AD26" s="199">
        <v>-0.3042253521126761</v>
      </c>
      <c r="AE26" s="198">
        <v>463</v>
      </c>
      <c r="AF26" s="199">
        <v>-0.18629173989455183</v>
      </c>
      <c r="AG26" s="198">
        <v>69</v>
      </c>
      <c r="AH26" s="199">
        <v>-0.54605263157894735</v>
      </c>
      <c r="AI26" s="198">
        <v>197</v>
      </c>
      <c r="AJ26" s="199">
        <v>-0.26217228464419473</v>
      </c>
      <c r="AK26" s="198">
        <v>356</v>
      </c>
      <c r="AL26" s="199">
        <v>-0.28514056224899598</v>
      </c>
      <c r="AM26" s="198">
        <v>282</v>
      </c>
      <c r="AN26" s="199">
        <v>1.1044776119402986</v>
      </c>
      <c r="AO26" s="198">
        <v>225</v>
      </c>
      <c r="AP26" s="199">
        <v>-0.31818181818181823</v>
      </c>
      <c r="AQ26" s="198">
        <v>161</v>
      </c>
      <c r="AR26" s="199">
        <v>-0.49844236760124616</v>
      </c>
      <c r="AS26" s="200">
        <v>30534</v>
      </c>
      <c r="AT26" s="201">
        <v>-0.19200846784863723</v>
      </c>
      <c r="AU26" s="200">
        <v>61078</v>
      </c>
      <c r="AV26" s="201">
        <v>-0.10979289035285889</v>
      </c>
    </row>
    <row r="27" spans="2:48" ht="15" hidden="1" customHeight="1" outlineLevel="1">
      <c r="B27" s="197" t="s">
        <v>88</v>
      </c>
      <c r="C27" s="198">
        <v>38129</v>
      </c>
      <c r="D27" s="199">
        <v>-1.6837708215151403E-2</v>
      </c>
      <c r="E27" s="198">
        <v>325</v>
      </c>
      <c r="F27" s="199">
        <v>0.22641509433962259</v>
      </c>
      <c r="G27" s="198">
        <v>145</v>
      </c>
      <c r="H27" s="199">
        <v>-0.44444444444444442</v>
      </c>
      <c r="I27" s="198">
        <v>9335</v>
      </c>
      <c r="J27" s="199">
        <v>-0.15543291414095717</v>
      </c>
      <c r="K27" s="198">
        <v>785</v>
      </c>
      <c r="L27" s="199">
        <v>-0.24081237911025144</v>
      </c>
      <c r="M27" s="198">
        <v>3191</v>
      </c>
      <c r="N27" s="199">
        <v>-0.3671162237207457</v>
      </c>
      <c r="O27" s="198">
        <v>144</v>
      </c>
      <c r="P27" s="199">
        <v>-0.39240506329113922</v>
      </c>
      <c r="Q27" s="198">
        <v>292</v>
      </c>
      <c r="R27" s="199">
        <v>-0.26075949367088602</v>
      </c>
      <c r="S27" s="198">
        <v>3572</v>
      </c>
      <c r="T27" s="199">
        <v>-0.45565376409631209</v>
      </c>
      <c r="U27" s="198">
        <v>663</v>
      </c>
      <c r="V27" s="199">
        <v>-0.56150793650793651</v>
      </c>
      <c r="W27" s="198">
        <v>323</v>
      </c>
      <c r="X27" s="199">
        <v>-0.69953488372093031</v>
      </c>
      <c r="Y27" s="198">
        <v>607</v>
      </c>
      <c r="Z27" s="199">
        <v>-0.34164859002169201</v>
      </c>
      <c r="AA27" s="198">
        <v>1979</v>
      </c>
      <c r="AB27" s="199">
        <v>-0.35178512938093676</v>
      </c>
      <c r="AC27" s="198">
        <v>336</v>
      </c>
      <c r="AD27" s="199">
        <v>2.1276595744680771E-2</v>
      </c>
      <c r="AE27" s="198">
        <v>303</v>
      </c>
      <c r="AF27" s="199">
        <v>-0.4047151277013753</v>
      </c>
      <c r="AG27" s="198">
        <v>88</v>
      </c>
      <c r="AH27" s="199">
        <v>-0.56218905472636815</v>
      </c>
      <c r="AI27" s="198">
        <v>232</v>
      </c>
      <c r="AJ27" s="199">
        <v>-0.51362683438155132</v>
      </c>
      <c r="AK27" s="198">
        <v>571</v>
      </c>
      <c r="AL27" s="199">
        <v>-0.12957317073170727</v>
      </c>
      <c r="AM27" s="198">
        <v>436</v>
      </c>
      <c r="AN27" s="199">
        <v>2.8245614035087718</v>
      </c>
      <c r="AO27" s="198">
        <v>419</v>
      </c>
      <c r="AP27" s="199">
        <v>-4.337899543378998E-2</v>
      </c>
      <c r="AQ27" s="198">
        <v>257</v>
      </c>
      <c r="AR27" s="199">
        <v>-0.17628205128205132</v>
      </c>
      <c r="AS27" s="200">
        <v>20431</v>
      </c>
      <c r="AT27" s="201">
        <v>-0.26731217500448268</v>
      </c>
      <c r="AU27" s="200">
        <v>58560</v>
      </c>
      <c r="AV27" s="201">
        <v>-0.12160439197804007</v>
      </c>
    </row>
    <row r="28" spans="2:48" ht="15" hidden="1" customHeight="1" outlineLevel="1">
      <c r="B28" s="197" t="s">
        <v>89</v>
      </c>
      <c r="C28" s="198">
        <v>40587</v>
      </c>
      <c r="D28" s="199">
        <v>-0.18581745235707126</v>
      </c>
      <c r="E28" s="198">
        <v>175</v>
      </c>
      <c r="F28" s="199">
        <v>-0.30000000000000004</v>
      </c>
      <c r="G28" s="198">
        <v>120</v>
      </c>
      <c r="H28" s="199">
        <v>8.4033613445377853E-3</v>
      </c>
      <c r="I28" s="198">
        <v>8951</v>
      </c>
      <c r="J28" s="199">
        <v>-0.17812873014415576</v>
      </c>
      <c r="K28" s="198">
        <v>618</v>
      </c>
      <c r="L28" s="199">
        <v>-0.25899280575539574</v>
      </c>
      <c r="M28" s="198">
        <v>3253</v>
      </c>
      <c r="N28" s="199">
        <v>-0.14909756735547997</v>
      </c>
      <c r="O28" s="198">
        <v>73</v>
      </c>
      <c r="P28" s="199">
        <v>-0.63131313131313127</v>
      </c>
      <c r="Q28" s="198">
        <v>318</v>
      </c>
      <c r="R28" s="199">
        <v>-0.27064220183486243</v>
      </c>
      <c r="S28" s="198">
        <v>143</v>
      </c>
      <c r="T28" s="199">
        <v>-0.38888888888888884</v>
      </c>
      <c r="U28" s="198">
        <v>23</v>
      </c>
      <c r="V28" s="199">
        <v>-0.76041666666666663</v>
      </c>
      <c r="W28" s="198">
        <v>21</v>
      </c>
      <c r="X28" s="199">
        <v>-0.60377358490566035</v>
      </c>
      <c r="Y28" s="198">
        <v>51</v>
      </c>
      <c r="Z28" s="199">
        <v>0.10869565217391308</v>
      </c>
      <c r="AA28" s="198">
        <v>48</v>
      </c>
      <c r="AB28" s="199">
        <v>0.23076923076923084</v>
      </c>
      <c r="AC28" s="198">
        <v>171</v>
      </c>
      <c r="AD28" s="199">
        <v>0.1476510067114094</v>
      </c>
      <c r="AE28" s="198">
        <v>231</v>
      </c>
      <c r="AF28" s="199">
        <v>-0.49118942731277537</v>
      </c>
      <c r="AG28" s="198">
        <v>156</v>
      </c>
      <c r="AH28" s="199">
        <v>-3.105590062111796E-2</v>
      </c>
      <c r="AI28" s="198">
        <v>343</v>
      </c>
      <c r="AJ28" s="199">
        <v>-0.57071339173967461</v>
      </c>
      <c r="AK28" s="198">
        <v>745</v>
      </c>
      <c r="AL28" s="199">
        <v>-0.26600985221674878</v>
      </c>
      <c r="AM28" s="198">
        <v>327</v>
      </c>
      <c r="AN28" s="199">
        <v>1.1096774193548389</v>
      </c>
      <c r="AO28" s="198">
        <v>589</v>
      </c>
      <c r="AP28" s="199">
        <v>-6.507936507936507E-2</v>
      </c>
      <c r="AQ28" s="198">
        <v>284</v>
      </c>
      <c r="AR28" s="199">
        <v>0.10077519379844957</v>
      </c>
      <c r="AS28" s="200">
        <v>16497</v>
      </c>
      <c r="AT28" s="201">
        <v>-0.19156130549838279</v>
      </c>
      <c r="AU28" s="200">
        <v>57084</v>
      </c>
      <c r="AV28" s="201">
        <v>-0.18748576634024139</v>
      </c>
    </row>
    <row r="29" spans="2:48" ht="15" hidden="1" customHeight="1" outlineLevel="1">
      <c r="B29" s="197" t="s">
        <v>90</v>
      </c>
      <c r="C29" s="198">
        <v>71674</v>
      </c>
      <c r="D29" s="199">
        <v>-0.16772335632504243</v>
      </c>
      <c r="E29" s="198">
        <v>257</v>
      </c>
      <c r="F29" s="199">
        <v>0.41988950276243098</v>
      </c>
      <c r="G29" s="198">
        <v>95</v>
      </c>
      <c r="H29" s="199">
        <v>-0.33566433566433562</v>
      </c>
      <c r="I29" s="198">
        <v>7905</v>
      </c>
      <c r="J29" s="199">
        <v>-0.21786880379934703</v>
      </c>
      <c r="K29" s="198">
        <v>826</v>
      </c>
      <c r="L29" s="199">
        <v>-0.29522184300341292</v>
      </c>
      <c r="M29" s="198">
        <v>2016</v>
      </c>
      <c r="N29" s="199">
        <v>-0.30193905817174516</v>
      </c>
      <c r="O29" s="198">
        <v>80</v>
      </c>
      <c r="P29" s="199">
        <v>-0.61165048543689315</v>
      </c>
      <c r="Q29" s="198">
        <v>813</v>
      </c>
      <c r="R29" s="199">
        <v>-0.34698795180722897</v>
      </c>
      <c r="S29" s="198">
        <v>73</v>
      </c>
      <c r="T29" s="199">
        <v>-0.61578947368421055</v>
      </c>
      <c r="U29" s="198">
        <v>25</v>
      </c>
      <c r="V29" s="199">
        <v>-0.54545454545454541</v>
      </c>
      <c r="W29" s="198">
        <v>15</v>
      </c>
      <c r="X29" s="199">
        <v>-0.8351648351648352</v>
      </c>
      <c r="Y29" s="198">
        <v>23</v>
      </c>
      <c r="Z29" s="199">
        <v>-7.999999999999996E-2</v>
      </c>
      <c r="AA29" s="198">
        <v>10</v>
      </c>
      <c r="AB29" s="199">
        <v>-0.47368421052631582</v>
      </c>
      <c r="AC29" s="198">
        <v>150</v>
      </c>
      <c r="AD29" s="199">
        <v>-0.18918918918918914</v>
      </c>
      <c r="AE29" s="198">
        <v>177</v>
      </c>
      <c r="AF29" s="199">
        <v>-0.59027777777777779</v>
      </c>
      <c r="AG29" s="198">
        <v>190</v>
      </c>
      <c r="AH29" s="199">
        <v>0.19496855345911945</v>
      </c>
      <c r="AI29" s="198">
        <v>384</v>
      </c>
      <c r="AJ29" s="199">
        <v>-0.50579150579150578</v>
      </c>
      <c r="AK29" s="198">
        <v>1182</v>
      </c>
      <c r="AL29" s="199">
        <v>-0.45630174793008282</v>
      </c>
      <c r="AM29" s="198">
        <v>297</v>
      </c>
      <c r="AN29" s="199">
        <v>3.367647058823529</v>
      </c>
      <c r="AO29" s="198">
        <v>720</v>
      </c>
      <c r="AP29" s="199">
        <v>-1.5047879616963078E-2</v>
      </c>
      <c r="AQ29" s="198">
        <v>356</v>
      </c>
      <c r="AR29" s="199">
        <v>-0.22270742358078599</v>
      </c>
      <c r="AS29" s="200">
        <v>15521</v>
      </c>
      <c r="AT29" s="201">
        <v>-0.26496495548399313</v>
      </c>
      <c r="AU29" s="200">
        <v>87195</v>
      </c>
      <c r="AV29" s="201">
        <v>-0.18687170113956397</v>
      </c>
    </row>
    <row r="30" spans="2:48" ht="15" hidden="1" customHeight="1" outlineLevel="1">
      <c r="B30" s="197" t="s">
        <v>91</v>
      </c>
      <c r="C30" s="198">
        <v>57948</v>
      </c>
      <c r="D30" s="199">
        <v>-0.15557239449755189</v>
      </c>
      <c r="E30" s="198">
        <v>208</v>
      </c>
      <c r="F30" s="199">
        <v>-0.42382271468144039</v>
      </c>
      <c r="G30" s="198">
        <v>156</v>
      </c>
      <c r="H30" s="199">
        <v>-0.13812154696132595</v>
      </c>
      <c r="I30" s="198">
        <v>7412</v>
      </c>
      <c r="J30" s="199">
        <v>-0.21123762903054166</v>
      </c>
      <c r="K30" s="198">
        <v>946</v>
      </c>
      <c r="L30" s="199">
        <v>-0.15004492362982924</v>
      </c>
      <c r="M30" s="198">
        <v>2152</v>
      </c>
      <c r="N30" s="199">
        <v>-0.31682539682539679</v>
      </c>
      <c r="O30" s="198">
        <v>134</v>
      </c>
      <c r="P30" s="199">
        <v>-0.23863636363636365</v>
      </c>
      <c r="Q30" s="198">
        <v>547</v>
      </c>
      <c r="R30" s="199">
        <v>-0.18479880774962743</v>
      </c>
      <c r="S30" s="198">
        <v>252</v>
      </c>
      <c r="T30" s="199">
        <v>-0.52631578947368429</v>
      </c>
      <c r="U30" s="198">
        <v>84</v>
      </c>
      <c r="V30" s="199">
        <v>-0.41258741258741261</v>
      </c>
      <c r="W30" s="198">
        <v>76</v>
      </c>
      <c r="X30" s="199">
        <v>-0.6607142857142857</v>
      </c>
      <c r="Y30" s="198">
        <v>70</v>
      </c>
      <c r="Z30" s="199">
        <v>-0.41176470588235292</v>
      </c>
      <c r="AA30" s="198">
        <v>22</v>
      </c>
      <c r="AB30" s="199">
        <v>-0.52173913043478259</v>
      </c>
      <c r="AC30" s="198">
        <v>145</v>
      </c>
      <c r="AD30" s="199">
        <v>-0.31603773584905659</v>
      </c>
      <c r="AE30" s="198">
        <v>211</v>
      </c>
      <c r="AF30" s="199">
        <v>-0.42506811989100812</v>
      </c>
      <c r="AG30" s="198">
        <v>139</v>
      </c>
      <c r="AH30" s="199">
        <v>-0.27604166666666663</v>
      </c>
      <c r="AI30" s="198">
        <v>384</v>
      </c>
      <c r="AJ30" s="199">
        <v>-0.41463414634146345</v>
      </c>
      <c r="AK30" s="198">
        <v>1029</v>
      </c>
      <c r="AL30" s="199">
        <v>-0.39506172839506171</v>
      </c>
      <c r="AM30" s="198">
        <v>224</v>
      </c>
      <c r="AN30" s="199">
        <v>0.32544378698224863</v>
      </c>
      <c r="AO30" s="198">
        <v>543</v>
      </c>
      <c r="AP30" s="199">
        <v>-0.16203703703703709</v>
      </c>
      <c r="AQ30" s="198">
        <v>544</v>
      </c>
      <c r="AR30" s="199">
        <v>0.73248407643312108</v>
      </c>
      <c r="AS30" s="200">
        <v>15026</v>
      </c>
      <c r="AT30" s="201">
        <v>-0.2426411290322581</v>
      </c>
      <c r="AU30" s="200">
        <v>72974</v>
      </c>
      <c r="AV30" s="201">
        <v>-0.17509947549285587</v>
      </c>
    </row>
    <row r="31" spans="2:48" ht="15" hidden="1" customHeight="1" outlineLevel="1">
      <c r="B31" s="197" t="s">
        <v>92</v>
      </c>
      <c r="C31" s="198">
        <v>47787</v>
      </c>
      <c r="D31" s="199">
        <v>-0.17991796948739514</v>
      </c>
      <c r="E31" s="198">
        <v>183</v>
      </c>
      <c r="F31" s="199">
        <v>-0.16055045871559637</v>
      </c>
      <c r="G31" s="198">
        <v>105</v>
      </c>
      <c r="H31" s="199">
        <v>-0.1796875</v>
      </c>
      <c r="I31" s="198">
        <v>7331</v>
      </c>
      <c r="J31" s="199">
        <v>-8.7957203284399155E-2</v>
      </c>
      <c r="K31" s="198">
        <v>764</v>
      </c>
      <c r="L31" s="199">
        <v>0.30598290598290601</v>
      </c>
      <c r="M31" s="198">
        <v>2401</v>
      </c>
      <c r="N31" s="199">
        <v>7.4753804834377879E-2</v>
      </c>
      <c r="O31" s="198">
        <v>97</v>
      </c>
      <c r="P31" s="199">
        <v>-0.40853658536585369</v>
      </c>
      <c r="Q31" s="198">
        <v>344</v>
      </c>
      <c r="R31" s="199">
        <v>-0.2321428571428571</v>
      </c>
      <c r="S31" s="198">
        <v>272</v>
      </c>
      <c r="T31" s="199">
        <v>-0.16819571865443428</v>
      </c>
      <c r="U31" s="198">
        <v>71</v>
      </c>
      <c r="V31" s="199">
        <v>0.73170731707317072</v>
      </c>
      <c r="W31" s="198">
        <v>55</v>
      </c>
      <c r="X31" s="199">
        <v>-0.71502590673575128</v>
      </c>
      <c r="Y31" s="198">
        <v>109</v>
      </c>
      <c r="Z31" s="199">
        <v>0.91228070175438591</v>
      </c>
      <c r="AA31" s="198">
        <v>37</v>
      </c>
      <c r="AB31" s="199">
        <v>2.7777777777777679E-2</v>
      </c>
      <c r="AC31" s="198">
        <v>157</v>
      </c>
      <c r="AD31" s="199">
        <v>0.50961538461538458</v>
      </c>
      <c r="AE31" s="198">
        <v>174</v>
      </c>
      <c r="AF31" s="199">
        <v>-0.12562814070351758</v>
      </c>
      <c r="AG31" s="198">
        <v>125</v>
      </c>
      <c r="AH31" s="199">
        <v>0.12612612612612617</v>
      </c>
      <c r="AI31" s="198">
        <v>366</v>
      </c>
      <c r="AJ31" s="199">
        <v>0.13664596273291929</v>
      </c>
      <c r="AK31" s="198">
        <v>1018</v>
      </c>
      <c r="AL31" s="199">
        <v>-6.5197428833792426E-2</v>
      </c>
      <c r="AM31" s="198">
        <v>192</v>
      </c>
      <c r="AN31" s="199">
        <v>0.30612244897959173</v>
      </c>
      <c r="AO31" s="198">
        <v>362</v>
      </c>
      <c r="AP31" s="199">
        <v>-0.25667351129363447</v>
      </c>
      <c r="AQ31" s="198">
        <v>366</v>
      </c>
      <c r="AR31" s="199">
        <v>0.57081545064377681</v>
      </c>
      <c r="AS31" s="200">
        <v>14257</v>
      </c>
      <c r="AT31" s="201">
        <v>-3.8897128218956412E-2</v>
      </c>
      <c r="AU31" s="200">
        <v>62044</v>
      </c>
      <c r="AV31" s="201">
        <v>-0.1513029204568771</v>
      </c>
    </row>
    <row r="32" spans="2:48" ht="15" hidden="1" customHeight="1" outlineLevel="1">
      <c r="B32" s="197" t="s">
        <v>93</v>
      </c>
      <c r="C32" s="198">
        <v>39923</v>
      </c>
      <c r="D32" s="199">
        <v>-0.28278600172463353</v>
      </c>
      <c r="E32" s="198">
        <v>306</v>
      </c>
      <c r="F32" s="199">
        <v>0.14606741573033699</v>
      </c>
      <c r="G32" s="198">
        <v>140</v>
      </c>
      <c r="H32" s="199">
        <v>0.39999999999999991</v>
      </c>
      <c r="I32" s="198">
        <v>9499</v>
      </c>
      <c r="J32" s="199">
        <v>-0.20927328727212191</v>
      </c>
      <c r="K32" s="198">
        <v>1040</v>
      </c>
      <c r="L32" s="199">
        <v>0.19402985074626855</v>
      </c>
      <c r="M32" s="198">
        <v>2450</v>
      </c>
      <c r="N32" s="199">
        <v>-9.5273264401772528E-2</v>
      </c>
      <c r="O32" s="198">
        <v>80</v>
      </c>
      <c r="P32" s="199">
        <v>0.4285714285714286</v>
      </c>
      <c r="Q32" s="198">
        <v>216</v>
      </c>
      <c r="R32" s="199">
        <v>-0.34346504559270519</v>
      </c>
      <c r="S32" s="198">
        <v>142</v>
      </c>
      <c r="T32" s="199">
        <v>-0.38260869565217392</v>
      </c>
      <c r="U32" s="198">
        <v>51</v>
      </c>
      <c r="V32" s="199">
        <v>-0.25</v>
      </c>
      <c r="W32" s="198">
        <v>15</v>
      </c>
      <c r="X32" s="199">
        <v>-0.85148514851485146</v>
      </c>
      <c r="Y32" s="198">
        <v>29</v>
      </c>
      <c r="Z32" s="199">
        <v>-0.30952380952380953</v>
      </c>
      <c r="AA32" s="198">
        <v>47</v>
      </c>
      <c r="AB32" s="199">
        <v>1.4736842105263159</v>
      </c>
      <c r="AC32" s="198">
        <v>163</v>
      </c>
      <c r="AD32" s="199">
        <v>-0.30638297872340425</v>
      </c>
      <c r="AE32" s="198">
        <v>349</v>
      </c>
      <c r="AF32" s="199">
        <v>-4.3835616438356206E-2</v>
      </c>
      <c r="AG32" s="198">
        <v>82</v>
      </c>
      <c r="AH32" s="199">
        <v>-0.359375</v>
      </c>
      <c r="AI32" s="198">
        <v>277</v>
      </c>
      <c r="AJ32" s="199">
        <v>-0.15805471124620063</v>
      </c>
      <c r="AK32" s="198">
        <v>544</v>
      </c>
      <c r="AL32" s="199">
        <v>0.15498938428874731</v>
      </c>
      <c r="AM32" s="198">
        <v>153</v>
      </c>
      <c r="AN32" s="199">
        <v>0.73863636363636354</v>
      </c>
      <c r="AO32" s="198">
        <v>430</v>
      </c>
      <c r="AP32" s="199">
        <v>7.2319201995012516E-2</v>
      </c>
      <c r="AQ32" s="198">
        <v>325</v>
      </c>
      <c r="AR32" s="199">
        <v>1.0700636942675161</v>
      </c>
      <c r="AS32" s="200">
        <v>16196</v>
      </c>
      <c r="AT32" s="201">
        <v>-0.13612118625986769</v>
      </c>
      <c r="AU32" s="200">
        <v>56119</v>
      </c>
      <c r="AV32" s="201">
        <v>-0.2458340052679675</v>
      </c>
    </row>
    <row r="33" spans="2:48" ht="15" hidden="1" customHeight="1" outlineLevel="1">
      <c r="B33" s="197" t="s">
        <v>94</v>
      </c>
      <c r="C33" s="198">
        <v>43871</v>
      </c>
      <c r="D33" s="199">
        <v>-8.7560574863251639E-2</v>
      </c>
      <c r="E33" s="198">
        <v>240</v>
      </c>
      <c r="F33" s="199">
        <v>-0.29824561403508776</v>
      </c>
      <c r="G33" s="198">
        <v>140</v>
      </c>
      <c r="H33" s="199">
        <v>1.449275362318847E-2</v>
      </c>
      <c r="I33" s="198">
        <v>13698</v>
      </c>
      <c r="J33" s="199">
        <v>-7.1070120710701179E-2</v>
      </c>
      <c r="K33" s="198">
        <v>1622</v>
      </c>
      <c r="L33" s="199">
        <v>-6.134259259259256E-2</v>
      </c>
      <c r="M33" s="198">
        <v>4082</v>
      </c>
      <c r="N33" s="199">
        <v>-0.20922123208058896</v>
      </c>
      <c r="O33" s="198">
        <v>142</v>
      </c>
      <c r="P33" s="199">
        <v>0.43434343434343425</v>
      </c>
      <c r="Q33" s="198">
        <v>409</v>
      </c>
      <c r="R33" s="199">
        <v>-3.3096926713948038E-2</v>
      </c>
      <c r="S33" s="198">
        <v>3097</v>
      </c>
      <c r="T33" s="199">
        <v>-6.4915458937198078E-2</v>
      </c>
      <c r="U33" s="198">
        <v>461</v>
      </c>
      <c r="V33" s="199">
        <v>-0.5338725985844287</v>
      </c>
      <c r="W33" s="198">
        <v>157</v>
      </c>
      <c r="X33" s="199">
        <v>-0.49025974025974028</v>
      </c>
      <c r="Y33" s="198">
        <v>314</v>
      </c>
      <c r="Z33" s="199">
        <v>-0.12777777777777777</v>
      </c>
      <c r="AA33" s="198">
        <v>2165</v>
      </c>
      <c r="AB33" s="199">
        <v>0.30815709969788529</v>
      </c>
      <c r="AC33" s="198">
        <v>342</v>
      </c>
      <c r="AD33" s="199">
        <v>0.34117647058823519</v>
      </c>
      <c r="AE33" s="198">
        <v>481</v>
      </c>
      <c r="AF33" s="199">
        <v>0.23333333333333339</v>
      </c>
      <c r="AG33" s="198">
        <v>123</v>
      </c>
      <c r="AH33" s="199">
        <v>-0.29714285714285715</v>
      </c>
      <c r="AI33" s="198">
        <v>232</v>
      </c>
      <c r="AJ33" s="199">
        <v>-0.48329621380846322</v>
      </c>
      <c r="AK33" s="198">
        <v>840</v>
      </c>
      <c r="AL33" s="199">
        <v>0.25748502994011968</v>
      </c>
      <c r="AM33" s="198">
        <v>208</v>
      </c>
      <c r="AN33" s="199">
        <v>4.8309178743961567E-3</v>
      </c>
      <c r="AO33" s="198">
        <v>531</v>
      </c>
      <c r="AP33" s="199">
        <v>0.47500000000000009</v>
      </c>
      <c r="AQ33" s="198">
        <v>362</v>
      </c>
      <c r="AR33" s="199">
        <v>6.7846607669616477E-2</v>
      </c>
      <c r="AS33" s="200">
        <v>26549</v>
      </c>
      <c r="AT33" s="201">
        <v>-7.7935609349494617E-2</v>
      </c>
      <c r="AU33" s="200">
        <v>70420</v>
      </c>
      <c r="AV33" s="201">
        <v>-8.3955563649608433E-2</v>
      </c>
    </row>
    <row r="34" spans="2:48" ht="15" hidden="1" customHeight="1" outlineLevel="1">
      <c r="B34" s="197" t="s">
        <v>95</v>
      </c>
      <c r="C34" s="198">
        <v>29182</v>
      </c>
      <c r="D34" s="199">
        <v>-0.35086197308419531</v>
      </c>
      <c r="E34" s="198">
        <v>268</v>
      </c>
      <c r="F34" s="199">
        <v>-0.10367892976588633</v>
      </c>
      <c r="G34" s="198">
        <v>78</v>
      </c>
      <c r="H34" s="199">
        <v>-0.63207547169811318</v>
      </c>
      <c r="I34" s="198">
        <v>17062</v>
      </c>
      <c r="J34" s="199">
        <v>-0.13382069245608696</v>
      </c>
      <c r="K34" s="198">
        <v>1033</v>
      </c>
      <c r="L34" s="199">
        <v>-0.1469859620148638</v>
      </c>
      <c r="M34" s="198">
        <v>4507</v>
      </c>
      <c r="N34" s="199">
        <v>-0.3883837698466549</v>
      </c>
      <c r="O34" s="198">
        <v>134</v>
      </c>
      <c r="P34" s="199">
        <v>-0.43220338983050843</v>
      </c>
      <c r="Q34" s="198">
        <v>306</v>
      </c>
      <c r="R34" s="199">
        <v>-0.17520215633423175</v>
      </c>
      <c r="S34" s="198">
        <v>10479</v>
      </c>
      <c r="T34" s="199">
        <v>-6.09373599784927E-2</v>
      </c>
      <c r="U34" s="198">
        <v>2077</v>
      </c>
      <c r="V34" s="199">
        <v>-0.29996629592180657</v>
      </c>
      <c r="W34" s="198">
        <v>728</v>
      </c>
      <c r="X34" s="199">
        <v>-0.38823529411764701</v>
      </c>
      <c r="Y34" s="198">
        <v>1163</v>
      </c>
      <c r="Z34" s="199">
        <v>-8.9271730618637468E-2</v>
      </c>
      <c r="AA34" s="198">
        <v>6511</v>
      </c>
      <c r="AB34" s="199">
        <v>0.13729257641921389</v>
      </c>
      <c r="AC34" s="198">
        <v>191</v>
      </c>
      <c r="AD34" s="199">
        <v>-0.1434977578475336</v>
      </c>
      <c r="AE34" s="198">
        <v>394</v>
      </c>
      <c r="AF34" s="199">
        <v>-0.26217228464419473</v>
      </c>
      <c r="AG34" s="198">
        <v>83</v>
      </c>
      <c r="AH34" s="199">
        <v>-0.22429906542056077</v>
      </c>
      <c r="AI34" s="198">
        <v>296</v>
      </c>
      <c r="AJ34" s="199">
        <v>-0.47795414462081132</v>
      </c>
      <c r="AK34" s="198">
        <v>460</v>
      </c>
      <c r="AL34" s="199">
        <v>-0.37244201909959074</v>
      </c>
      <c r="AM34" s="198">
        <v>102</v>
      </c>
      <c r="AN34" s="199">
        <v>-0.46031746031746035</v>
      </c>
      <c r="AO34" s="198">
        <v>263</v>
      </c>
      <c r="AP34" s="199">
        <v>-0.3324873096446701</v>
      </c>
      <c r="AQ34" s="198">
        <v>351</v>
      </c>
      <c r="AR34" s="199">
        <v>0.2491103202846976</v>
      </c>
      <c r="AS34" s="200">
        <v>36007</v>
      </c>
      <c r="AT34" s="201">
        <v>-0.17382924534795674</v>
      </c>
      <c r="AU34" s="200">
        <v>65189</v>
      </c>
      <c r="AV34" s="201">
        <v>-0.26371727393887368</v>
      </c>
    </row>
    <row r="35" spans="2:48" ht="15" hidden="1" customHeight="1" outlineLevel="1">
      <c r="B35" s="197" t="s">
        <v>96</v>
      </c>
      <c r="C35" s="198">
        <v>25244</v>
      </c>
      <c r="D35" s="199">
        <v>-7.8988653362034422E-2</v>
      </c>
      <c r="E35" s="198">
        <v>425</v>
      </c>
      <c r="F35" s="199">
        <v>0.33228840125391845</v>
      </c>
      <c r="G35" s="198">
        <v>108</v>
      </c>
      <c r="H35" s="199">
        <v>-0.1074380165289256</v>
      </c>
      <c r="I35" s="198">
        <v>14729</v>
      </c>
      <c r="J35" s="199">
        <v>-0.1511152094980116</v>
      </c>
      <c r="K35" s="198">
        <v>1030</v>
      </c>
      <c r="L35" s="199">
        <v>-0.13445378151260501</v>
      </c>
      <c r="M35" s="198">
        <v>5670</v>
      </c>
      <c r="N35" s="199">
        <v>-0.31686746987951808</v>
      </c>
      <c r="O35" s="198">
        <v>151</v>
      </c>
      <c r="P35" s="199">
        <v>0.33628318584070804</v>
      </c>
      <c r="Q35" s="198">
        <v>420</v>
      </c>
      <c r="R35" s="199">
        <v>-8.6956521739130488E-2</v>
      </c>
      <c r="S35" s="198">
        <v>8995</v>
      </c>
      <c r="T35" s="199">
        <v>-0.15365073391042527</v>
      </c>
      <c r="U35" s="198">
        <v>2034</v>
      </c>
      <c r="V35" s="199">
        <v>-0.20141342756183744</v>
      </c>
      <c r="W35" s="198">
        <v>1034</v>
      </c>
      <c r="X35" s="199">
        <v>-0.23350630096367675</v>
      </c>
      <c r="Y35" s="198">
        <v>900</v>
      </c>
      <c r="Z35" s="199">
        <v>-0.36664320900774106</v>
      </c>
      <c r="AA35" s="198">
        <v>5027</v>
      </c>
      <c r="AB35" s="199">
        <v>-5.3473922048578371E-2</v>
      </c>
      <c r="AC35" s="198">
        <v>269</v>
      </c>
      <c r="AD35" s="199">
        <v>0.24537037037037046</v>
      </c>
      <c r="AE35" s="198">
        <v>424</v>
      </c>
      <c r="AF35" s="199">
        <v>-0.20450281425891181</v>
      </c>
      <c r="AG35" s="198">
        <v>56</v>
      </c>
      <c r="AH35" s="199">
        <v>-0.67999999999999994</v>
      </c>
      <c r="AI35" s="198">
        <v>249</v>
      </c>
      <c r="AJ35" s="199">
        <v>-0.47907949790794979</v>
      </c>
      <c r="AK35" s="198">
        <v>414</v>
      </c>
      <c r="AL35" s="199">
        <v>-0.17200000000000004</v>
      </c>
      <c r="AM35" s="198">
        <v>114</v>
      </c>
      <c r="AN35" s="199">
        <v>-0.37704918032786883</v>
      </c>
      <c r="AO35" s="198">
        <v>327</v>
      </c>
      <c r="AP35" s="199">
        <v>0.10101010101010099</v>
      </c>
      <c r="AQ35" s="198">
        <v>493</v>
      </c>
      <c r="AR35" s="199">
        <v>0.39660056657223786</v>
      </c>
      <c r="AS35" s="200">
        <v>33874</v>
      </c>
      <c r="AT35" s="201">
        <v>-0.17815464492806365</v>
      </c>
      <c r="AU35" s="200">
        <v>59118</v>
      </c>
      <c r="AV35" s="201">
        <v>-0.13854807215923992</v>
      </c>
    </row>
    <row r="36" spans="2:48" ht="15" hidden="1" customHeight="1" outlineLevel="1">
      <c r="B36" s="197" t="s">
        <v>97</v>
      </c>
      <c r="C36" s="198">
        <v>20453</v>
      </c>
      <c r="D36" s="199">
        <v>-6.6627116323643487E-2</v>
      </c>
      <c r="E36" s="198">
        <v>298</v>
      </c>
      <c r="F36" s="199">
        <v>-3.2467532467532423E-2</v>
      </c>
      <c r="G36" s="198">
        <v>232</v>
      </c>
      <c r="H36" s="199">
        <v>5.4545454545454453E-2</v>
      </c>
      <c r="I36" s="198">
        <v>16753</v>
      </c>
      <c r="J36" s="199">
        <v>-9.2912447885646232E-2</v>
      </c>
      <c r="K36" s="198">
        <v>635</v>
      </c>
      <c r="L36" s="199">
        <v>-4.7021943573667402E-3</v>
      </c>
      <c r="M36" s="198">
        <v>5599</v>
      </c>
      <c r="N36" s="199">
        <v>-0.15333434144866176</v>
      </c>
      <c r="O36" s="198">
        <v>200</v>
      </c>
      <c r="P36" s="199">
        <v>-8.6757990867579959E-2</v>
      </c>
      <c r="Q36" s="198">
        <v>465</v>
      </c>
      <c r="R36" s="199">
        <v>-6.9999999999999951E-2</v>
      </c>
      <c r="S36" s="198">
        <v>10510</v>
      </c>
      <c r="T36" s="199">
        <v>-0.25317984793576354</v>
      </c>
      <c r="U36" s="198">
        <v>2083</v>
      </c>
      <c r="V36" s="199">
        <v>-0.34783969943644333</v>
      </c>
      <c r="W36" s="198">
        <v>1226</v>
      </c>
      <c r="X36" s="199">
        <v>-0.46439493228484052</v>
      </c>
      <c r="Y36" s="198">
        <v>1196</v>
      </c>
      <c r="Z36" s="199">
        <v>-0.24968632371392718</v>
      </c>
      <c r="AA36" s="198">
        <v>6005</v>
      </c>
      <c r="AB36" s="199">
        <v>-0.14165237278444831</v>
      </c>
      <c r="AC36" s="198">
        <v>266</v>
      </c>
      <c r="AD36" s="199">
        <v>0.41489361702127669</v>
      </c>
      <c r="AE36" s="198">
        <v>677</v>
      </c>
      <c r="AF36" s="199">
        <v>7.8025477707006408E-2</v>
      </c>
      <c r="AG36" s="198">
        <v>126</v>
      </c>
      <c r="AH36" s="199">
        <v>-0.23636363636363633</v>
      </c>
      <c r="AI36" s="198">
        <v>248</v>
      </c>
      <c r="AJ36" s="199">
        <v>-0.34042553191489366</v>
      </c>
      <c r="AK36" s="198">
        <v>521</v>
      </c>
      <c r="AL36" s="199">
        <v>-0.22238805970149256</v>
      </c>
      <c r="AM36" s="198">
        <v>64</v>
      </c>
      <c r="AN36" s="199">
        <v>-0.68932038834951459</v>
      </c>
      <c r="AO36" s="198">
        <v>365</v>
      </c>
      <c r="AP36" s="199">
        <v>-8.0604534005037753E-2</v>
      </c>
      <c r="AQ36" s="198">
        <v>298</v>
      </c>
      <c r="AR36" s="199">
        <v>-5.3968253968253999E-2</v>
      </c>
      <c r="AS36" s="200">
        <v>37257</v>
      </c>
      <c r="AT36" s="201">
        <v>-0.15296123678526774</v>
      </c>
      <c r="AU36" s="200">
        <v>57710</v>
      </c>
      <c r="AV36" s="201">
        <v>-0.12425263285683941</v>
      </c>
    </row>
    <row r="37" spans="2:48" collapsed="1">
      <c r="B37" s="209">
        <v>2009</v>
      </c>
      <c r="C37" s="210">
        <v>477934</v>
      </c>
      <c r="D37" s="211">
        <v>-0.14723016724090865</v>
      </c>
      <c r="E37" s="210">
        <v>3164</v>
      </c>
      <c r="F37" s="211">
        <v>-8.44907407407407E-2</v>
      </c>
      <c r="G37" s="210">
        <v>1633</v>
      </c>
      <c r="H37" s="211">
        <v>-0.19038175508180466</v>
      </c>
      <c r="I37" s="210">
        <v>141081</v>
      </c>
      <c r="J37" s="211">
        <v>-0.13601484466382108</v>
      </c>
      <c r="K37" s="210">
        <v>10844</v>
      </c>
      <c r="L37" s="211">
        <v>-7.8439704257669773E-2</v>
      </c>
      <c r="M37" s="210">
        <v>43645</v>
      </c>
      <c r="N37" s="211">
        <v>-0.26394697787371835</v>
      </c>
      <c r="O37" s="210">
        <v>1573</v>
      </c>
      <c r="P37" s="211">
        <v>-0.2869446962828649</v>
      </c>
      <c r="Q37" s="210">
        <v>4858</v>
      </c>
      <c r="R37" s="211">
        <v>-0.21085120207927222</v>
      </c>
      <c r="S37" s="210">
        <v>53562</v>
      </c>
      <c r="T37" s="211">
        <v>-0.24952711885779943</v>
      </c>
      <c r="U37" s="210">
        <v>10803</v>
      </c>
      <c r="V37" s="211">
        <v>-0.35404209519253771</v>
      </c>
      <c r="W37" s="210">
        <v>5244</v>
      </c>
      <c r="X37" s="211">
        <v>-0.48482169171824341</v>
      </c>
      <c r="Y37" s="210">
        <v>5964</v>
      </c>
      <c r="Z37" s="211">
        <v>-0.27471725647573875</v>
      </c>
      <c r="AA37" s="210">
        <v>31551</v>
      </c>
      <c r="AB37" s="211">
        <v>-0.12950751827838325</v>
      </c>
      <c r="AC37" s="210">
        <v>2662</v>
      </c>
      <c r="AD37" s="211">
        <v>-8.9352196574832288E-3</v>
      </c>
      <c r="AE37" s="210">
        <v>4292</v>
      </c>
      <c r="AF37" s="211">
        <v>-0.21935249181520555</v>
      </c>
      <c r="AG37" s="210">
        <v>1392</v>
      </c>
      <c r="AH37" s="211">
        <v>-0.26967471143756561</v>
      </c>
      <c r="AI37" s="210">
        <v>3448</v>
      </c>
      <c r="AJ37" s="211">
        <v>-0.40898183064792593</v>
      </c>
      <c r="AK37" s="210">
        <v>8462</v>
      </c>
      <c r="AL37" s="211">
        <v>-0.23937078651685395</v>
      </c>
      <c r="AM37" s="210">
        <v>2664</v>
      </c>
      <c r="AN37" s="211">
        <v>0.49327354260089695</v>
      </c>
      <c r="AO37" s="210">
        <v>5155</v>
      </c>
      <c r="AP37" s="211">
        <v>-7.1171171171171221E-2</v>
      </c>
      <c r="AQ37" s="210">
        <v>4163</v>
      </c>
      <c r="AR37" s="211">
        <v>7.3214746068574366E-2</v>
      </c>
      <c r="AS37" s="200">
        <v>292598</v>
      </c>
      <c r="AT37" s="212">
        <v>-0.18228057525808927</v>
      </c>
      <c r="AU37" s="200">
        <v>770532</v>
      </c>
      <c r="AV37" s="212">
        <v>-0.16088823451900369</v>
      </c>
    </row>
    <row r="38" spans="2:48" ht="15" hidden="1" customHeight="1" outlineLevel="1">
      <c r="B38" s="197" t="s">
        <v>86</v>
      </c>
      <c r="C38" s="198">
        <v>29961</v>
      </c>
      <c r="D38" s="199">
        <v>-9.0713201820940781E-2</v>
      </c>
      <c r="E38" s="198">
        <v>359</v>
      </c>
      <c r="F38" s="199">
        <v>5.6022408963585235E-3</v>
      </c>
      <c r="G38" s="198">
        <v>146</v>
      </c>
      <c r="H38" s="199">
        <v>-0.15606936416184969</v>
      </c>
      <c r="I38" s="198">
        <v>15322</v>
      </c>
      <c r="J38" s="199">
        <v>-0.12908543170579212</v>
      </c>
      <c r="K38" s="198">
        <v>751</v>
      </c>
      <c r="L38" s="199">
        <v>-0.1070154577883472</v>
      </c>
      <c r="M38" s="198">
        <v>6584</v>
      </c>
      <c r="N38" s="199">
        <v>-0.17338355304456998</v>
      </c>
      <c r="O38" s="198">
        <v>287</v>
      </c>
      <c r="P38" s="199">
        <v>-0.1223241590214067</v>
      </c>
      <c r="Q38" s="198">
        <v>539</v>
      </c>
      <c r="R38" s="199">
        <v>-0.27651006711409398</v>
      </c>
      <c r="S38" s="198">
        <v>12318</v>
      </c>
      <c r="T38" s="199">
        <v>-0.15883638350177542</v>
      </c>
      <c r="U38" s="198">
        <v>2445</v>
      </c>
      <c r="V38" s="199">
        <v>-0.31608391608391606</v>
      </c>
      <c r="W38" s="198">
        <v>1827</v>
      </c>
      <c r="X38" s="199">
        <v>-0.18908122503328895</v>
      </c>
      <c r="Y38" s="198">
        <v>1394</v>
      </c>
      <c r="Z38" s="199">
        <v>-0.33365200764818359</v>
      </c>
      <c r="AA38" s="198">
        <v>6652</v>
      </c>
      <c r="AB38" s="199">
        <v>-1.0707911957168359E-2</v>
      </c>
      <c r="AC38" s="198">
        <v>235</v>
      </c>
      <c r="AD38" s="199">
        <v>-0.15162454873646214</v>
      </c>
      <c r="AE38" s="198">
        <v>518</v>
      </c>
      <c r="AF38" s="199">
        <v>7.2463768115942129E-2</v>
      </c>
      <c r="AG38" s="198">
        <v>180</v>
      </c>
      <c r="AH38" s="199">
        <v>-0.13875598086124397</v>
      </c>
      <c r="AI38" s="198">
        <v>337</v>
      </c>
      <c r="AJ38" s="199">
        <v>-0.11315789473684212</v>
      </c>
      <c r="AK38" s="198">
        <v>950</v>
      </c>
      <c r="AL38" s="199">
        <v>8.9449541284403633E-2</v>
      </c>
      <c r="AM38" s="198">
        <v>124</v>
      </c>
      <c r="AN38" s="199">
        <v>-0.35416666666666663</v>
      </c>
      <c r="AO38" s="198">
        <v>437</v>
      </c>
      <c r="AP38" s="199">
        <v>2.8235294117647136E-2</v>
      </c>
      <c r="AQ38" s="198">
        <v>538</v>
      </c>
      <c r="AR38" s="199">
        <v>0.33498759305210912</v>
      </c>
      <c r="AS38" s="200">
        <v>39625</v>
      </c>
      <c r="AT38" s="201">
        <v>-0.13644684653271155</v>
      </c>
      <c r="AU38" s="200">
        <v>69586</v>
      </c>
      <c r="AV38" s="201">
        <v>-0.11733218326652795</v>
      </c>
    </row>
    <row r="39" spans="2:48" ht="15" hidden="1" customHeight="1" outlineLevel="1">
      <c r="B39" s="197" t="s">
        <v>87</v>
      </c>
      <c r="C39" s="198">
        <v>30821</v>
      </c>
      <c r="D39" s="199">
        <v>-7.7077406797424808E-2</v>
      </c>
      <c r="E39" s="198">
        <v>287</v>
      </c>
      <c r="F39" s="199">
        <v>-7.1197411003236288E-2</v>
      </c>
      <c r="G39" s="198">
        <v>248</v>
      </c>
      <c r="H39" s="199">
        <v>0.72222222222222232</v>
      </c>
      <c r="I39" s="198">
        <v>16206</v>
      </c>
      <c r="J39" s="199">
        <v>-9.7661469933184808E-2</v>
      </c>
      <c r="K39" s="198">
        <v>640</v>
      </c>
      <c r="L39" s="199">
        <v>0.26232741617357003</v>
      </c>
      <c r="M39" s="198">
        <v>5423</v>
      </c>
      <c r="N39" s="199">
        <v>-0.34234780499636186</v>
      </c>
      <c r="O39" s="198">
        <v>215</v>
      </c>
      <c r="P39" s="199">
        <v>0.59259259259259256</v>
      </c>
      <c r="Q39" s="198">
        <v>339</v>
      </c>
      <c r="R39" s="199">
        <v>-0.49628528974739972</v>
      </c>
      <c r="S39" s="198">
        <v>11806</v>
      </c>
      <c r="T39" s="199">
        <v>-2.7752614675121468E-2</v>
      </c>
      <c r="U39" s="198">
        <v>2667</v>
      </c>
      <c r="V39" s="199">
        <v>-7.2025052192066785E-2</v>
      </c>
      <c r="W39" s="198">
        <v>1479</v>
      </c>
      <c r="X39" s="199">
        <v>0.22840531561461797</v>
      </c>
      <c r="Y39" s="198">
        <v>966</v>
      </c>
      <c r="Z39" s="199">
        <v>-5.2941176470588269E-2</v>
      </c>
      <c r="AA39" s="198">
        <v>6694</v>
      </c>
      <c r="AB39" s="199">
        <v>-4.9822569198012756E-2</v>
      </c>
      <c r="AC39" s="198">
        <v>355</v>
      </c>
      <c r="AD39" s="199">
        <v>0.36538461538461542</v>
      </c>
      <c r="AE39" s="198">
        <v>569</v>
      </c>
      <c r="AF39" s="199">
        <v>-8.520900321543412E-2</v>
      </c>
      <c r="AG39" s="198">
        <v>152</v>
      </c>
      <c r="AH39" s="199">
        <v>-0.10059171597633132</v>
      </c>
      <c r="AI39" s="198">
        <v>267</v>
      </c>
      <c r="AJ39" s="199">
        <v>-0.18597560975609762</v>
      </c>
      <c r="AK39" s="198">
        <v>498</v>
      </c>
      <c r="AL39" s="199">
        <v>6.6381156316916545E-2</v>
      </c>
      <c r="AM39" s="198">
        <v>134</v>
      </c>
      <c r="AN39" s="199">
        <v>-6.2937062937062915E-2</v>
      </c>
      <c r="AO39" s="198">
        <v>330</v>
      </c>
      <c r="AP39" s="199">
        <v>-0.15601023017902815</v>
      </c>
      <c r="AQ39" s="198">
        <v>321</v>
      </c>
      <c r="AR39" s="199">
        <v>0.20676691729323315</v>
      </c>
      <c r="AS39" s="200">
        <v>37790</v>
      </c>
      <c r="AT39" s="201">
        <v>-0.11629212169398784</v>
      </c>
      <c r="AU39" s="200">
        <v>68611</v>
      </c>
      <c r="AV39" s="201">
        <v>-9.9096614932114857E-2</v>
      </c>
    </row>
    <row r="40" spans="2:48" ht="15" hidden="1" customHeight="1" outlineLevel="1">
      <c r="B40" s="197" t="s">
        <v>88</v>
      </c>
      <c r="C40" s="198">
        <v>38782</v>
      </c>
      <c r="D40" s="199">
        <v>-0.20833673552706788</v>
      </c>
      <c r="E40" s="198">
        <v>265</v>
      </c>
      <c r="F40" s="199">
        <v>-0.24929178470254953</v>
      </c>
      <c r="G40" s="198">
        <v>261</v>
      </c>
      <c r="H40" s="199">
        <v>0.7635135135135136</v>
      </c>
      <c r="I40" s="198">
        <v>11053</v>
      </c>
      <c r="J40" s="199">
        <v>-8.4327621781645767E-3</v>
      </c>
      <c r="K40" s="198">
        <v>1034</v>
      </c>
      <c r="L40" s="199">
        <v>-0.16478190630048462</v>
      </c>
      <c r="M40" s="198">
        <v>5042</v>
      </c>
      <c r="N40" s="199">
        <v>-0.15160693252566049</v>
      </c>
      <c r="O40" s="198">
        <v>237</v>
      </c>
      <c r="P40" s="199">
        <v>-1.2499999999999956E-2</v>
      </c>
      <c r="Q40" s="198">
        <v>395</v>
      </c>
      <c r="R40" s="199">
        <v>-0.23151750972762641</v>
      </c>
      <c r="S40" s="198">
        <v>6562</v>
      </c>
      <c r="T40" s="199">
        <v>-0.10635979844750099</v>
      </c>
      <c r="U40" s="198">
        <v>1512</v>
      </c>
      <c r="V40" s="199">
        <v>-0.29477611940298509</v>
      </c>
      <c r="W40" s="198">
        <v>1075</v>
      </c>
      <c r="X40" s="199">
        <v>0.27369668246445489</v>
      </c>
      <c r="Y40" s="198">
        <v>922</v>
      </c>
      <c r="Z40" s="199">
        <v>0.3209169054441261</v>
      </c>
      <c r="AA40" s="198">
        <v>3053</v>
      </c>
      <c r="AB40" s="199">
        <v>-0.16516270166803393</v>
      </c>
      <c r="AC40" s="198">
        <v>329</v>
      </c>
      <c r="AD40" s="199">
        <v>7.5163398692810413E-2</v>
      </c>
      <c r="AE40" s="198">
        <v>509</v>
      </c>
      <c r="AF40" s="199">
        <v>0.3609625668449199</v>
      </c>
      <c r="AG40" s="198">
        <v>201</v>
      </c>
      <c r="AH40" s="199">
        <v>-1.4705882352941124E-2</v>
      </c>
      <c r="AI40" s="198">
        <v>477</v>
      </c>
      <c r="AJ40" s="199">
        <v>-0.10169491525423724</v>
      </c>
      <c r="AK40" s="198">
        <v>656</v>
      </c>
      <c r="AL40" s="199">
        <v>-0.24684270952927667</v>
      </c>
      <c r="AM40" s="198">
        <v>114</v>
      </c>
      <c r="AN40" s="199">
        <v>-0.53658536585365857</v>
      </c>
      <c r="AO40" s="198">
        <v>438</v>
      </c>
      <c r="AP40" s="199">
        <v>-0.12048192771084343</v>
      </c>
      <c r="AQ40" s="198">
        <v>312</v>
      </c>
      <c r="AR40" s="199">
        <v>0.33333333333333326</v>
      </c>
      <c r="AS40" s="200">
        <v>27885</v>
      </c>
      <c r="AT40" s="201">
        <v>-7.6349784696919554E-2</v>
      </c>
      <c r="AU40" s="200">
        <v>66667</v>
      </c>
      <c r="AV40" s="201">
        <v>-0.15801106367930484</v>
      </c>
    </row>
    <row r="41" spans="2:48" ht="15" hidden="1" customHeight="1" outlineLevel="1">
      <c r="B41" s="197" t="s">
        <v>89</v>
      </c>
      <c r="C41" s="198">
        <v>49850</v>
      </c>
      <c r="D41" s="199">
        <v>-0.15734135704384866</v>
      </c>
      <c r="E41" s="198">
        <v>250</v>
      </c>
      <c r="F41" s="199">
        <v>-7.0631970260223054E-2</v>
      </c>
      <c r="G41" s="198">
        <v>119</v>
      </c>
      <c r="H41" s="199">
        <v>-0.40500000000000003</v>
      </c>
      <c r="I41" s="198">
        <v>10891</v>
      </c>
      <c r="J41" s="199">
        <v>-4.5067952652345422E-2</v>
      </c>
      <c r="K41" s="198">
        <v>834</v>
      </c>
      <c r="L41" s="199">
        <v>-0.25469168900804284</v>
      </c>
      <c r="M41" s="198">
        <v>3823</v>
      </c>
      <c r="N41" s="199">
        <v>-0.25419430355052675</v>
      </c>
      <c r="O41" s="198">
        <v>198</v>
      </c>
      <c r="P41" s="199">
        <v>-0.20161290322580649</v>
      </c>
      <c r="Q41" s="198">
        <v>436</v>
      </c>
      <c r="R41" s="199">
        <v>-0.25342465753424659</v>
      </c>
      <c r="S41" s="198">
        <v>234</v>
      </c>
      <c r="T41" s="199">
        <v>0.27868852459016402</v>
      </c>
      <c r="U41" s="198">
        <v>96</v>
      </c>
      <c r="V41" s="199">
        <v>0.95918367346938771</v>
      </c>
      <c r="W41" s="198">
        <v>53</v>
      </c>
      <c r="X41" s="199">
        <v>0.20454545454545459</v>
      </c>
      <c r="Y41" s="198">
        <v>46</v>
      </c>
      <c r="Z41" s="199">
        <v>0.31428571428571428</v>
      </c>
      <c r="AA41" s="198">
        <v>39</v>
      </c>
      <c r="AB41" s="199">
        <v>-0.29090909090909089</v>
      </c>
      <c r="AC41" s="198">
        <v>149</v>
      </c>
      <c r="AD41" s="199">
        <v>-0.255</v>
      </c>
      <c r="AE41" s="198">
        <v>454</v>
      </c>
      <c r="AF41" s="199">
        <v>0.41433021806853576</v>
      </c>
      <c r="AG41" s="198">
        <v>161</v>
      </c>
      <c r="AH41" s="199">
        <v>0.30894308943089421</v>
      </c>
      <c r="AI41" s="198">
        <v>799</v>
      </c>
      <c r="AJ41" s="199">
        <v>0.91148325358851667</v>
      </c>
      <c r="AK41" s="198">
        <v>1015</v>
      </c>
      <c r="AL41" s="199">
        <v>-0.14490311710193771</v>
      </c>
      <c r="AM41" s="198">
        <v>155</v>
      </c>
      <c r="AN41" s="199">
        <v>-0.24019607843137258</v>
      </c>
      <c r="AO41" s="198">
        <v>630</v>
      </c>
      <c r="AP41" s="199">
        <v>-2.6275115919629055E-2</v>
      </c>
      <c r="AQ41" s="198">
        <v>258</v>
      </c>
      <c r="AR41" s="199">
        <v>-3.7313432835820892E-2</v>
      </c>
      <c r="AS41" s="200">
        <v>20406</v>
      </c>
      <c r="AT41" s="201">
        <v>-9.3147275797706874E-2</v>
      </c>
      <c r="AU41" s="200">
        <v>70256</v>
      </c>
      <c r="AV41" s="201">
        <v>-0.13965221650746995</v>
      </c>
    </row>
    <row r="42" spans="2:48" ht="15" hidden="1" customHeight="1" outlineLevel="1">
      <c r="B42" s="197" t="s">
        <v>90</v>
      </c>
      <c r="C42" s="198">
        <v>86118</v>
      </c>
      <c r="D42" s="199">
        <v>-8.7075435695204151E-2</v>
      </c>
      <c r="E42" s="198">
        <v>181</v>
      </c>
      <c r="F42" s="199">
        <v>-0.30384615384615388</v>
      </c>
      <c r="G42" s="198">
        <v>143</v>
      </c>
      <c r="H42" s="199">
        <v>0.47422680412371143</v>
      </c>
      <c r="I42" s="198">
        <v>10107</v>
      </c>
      <c r="J42" s="199">
        <v>5.6333612040133874E-2</v>
      </c>
      <c r="K42" s="198">
        <v>1172</v>
      </c>
      <c r="L42" s="199">
        <v>-3.9344262295081922E-2</v>
      </c>
      <c r="M42" s="198">
        <v>2888</v>
      </c>
      <c r="N42" s="199">
        <v>-0.12218844984802435</v>
      </c>
      <c r="O42" s="198">
        <v>206</v>
      </c>
      <c r="P42" s="199">
        <v>-0.15918367346938778</v>
      </c>
      <c r="Q42" s="198">
        <v>1245</v>
      </c>
      <c r="R42" s="199">
        <v>-1.1119936457505974E-2</v>
      </c>
      <c r="S42" s="198">
        <v>190</v>
      </c>
      <c r="T42" s="199">
        <v>0.95876288659793807</v>
      </c>
      <c r="U42" s="198">
        <v>55</v>
      </c>
      <c r="V42" s="199">
        <v>0.71875</v>
      </c>
      <c r="W42" s="198">
        <v>91</v>
      </c>
      <c r="X42" s="199">
        <v>2.0333333333333332</v>
      </c>
      <c r="Y42" s="198">
        <v>25</v>
      </c>
      <c r="Z42" s="199">
        <v>0.13636363636363646</v>
      </c>
      <c r="AA42" s="198">
        <v>19</v>
      </c>
      <c r="AB42" s="199">
        <v>0.46153846153846145</v>
      </c>
      <c r="AC42" s="198">
        <v>185</v>
      </c>
      <c r="AD42" s="199">
        <v>1.1022727272727271</v>
      </c>
      <c r="AE42" s="198">
        <v>432</v>
      </c>
      <c r="AF42" s="199">
        <v>1.1280788177339902</v>
      </c>
      <c r="AG42" s="198">
        <v>159</v>
      </c>
      <c r="AH42" s="199">
        <v>0.26190476190476186</v>
      </c>
      <c r="AI42" s="198">
        <v>777</v>
      </c>
      <c r="AJ42" s="199">
        <v>1.0287206266318538</v>
      </c>
      <c r="AK42" s="198">
        <v>2174</v>
      </c>
      <c r="AL42" s="199">
        <v>0.14421052631578957</v>
      </c>
      <c r="AM42" s="198">
        <v>68</v>
      </c>
      <c r="AN42" s="199">
        <v>-0.6682926829268292</v>
      </c>
      <c r="AO42" s="198">
        <v>731</v>
      </c>
      <c r="AP42" s="199">
        <v>8.7797619047619069E-2</v>
      </c>
      <c r="AQ42" s="198">
        <v>458</v>
      </c>
      <c r="AR42" s="199">
        <v>-8.0321285140562249E-2</v>
      </c>
      <c r="AS42" s="200">
        <v>21116</v>
      </c>
      <c r="AT42" s="201">
        <v>4.9972651782606459E-2</v>
      </c>
      <c r="AU42" s="200">
        <v>107234</v>
      </c>
      <c r="AV42" s="201">
        <v>-6.2992057181304184E-2</v>
      </c>
    </row>
    <row r="43" spans="2:48" ht="15" hidden="1" customHeight="1" outlineLevel="1">
      <c r="B43" s="197" t="s">
        <v>91</v>
      </c>
      <c r="C43" s="198">
        <v>68624</v>
      </c>
      <c r="D43" s="199">
        <v>-0.14770793745420219</v>
      </c>
      <c r="E43" s="198">
        <v>361</v>
      </c>
      <c r="F43" s="199">
        <v>-0.15058823529411769</v>
      </c>
      <c r="G43" s="198">
        <v>181</v>
      </c>
      <c r="H43" s="199">
        <v>0.26573426573426584</v>
      </c>
      <c r="I43" s="198">
        <v>9397</v>
      </c>
      <c r="J43" s="199">
        <v>-7.813324886495665E-3</v>
      </c>
      <c r="K43" s="198">
        <v>1113</v>
      </c>
      <c r="L43" s="199">
        <v>6.3037249283667718E-2</v>
      </c>
      <c r="M43" s="198">
        <v>3150</v>
      </c>
      <c r="N43" s="199">
        <v>-7.7598828696925359E-2</v>
      </c>
      <c r="O43" s="198">
        <v>176</v>
      </c>
      <c r="P43" s="199">
        <v>-0.45510835913312697</v>
      </c>
      <c r="Q43" s="198">
        <v>671</v>
      </c>
      <c r="R43" s="199">
        <v>-0.11360634081902243</v>
      </c>
      <c r="S43" s="198">
        <v>532</v>
      </c>
      <c r="T43" s="199">
        <v>0.90681003584229392</v>
      </c>
      <c r="U43" s="198">
        <v>143</v>
      </c>
      <c r="V43" s="199">
        <v>0.95890410958904115</v>
      </c>
      <c r="W43" s="198">
        <v>224</v>
      </c>
      <c r="X43" s="199">
        <v>3</v>
      </c>
      <c r="Y43" s="198">
        <v>119</v>
      </c>
      <c r="Z43" s="199">
        <v>-4.0322580645161255E-2</v>
      </c>
      <c r="AA43" s="198">
        <v>46</v>
      </c>
      <c r="AB43" s="199">
        <v>0.76923076923076916</v>
      </c>
      <c r="AC43" s="198">
        <v>212</v>
      </c>
      <c r="AD43" s="199">
        <v>0.31677018633540377</v>
      </c>
      <c r="AE43" s="198">
        <v>367</v>
      </c>
      <c r="AF43" s="199">
        <v>0.25255972696245732</v>
      </c>
      <c r="AG43" s="198">
        <v>192</v>
      </c>
      <c r="AH43" s="199">
        <v>0.14970059880239517</v>
      </c>
      <c r="AI43" s="198">
        <v>656</v>
      </c>
      <c r="AJ43" s="199">
        <v>0.15087719298245617</v>
      </c>
      <c r="AK43" s="198">
        <v>1701</v>
      </c>
      <c r="AL43" s="199">
        <v>0.44274809160305351</v>
      </c>
      <c r="AM43" s="198">
        <v>169</v>
      </c>
      <c r="AN43" s="199">
        <v>-0.19138755980861244</v>
      </c>
      <c r="AO43" s="198">
        <v>648</v>
      </c>
      <c r="AP43" s="199">
        <v>4.6511627906977715E-3</v>
      </c>
      <c r="AQ43" s="198">
        <v>314</v>
      </c>
      <c r="AR43" s="199">
        <v>-8.9855072463768115E-2</v>
      </c>
      <c r="AS43" s="200">
        <v>19840</v>
      </c>
      <c r="AT43" s="201">
        <v>2.1153945133563168E-2</v>
      </c>
      <c r="AU43" s="200">
        <v>88464</v>
      </c>
      <c r="AV43" s="201">
        <v>-0.11488203629960181</v>
      </c>
    </row>
    <row r="44" spans="2:48" ht="15" hidden="1" customHeight="1" outlineLevel="1">
      <c r="B44" s="197" t="s">
        <v>92</v>
      </c>
      <c r="C44" s="198">
        <v>58271</v>
      </c>
      <c r="D44" s="199">
        <v>-9.9129601286273017E-2</v>
      </c>
      <c r="E44" s="198">
        <v>218</v>
      </c>
      <c r="F44" s="199">
        <v>4.8076923076923128E-2</v>
      </c>
      <c r="G44" s="198">
        <v>128</v>
      </c>
      <c r="H44" s="199">
        <v>0.10344827586206895</v>
      </c>
      <c r="I44" s="198">
        <v>8038</v>
      </c>
      <c r="J44" s="199">
        <v>-0.12430547989977125</v>
      </c>
      <c r="K44" s="198">
        <v>585</v>
      </c>
      <c r="L44" s="199">
        <v>-0.31976744186046513</v>
      </c>
      <c r="M44" s="198">
        <v>2234</v>
      </c>
      <c r="N44" s="199">
        <v>-0.43911624403715788</v>
      </c>
      <c r="O44" s="198">
        <v>164</v>
      </c>
      <c r="P44" s="199">
        <v>-0.55913978494623651</v>
      </c>
      <c r="Q44" s="198">
        <v>448</v>
      </c>
      <c r="R44" s="199">
        <v>0.30994152046783618</v>
      </c>
      <c r="S44" s="198">
        <v>327</v>
      </c>
      <c r="T44" s="199">
        <v>0.53521126760563376</v>
      </c>
      <c r="U44" s="198">
        <v>41</v>
      </c>
      <c r="V44" s="199">
        <v>-0.42253521126760563</v>
      </c>
      <c r="W44" s="198">
        <v>193</v>
      </c>
      <c r="X44" s="199">
        <v>5.8928571428571432</v>
      </c>
      <c r="Y44" s="198">
        <v>57</v>
      </c>
      <c r="Z44" s="199">
        <v>3.6363636363636376E-2</v>
      </c>
      <c r="AA44" s="198">
        <v>36</v>
      </c>
      <c r="AB44" s="199">
        <v>-0.38983050847457623</v>
      </c>
      <c r="AC44" s="198">
        <v>104</v>
      </c>
      <c r="AD44" s="199">
        <v>-9.5652173913043481E-2</v>
      </c>
      <c r="AE44" s="198">
        <v>199</v>
      </c>
      <c r="AF44" s="199">
        <v>-0.11946902654867253</v>
      </c>
      <c r="AG44" s="198">
        <v>111</v>
      </c>
      <c r="AH44" s="199">
        <v>-0.23972602739726023</v>
      </c>
      <c r="AI44" s="198">
        <v>322</v>
      </c>
      <c r="AJ44" s="199">
        <v>5.2287581699346442E-2</v>
      </c>
      <c r="AK44" s="198">
        <v>1089</v>
      </c>
      <c r="AL44" s="199">
        <v>0.63268365817091454</v>
      </c>
      <c r="AM44" s="198">
        <v>147</v>
      </c>
      <c r="AN44" s="199">
        <v>-0.38493723849372385</v>
      </c>
      <c r="AO44" s="198">
        <v>487</v>
      </c>
      <c r="AP44" s="199">
        <v>-2.2088353413654671E-2</v>
      </c>
      <c r="AQ44" s="198">
        <v>233</v>
      </c>
      <c r="AR44" s="199">
        <v>-8.2677165354330673E-2</v>
      </c>
      <c r="AS44" s="200">
        <v>14834</v>
      </c>
      <c r="AT44" s="201">
        <v>-0.16305574362446396</v>
      </c>
      <c r="AU44" s="200">
        <v>73105</v>
      </c>
      <c r="AV44" s="201">
        <v>-0.11287876029948907</v>
      </c>
    </row>
    <row r="45" spans="2:48" ht="15" hidden="1" customHeight="1" outlineLevel="1">
      <c r="B45" s="197" t="s">
        <v>93</v>
      </c>
      <c r="C45" s="198">
        <v>55664</v>
      </c>
      <c r="D45" s="199">
        <v>0.23063318004952249</v>
      </c>
      <c r="E45" s="198">
        <v>267</v>
      </c>
      <c r="F45" s="199">
        <v>0.40526315789473677</v>
      </c>
      <c r="G45" s="198">
        <v>100</v>
      </c>
      <c r="H45" s="199">
        <v>-0.32885906040268453</v>
      </c>
      <c r="I45" s="198">
        <v>12013</v>
      </c>
      <c r="J45" s="199">
        <v>0.28894849785407728</v>
      </c>
      <c r="K45" s="198">
        <v>871</v>
      </c>
      <c r="L45" s="199">
        <v>0.14756258234519115</v>
      </c>
      <c r="M45" s="198">
        <v>2708</v>
      </c>
      <c r="N45" s="199">
        <v>-0.17312977099236637</v>
      </c>
      <c r="O45" s="198">
        <v>56</v>
      </c>
      <c r="P45" s="199">
        <v>-0.819935691318328</v>
      </c>
      <c r="Q45" s="198">
        <v>329</v>
      </c>
      <c r="R45" s="199">
        <v>3.1347962382445083E-2</v>
      </c>
      <c r="S45" s="198">
        <v>230</v>
      </c>
      <c r="T45" s="199">
        <v>0.90082644628099184</v>
      </c>
      <c r="U45" s="198">
        <v>68</v>
      </c>
      <c r="V45" s="199">
        <v>0.54545454545454541</v>
      </c>
      <c r="W45" s="198">
        <v>101</v>
      </c>
      <c r="X45" s="199">
        <v>5.7333333333333334</v>
      </c>
      <c r="Y45" s="198">
        <v>42</v>
      </c>
      <c r="Z45" s="199">
        <v>2.8181818181818183</v>
      </c>
      <c r="AA45" s="198">
        <v>19</v>
      </c>
      <c r="AB45" s="199">
        <v>-0.62745098039215685</v>
      </c>
      <c r="AC45" s="198">
        <v>235</v>
      </c>
      <c r="AD45" s="199">
        <v>0.80769230769230771</v>
      </c>
      <c r="AE45" s="198">
        <v>365</v>
      </c>
      <c r="AF45" s="199">
        <v>5.187319884726227E-2</v>
      </c>
      <c r="AG45" s="198">
        <v>128</v>
      </c>
      <c r="AH45" s="199">
        <v>-0.11724137931034484</v>
      </c>
      <c r="AI45" s="198">
        <v>329</v>
      </c>
      <c r="AJ45" s="199">
        <v>0.67005076142131981</v>
      </c>
      <c r="AK45" s="198">
        <v>471</v>
      </c>
      <c r="AL45" s="199">
        <v>-0.18229166666666663</v>
      </c>
      <c r="AM45" s="198">
        <v>88</v>
      </c>
      <c r="AN45" s="199">
        <v>-0.46987951807228912</v>
      </c>
      <c r="AO45" s="198">
        <v>401</v>
      </c>
      <c r="AP45" s="199">
        <v>6.3660477453580944E-2</v>
      </c>
      <c r="AQ45" s="198">
        <v>157</v>
      </c>
      <c r="AR45" s="199">
        <v>-0.37944664031620556</v>
      </c>
      <c r="AS45" s="200">
        <v>18748</v>
      </c>
      <c r="AT45" s="201">
        <v>0.12702134054703929</v>
      </c>
      <c r="AU45" s="200">
        <v>74412</v>
      </c>
      <c r="AV45" s="201">
        <v>0.20277369195209083</v>
      </c>
    </row>
    <row r="46" spans="2:48" ht="15" hidden="1" customHeight="1" outlineLevel="1">
      <c r="B46" s="197" t="s">
        <v>94</v>
      </c>
      <c r="C46" s="198">
        <v>48081</v>
      </c>
      <c r="D46" s="199">
        <v>-3.5969924812030096E-2</v>
      </c>
      <c r="E46" s="198">
        <v>342</v>
      </c>
      <c r="F46" s="199">
        <v>0.5688073394495412</v>
      </c>
      <c r="G46" s="198">
        <v>138</v>
      </c>
      <c r="H46" s="199">
        <v>-0.31343283582089554</v>
      </c>
      <c r="I46" s="198">
        <v>14746</v>
      </c>
      <c r="J46" s="199">
        <v>8.9633937735202895E-3</v>
      </c>
      <c r="K46" s="198">
        <v>1728</v>
      </c>
      <c r="L46" s="199">
        <v>-7.1466953250940324E-2</v>
      </c>
      <c r="M46" s="198">
        <v>5162</v>
      </c>
      <c r="N46" s="199">
        <v>-0.16228497241155471</v>
      </c>
      <c r="O46" s="198">
        <v>99</v>
      </c>
      <c r="P46" s="199">
        <v>-0.74615384615384617</v>
      </c>
      <c r="Q46" s="198">
        <v>423</v>
      </c>
      <c r="R46" s="199">
        <v>-0.29966887417218546</v>
      </c>
      <c r="S46" s="198">
        <v>3312</v>
      </c>
      <c r="T46" s="199">
        <v>-0.13749999999999996</v>
      </c>
      <c r="U46" s="198">
        <v>989</v>
      </c>
      <c r="V46" s="199">
        <v>-7.9143389199255121E-2</v>
      </c>
      <c r="W46" s="198">
        <v>308</v>
      </c>
      <c r="X46" s="199">
        <v>-0.35429769392033539</v>
      </c>
      <c r="Y46" s="198">
        <v>360</v>
      </c>
      <c r="Z46" s="199">
        <v>6.8249258160237414E-2</v>
      </c>
      <c r="AA46" s="198">
        <v>1655</v>
      </c>
      <c r="AB46" s="199">
        <v>-0.15215163934426235</v>
      </c>
      <c r="AC46" s="198">
        <v>255</v>
      </c>
      <c r="AD46" s="199">
        <v>0.75862068965517238</v>
      </c>
      <c r="AE46" s="198">
        <v>390</v>
      </c>
      <c r="AF46" s="199">
        <v>-0.27643784786641934</v>
      </c>
      <c r="AG46" s="198">
        <v>175</v>
      </c>
      <c r="AH46" s="199">
        <v>-4.3715846994535568E-2</v>
      </c>
      <c r="AI46" s="198">
        <v>449</v>
      </c>
      <c r="AJ46" s="199">
        <v>0.78174603174603186</v>
      </c>
      <c r="AK46" s="198">
        <v>668</v>
      </c>
      <c r="AL46" s="199">
        <v>-4.4349070100143106E-2</v>
      </c>
      <c r="AM46" s="198">
        <v>207</v>
      </c>
      <c r="AN46" s="199">
        <v>0.11290322580645151</v>
      </c>
      <c r="AO46" s="198">
        <v>360</v>
      </c>
      <c r="AP46" s="199">
        <v>-0.23566878980891715</v>
      </c>
      <c r="AQ46" s="198">
        <v>339</v>
      </c>
      <c r="AR46" s="199">
        <v>0.33992094861660083</v>
      </c>
      <c r="AS46" s="200">
        <v>28793</v>
      </c>
      <c r="AT46" s="201">
        <v>-5.9636173617688359E-2</v>
      </c>
      <c r="AU46" s="200">
        <v>76874</v>
      </c>
      <c r="AV46" s="201">
        <v>-4.4972296071756901E-2</v>
      </c>
    </row>
    <row r="47" spans="2:48" ht="15" hidden="1" customHeight="1" outlineLevel="1">
      <c r="B47" s="197" t="s">
        <v>95</v>
      </c>
      <c r="C47" s="198">
        <v>44955</v>
      </c>
      <c r="D47" s="199">
        <v>0.36454697222643806</v>
      </c>
      <c r="E47" s="198">
        <v>299</v>
      </c>
      <c r="F47" s="199">
        <v>-0.27602905569007263</v>
      </c>
      <c r="G47" s="198">
        <v>212</v>
      </c>
      <c r="H47" s="199">
        <v>0.31677018633540377</v>
      </c>
      <c r="I47" s="198">
        <v>19698</v>
      </c>
      <c r="J47" s="199">
        <v>-0.10471775293155172</v>
      </c>
      <c r="K47" s="198">
        <v>1211</v>
      </c>
      <c r="L47" s="199">
        <v>-0.23354430379746838</v>
      </c>
      <c r="M47" s="198">
        <v>7369</v>
      </c>
      <c r="N47" s="199">
        <v>-0.16166097838452786</v>
      </c>
      <c r="O47" s="198">
        <v>236</v>
      </c>
      <c r="P47" s="199">
        <v>-0.36043360433604332</v>
      </c>
      <c r="Q47" s="198">
        <v>371</v>
      </c>
      <c r="R47" s="199">
        <v>-0.20556745182012848</v>
      </c>
      <c r="S47" s="198">
        <v>11159</v>
      </c>
      <c r="T47" s="199">
        <v>8.9958976362570775E-2</v>
      </c>
      <c r="U47" s="198">
        <v>2967</v>
      </c>
      <c r="V47" s="199">
        <v>0.1208915753683415</v>
      </c>
      <c r="W47" s="198">
        <v>1190</v>
      </c>
      <c r="X47" s="199">
        <v>0.11423220973782766</v>
      </c>
      <c r="Y47" s="198">
        <v>1277</v>
      </c>
      <c r="Z47" s="199">
        <v>-4.630321135175508E-2</v>
      </c>
      <c r="AA47" s="198">
        <v>5725</v>
      </c>
      <c r="AB47" s="199">
        <v>0.10435956790123457</v>
      </c>
      <c r="AC47" s="198">
        <v>223</v>
      </c>
      <c r="AD47" s="199">
        <v>5.1886792452830122E-2</v>
      </c>
      <c r="AE47" s="198">
        <v>534</v>
      </c>
      <c r="AF47" s="199">
        <v>-0.17592592592592593</v>
      </c>
      <c r="AG47" s="198">
        <v>107</v>
      </c>
      <c r="AH47" s="199">
        <v>-0.3141025641025641</v>
      </c>
      <c r="AI47" s="198">
        <v>567</v>
      </c>
      <c r="AJ47" s="199">
        <v>0.76635514018691597</v>
      </c>
      <c r="AK47" s="198">
        <v>733</v>
      </c>
      <c r="AL47" s="199">
        <v>3.82436260623229E-2</v>
      </c>
      <c r="AM47" s="198">
        <v>189</v>
      </c>
      <c r="AN47" s="199">
        <v>-0.24096385542168675</v>
      </c>
      <c r="AO47" s="198">
        <v>394</v>
      </c>
      <c r="AP47" s="199">
        <v>0.40714285714285725</v>
      </c>
      <c r="AQ47" s="198">
        <v>281</v>
      </c>
      <c r="AR47" s="199">
        <v>-6.6445182724252483E-2</v>
      </c>
      <c r="AS47" s="200">
        <v>43583</v>
      </c>
      <c r="AT47" s="201">
        <v>-7.0586228221696246E-2</v>
      </c>
      <c r="AU47" s="200">
        <v>88538</v>
      </c>
      <c r="AV47" s="201">
        <v>0.10897066559783553</v>
      </c>
    </row>
    <row r="48" spans="2:48" ht="15" hidden="1" customHeight="1" outlineLevel="1">
      <c r="B48" s="197" t="s">
        <v>96</v>
      </c>
      <c r="C48" s="198">
        <v>27409</v>
      </c>
      <c r="D48" s="199">
        <v>-1.8572469045884388E-3</v>
      </c>
      <c r="E48" s="198">
        <v>319</v>
      </c>
      <c r="F48" s="199">
        <v>0.12720848056537104</v>
      </c>
      <c r="G48" s="198">
        <v>121</v>
      </c>
      <c r="H48" s="199">
        <v>-0.17123287671232879</v>
      </c>
      <c r="I48" s="198">
        <v>17351</v>
      </c>
      <c r="J48" s="199">
        <v>2.3235242082915608E-2</v>
      </c>
      <c r="K48" s="198">
        <v>1190</v>
      </c>
      <c r="L48" s="199">
        <v>-0.10727681920480125</v>
      </c>
      <c r="M48" s="198">
        <v>8300</v>
      </c>
      <c r="N48" s="199">
        <v>-4.1016753321779342E-2</v>
      </c>
      <c r="O48" s="198">
        <v>113</v>
      </c>
      <c r="P48" s="199">
        <v>-0.71025641025641018</v>
      </c>
      <c r="Q48" s="198">
        <v>460</v>
      </c>
      <c r="R48" s="199">
        <v>-4.3659043659043606E-2</v>
      </c>
      <c r="S48" s="198">
        <v>10628</v>
      </c>
      <c r="T48" s="199">
        <v>4.2983316977428743E-2</v>
      </c>
      <c r="U48" s="198">
        <v>2547</v>
      </c>
      <c r="V48" s="199">
        <v>-3.2662362324344829E-2</v>
      </c>
      <c r="W48" s="198">
        <v>1349</v>
      </c>
      <c r="X48" s="199">
        <v>7.2337042925278316E-2</v>
      </c>
      <c r="Y48" s="198">
        <v>1421</v>
      </c>
      <c r="Z48" s="199">
        <v>6.4419475655430603E-2</v>
      </c>
      <c r="AA48" s="198">
        <v>5311</v>
      </c>
      <c r="AB48" s="199">
        <v>6.9903303787268278E-2</v>
      </c>
      <c r="AC48" s="198">
        <v>216</v>
      </c>
      <c r="AD48" s="199">
        <v>0.27810650887573973</v>
      </c>
      <c r="AE48" s="198">
        <v>533</v>
      </c>
      <c r="AF48" s="199">
        <v>0.19506726457399104</v>
      </c>
      <c r="AG48" s="198">
        <v>175</v>
      </c>
      <c r="AH48" s="199">
        <v>1.0114942528735633</v>
      </c>
      <c r="AI48" s="198">
        <v>478</v>
      </c>
      <c r="AJ48" s="199">
        <v>0.83846153846153837</v>
      </c>
      <c r="AK48" s="198">
        <v>500</v>
      </c>
      <c r="AL48" s="199">
        <v>-9.7472924187725685E-2</v>
      </c>
      <c r="AM48" s="198">
        <v>183</v>
      </c>
      <c r="AN48" s="199">
        <v>-0.20087336244541487</v>
      </c>
      <c r="AO48" s="198">
        <v>297</v>
      </c>
      <c r="AP48" s="199">
        <v>0.14671814671814665</v>
      </c>
      <c r="AQ48" s="198">
        <v>353</v>
      </c>
      <c r="AR48" s="199">
        <v>0.16118421052631571</v>
      </c>
      <c r="AS48" s="200">
        <v>41217</v>
      </c>
      <c r="AT48" s="201">
        <v>1.1633900301892375E-2</v>
      </c>
      <c r="AU48" s="200">
        <v>68626</v>
      </c>
      <c r="AV48" s="201">
        <v>6.2020732225855912E-3</v>
      </c>
    </row>
    <row r="49" spans="2:48" ht="15" hidden="1" customHeight="1" outlineLevel="1">
      <c r="B49" s="197" t="s">
        <v>97</v>
      </c>
      <c r="C49" s="198">
        <v>21913</v>
      </c>
      <c r="D49" s="199">
        <v>2.0578013535759165E-3</v>
      </c>
      <c r="E49" s="198">
        <v>308</v>
      </c>
      <c r="F49" s="199">
        <v>-0.20822622107969146</v>
      </c>
      <c r="G49" s="198">
        <v>220</v>
      </c>
      <c r="H49" s="199">
        <v>2.8037383177569986E-2</v>
      </c>
      <c r="I49" s="198">
        <v>18469</v>
      </c>
      <c r="J49" s="199">
        <v>1.9429265330904721E-2</v>
      </c>
      <c r="K49" s="198">
        <v>638</v>
      </c>
      <c r="L49" s="199">
        <v>-0.26834862385321101</v>
      </c>
      <c r="M49" s="198">
        <v>6613</v>
      </c>
      <c r="N49" s="199">
        <v>-0.18699286943693139</v>
      </c>
      <c r="O49" s="198">
        <v>219</v>
      </c>
      <c r="P49" s="199">
        <v>-0.43410852713178294</v>
      </c>
      <c r="Q49" s="198">
        <v>500</v>
      </c>
      <c r="R49" s="199">
        <v>1.6260162601626105E-2</v>
      </c>
      <c r="S49" s="198">
        <v>14073</v>
      </c>
      <c r="T49" s="199">
        <v>9.3898173338515356E-2</v>
      </c>
      <c r="U49" s="198">
        <v>3194</v>
      </c>
      <c r="V49" s="199">
        <v>1.1719987329743331E-2</v>
      </c>
      <c r="W49" s="198">
        <v>2289</v>
      </c>
      <c r="X49" s="199">
        <v>0.28523301516002242</v>
      </c>
      <c r="Y49" s="198">
        <v>1594</v>
      </c>
      <c r="Z49" s="199">
        <v>-3.0413625304136271E-2</v>
      </c>
      <c r="AA49" s="198">
        <v>6996</v>
      </c>
      <c r="AB49" s="199">
        <v>0.11348082126372749</v>
      </c>
      <c r="AC49" s="198">
        <v>188</v>
      </c>
      <c r="AD49" s="199">
        <v>-7.8431372549019662E-2</v>
      </c>
      <c r="AE49" s="198">
        <v>628</v>
      </c>
      <c r="AF49" s="199">
        <v>9.2173913043478217E-2</v>
      </c>
      <c r="AG49" s="198">
        <v>165</v>
      </c>
      <c r="AH49" s="199">
        <v>-0.2567567567567568</v>
      </c>
      <c r="AI49" s="198">
        <v>376</v>
      </c>
      <c r="AJ49" s="199">
        <v>0.28327645051194539</v>
      </c>
      <c r="AK49" s="198">
        <v>670</v>
      </c>
      <c r="AL49" s="199">
        <v>-0.17892156862745101</v>
      </c>
      <c r="AM49" s="198">
        <v>206</v>
      </c>
      <c r="AN49" s="199">
        <v>-5.0691244239631339E-2</v>
      </c>
      <c r="AO49" s="198">
        <v>397</v>
      </c>
      <c r="AP49" s="199">
        <v>0.30163934426229511</v>
      </c>
      <c r="AQ49" s="198">
        <v>315</v>
      </c>
      <c r="AR49" s="199">
        <v>-9.7421203438395443E-2</v>
      </c>
      <c r="AS49" s="200">
        <v>43985</v>
      </c>
      <c r="AT49" s="201">
        <v>-1.048345369058068E-2</v>
      </c>
      <c r="AU49" s="200">
        <v>65898</v>
      </c>
      <c r="AV49" s="201">
        <v>-6.3481053695019218E-3</v>
      </c>
    </row>
    <row r="50" spans="2:48" collapsed="1">
      <c r="B50" s="209">
        <v>2008</v>
      </c>
      <c r="C50" s="210">
        <v>560449</v>
      </c>
      <c r="D50" s="211">
        <v>-5.2339944166668095E-2</v>
      </c>
      <c r="E50" s="210">
        <v>3456</v>
      </c>
      <c r="F50" s="211">
        <v>-5.9335873707131226E-2</v>
      </c>
      <c r="G50" s="210">
        <v>2017</v>
      </c>
      <c r="H50" s="211">
        <v>6.6067653276955518E-2</v>
      </c>
      <c r="I50" s="210">
        <v>163291</v>
      </c>
      <c r="J50" s="211">
        <v>-2.4161258321680035E-2</v>
      </c>
      <c r="K50" s="210">
        <v>11767</v>
      </c>
      <c r="L50" s="211">
        <v>-0.11105235325224749</v>
      </c>
      <c r="M50" s="210">
        <v>59296</v>
      </c>
      <c r="N50" s="211">
        <v>-0.18754795571632144</v>
      </c>
      <c r="O50" s="210">
        <v>2206</v>
      </c>
      <c r="P50" s="211">
        <v>-0.40968691463740969</v>
      </c>
      <c r="Q50" s="210">
        <v>6156</v>
      </c>
      <c r="R50" s="211">
        <v>-0.14937128644465936</v>
      </c>
      <c r="S50" s="210">
        <v>71371</v>
      </c>
      <c r="T50" s="211">
        <v>-1.0879206164421507E-2</v>
      </c>
      <c r="U50" s="210">
        <v>16724</v>
      </c>
      <c r="V50" s="211">
        <v>-8.9751265443857808E-2</v>
      </c>
      <c r="W50" s="210">
        <v>10179</v>
      </c>
      <c r="X50" s="211">
        <v>0.1237580039743873</v>
      </c>
      <c r="Y50" s="210">
        <v>8223</v>
      </c>
      <c r="Z50" s="211">
        <v>-5.6129476584022009E-2</v>
      </c>
      <c r="AA50" s="210">
        <v>36245</v>
      </c>
      <c r="AB50" s="211">
        <v>6.4421181240108538E-3</v>
      </c>
      <c r="AC50" s="210">
        <v>2686</v>
      </c>
      <c r="AD50" s="211">
        <v>0.18482576091751213</v>
      </c>
      <c r="AE50" s="210">
        <v>5498</v>
      </c>
      <c r="AF50" s="211">
        <v>8.2922986015363298E-2</v>
      </c>
      <c r="AG50" s="210">
        <v>1906</v>
      </c>
      <c r="AH50" s="211">
        <v>-1.6004130098089875E-2</v>
      </c>
      <c r="AI50" s="210">
        <v>5834</v>
      </c>
      <c r="AJ50" s="211">
        <v>0.37626798773295578</v>
      </c>
      <c r="AK50" s="210">
        <v>11125</v>
      </c>
      <c r="AL50" s="211">
        <v>6.0129597865447026E-2</v>
      </c>
      <c r="AM50" s="210">
        <v>1784</v>
      </c>
      <c r="AN50" s="211">
        <v>-0.28209255533199196</v>
      </c>
      <c r="AO50" s="210">
        <v>5550</v>
      </c>
      <c r="AP50" s="211">
        <v>1.4996342355523051E-2</v>
      </c>
      <c r="AQ50" s="210">
        <v>3879</v>
      </c>
      <c r="AR50" s="211">
        <v>4.0504291845493645E-2</v>
      </c>
      <c r="AS50" s="200">
        <v>357822</v>
      </c>
      <c r="AT50" s="212">
        <v>-5.3245701766919118E-2</v>
      </c>
      <c r="AU50" s="200">
        <v>918271</v>
      </c>
      <c r="AV50" s="212">
        <v>-5.2693096088199387E-2</v>
      </c>
    </row>
    <row r="51" spans="2:48" ht="15" hidden="1" customHeight="1" outlineLevel="1">
      <c r="B51" s="197" t="s">
        <v>86</v>
      </c>
      <c r="C51" s="198">
        <v>32950</v>
      </c>
      <c r="D51" s="199">
        <v>2.2339435308718514E-2</v>
      </c>
      <c r="E51" s="198">
        <v>357</v>
      </c>
      <c r="F51" s="199">
        <v>-0.22727272727272729</v>
      </c>
      <c r="G51" s="198">
        <v>173</v>
      </c>
      <c r="H51" s="199">
        <v>-8.4656084656084651E-2</v>
      </c>
      <c r="I51" s="198">
        <v>17593</v>
      </c>
      <c r="J51" s="199">
        <v>7.2220867869332128E-2</v>
      </c>
      <c r="K51" s="198">
        <v>841</v>
      </c>
      <c r="L51" s="199">
        <v>-0.22559852670349911</v>
      </c>
      <c r="M51" s="198">
        <v>7965</v>
      </c>
      <c r="N51" s="199">
        <v>-3.3021731212820149E-2</v>
      </c>
      <c r="O51" s="198">
        <v>327</v>
      </c>
      <c r="P51" s="199">
        <v>1.2383900928792491E-2</v>
      </c>
      <c r="Q51" s="198">
        <v>745</v>
      </c>
      <c r="R51" s="199">
        <v>0.2416666666666667</v>
      </c>
      <c r="S51" s="198">
        <v>14644</v>
      </c>
      <c r="T51" s="199">
        <v>8.9502269176400473E-2</v>
      </c>
      <c r="U51" s="198">
        <v>3575</v>
      </c>
      <c r="V51" s="199">
        <v>8.3333333333333259E-2</v>
      </c>
      <c r="W51" s="198">
        <v>2253</v>
      </c>
      <c r="X51" s="199">
        <v>-2.0860495436766602E-2</v>
      </c>
      <c r="Y51" s="198">
        <v>2092</v>
      </c>
      <c r="Z51" s="199">
        <v>0.42023082145281743</v>
      </c>
      <c r="AA51" s="198">
        <v>6724</v>
      </c>
      <c r="AB51" s="199">
        <v>5.6070362808229968E-2</v>
      </c>
      <c r="AC51" s="198">
        <v>277</v>
      </c>
      <c r="AD51" s="199">
        <v>3.3582089552238736E-2</v>
      </c>
      <c r="AE51" s="198">
        <v>483</v>
      </c>
      <c r="AF51" s="199">
        <v>0.11547344110854496</v>
      </c>
      <c r="AG51" s="198">
        <v>209</v>
      </c>
      <c r="AH51" s="199">
        <v>0.29012345679012341</v>
      </c>
      <c r="AI51" s="198">
        <v>380</v>
      </c>
      <c r="AJ51" s="199">
        <v>-5.0000000000000044E-2</v>
      </c>
      <c r="AK51" s="198">
        <v>872</v>
      </c>
      <c r="AL51" s="199">
        <v>7.9207920792079278E-2</v>
      </c>
      <c r="AM51" s="198">
        <v>192</v>
      </c>
      <c r="AN51" s="199">
        <v>-0.17948717948717952</v>
      </c>
      <c r="AO51" s="198">
        <v>425</v>
      </c>
      <c r="AP51" s="199">
        <v>3.1553398058252524E-2</v>
      </c>
      <c r="AQ51" s="198">
        <v>403</v>
      </c>
      <c r="AR51" s="199">
        <v>-0.23091603053435117</v>
      </c>
      <c r="AS51" s="200">
        <v>45886</v>
      </c>
      <c r="AT51" s="201">
        <v>4.317184622729453E-2</v>
      </c>
      <c r="AU51" s="200">
        <v>78836</v>
      </c>
      <c r="AV51" s="201">
        <v>3.436241258511874E-2</v>
      </c>
    </row>
    <row r="52" spans="2:48" ht="15" hidden="1" customHeight="1" outlineLevel="1">
      <c r="B52" s="197" t="s">
        <v>87</v>
      </c>
      <c r="C52" s="198">
        <v>33395</v>
      </c>
      <c r="D52" s="199">
        <v>1.1908369189746137E-2</v>
      </c>
      <c r="E52" s="198">
        <v>309</v>
      </c>
      <c r="F52" s="199">
        <v>9.5744680851063801E-2</v>
      </c>
      <c r="G52" s="198">
        <v>144</v>
      </c>
      <c r="H52" s="199">
        <v>4.3478260869565188E-2</v>
      </c>
      <c r="I52" s="198">
        <v>17960</v>
      </c>
      <c r="J52" s="199">
        <v>-1.6375486061668165E-2</v>
      </c>
      <c r="K52" s="198">
        <v>507</v>
      </c>
      <c r="L52" s="199">
        <v>-0.17961165048543692</v>
      </c>
      <c r="M52" s="198">
        <v>8246</v>
      </c>
      <c r="N52" s="199">
        <v>0.1721393034825871</v>
      </c>
      <c r="O52" s="198">
        <v>135</v>
      </c>
      <c r="P52" s="199">
        <v>0.77631578947368429</v>
      </c>
      <c r="Q52" s="198">
        <v>673</v>
      </c>
      <c r="R52" s="199">
        <v>0.60238095238095246</v>
      </c>
      <c r="S52" s="198">
        <v>12143</v>
      </c>
      <c r="T52" s="199">
        <v>8.6524695776664329E-2</v>
      </c>
      <c r="U52" s="198">
        <v>2874</v>
      </c>
      <c r="V52" s="199">
        <v>0.23030821917808209</v>
      </c>
      <c r="W52" s="198">
        <v>1204</v>
      </c>
      <c r="X52" s="199">
        <v>-5.0473186119873836E-2</v>
      </c>
      <c r="Y52" s="198">
        <v>1020</v>
      </c>
      <c r="Z52" s="199">
        <v>6.25E-2</v>
      </c>
      <c r="AA52" s="198">
        <v>7045</v>
      </c>
      <c r="AB52" s="199">
        <v>6.5486993345432509E-2</v>
      </c>
      <c r="AC52" s="198">
        <v>260</v>
      </c>
      <c r="AD52" s="199">
        <v>3.8610038610038533E-3</v>
      </c>
      <c r="AE52" s="198">
        <v>622</v>
      </c>
      <c r="AF52" s="199">
        <v>0.10873440285204983</v>
      </c>
      <c r="AG52" s="198">
        <v>169</v>
      </c>
      <c r="AH52" s="199">
        <v>7.6433121019108263E-2</v>
      </c>
      <c r="AI52" s="198">
        <v>328</v>
      </c>
      <c r="AJ52" s="199">
        <v>-5.4755043227665667E-2</v>
      </c>
      <c r="AK52" s="198">
        <v>467</v>
      </c>
      <c r="AL52" s="199">
        <v>-6.9721115537848655E-2</v>
      </c>
      <c r="AM52" s="198">
        <v>143</v>
      </c>
      <c r="AN52" s="199">
        <v>0.40196078431372539</v>
      </c>
      <c r="AO52" s="198">
        <v>391</v>
      </c>
      <c r="AP52" s="199">
        <v>0.24920127795527147</v>
      </c>
      <c r="AQ52" s="198">
        <v>266</v>
      </c>
      <c r="AR52" s="199">
        <v>-2.2058823529411797E-2</v>
      </c>
      <c r="AS52" s="200">
        <v>42763</v>
      </c>
      <c r="AT52" s="201">
        <v>5.5433521731618862E-2</v>
      </c>
      <c r="AU52" s="200">
        <v>76158</v>
      </c>
      <c r="AV52" s="201">
        <v>3.5895482800364586E-2</v>
      </c>
    </row>
    <row r="53" spans="2:48" ht="15" hidden="1" customHeight="1" outlineLevel="1">
      <c r="B53" s="197" t="s">
        <v>88</v>
      </c>
      <c r="C53" s="198">
        <v>48988</v>
      </c>
      <c r="D53" s="199">
        <v>1.4412325022778116E-2</v>
      </c>
      <c r="E53" s="198">
        <v>353</v>
      </c>
      <c r="F53" s="199">
        <v>0.11356466876971605</v>
      </c>
      <c r="G53" s="198">
        <v>148</v>
      </c>
      <c r="H53" s="199">
        <v>-0.1685393258426966</v>
      </c>
      <c r="I53" s="198">
        <v>11147</v>
      </c>
      <c r="J53" s="199">
        <v>-0.12020520915548538</v>
      </c>
      <c r="K53" s="198">
        <v>1238</v>
      </c>
      <c r="L53" s="199">
        <v>9.7517730496453847E-2</v>
      </c>
      <c r="M53" s="198">
        <v>5943</v>
      </c>
      <c r="N53" s="199">
        <v>-0.13063194850789939</v>
      </c>
      <c r="O53" s="198">
        <v>240</v>
      </c>
      <c r="P53" s="199">
        <v>0.76470588235294112</v>
      </c>
      <c r="Q53" s="198">
        <v>514</v>
      </c>
      <c r="R53" s="199">
        <v>0.11739130434782608</v>
      </c>
      <c r="S53" s="198">
        <v>7343</v>
      </c>
      <c r="T53" s="199">
        <v>0.11765601217656019</v>
      </c>
      <c r="U53" s="198">
        <v>2144</v>
      </c>
      <c r="V53" s="199">
        <v>0.46849315068493147</v>
      </c>
      <c r="W53" s="198">
        <v>844</v>
      </c>
      <c r="X53" s="199">
        <v>-0.14574898785425106</v>
      </c>
      <c r="Y53" s="198">
        <v>698</v>
      </c>
      <c r="Z53" s="199">
        <v>-5.5480378890392368E-2</v>
      </c>
      <c r="AA53" s="198">
        <v>3657</v>
      </c>
      <c r="AB53" s="199">
        <v>8.099320130062071E-2</v>
      </c>
      <c r="AC53" s="198">
        <v>306</v>
      </c>
      <c r="AD53" s="199">
        <v>0.21912350597609564</v>
      </c>
      <c r="AE53" s="198">
        <v>374</v>
      </c>
      <c r="AF53" s="199">
        <v>-7.8817733990147798E-2</v>
      </c>
      <c r="AG53" s="198">
        <v>204</v>
      </c>
      <c r="AH53" s="199">
        <v>1.5499999999999998</v>
      </c>
      <c r="AI53" s="198">
        <v>531</v>
      </c>
      <c r="AJ53" s="199">
        <v>1.1325301204819276</v>
      </c>
      <c r="AK53" s="198">
        <v>871</v>
      </c>
      <c r="AL53" s="199">
        <v>0.72134387351778662</v>
      </c>
      <c r="AM53" s="198">
        <v>246</v>
      </c>
      <c r="AN53" s="199">
        <v>0.67346938775510212</v>
      </c>
      <c r="AO53" s="198">
        <v>498</v>
      </c>
      <c r="AP53" s="199">
        <v>1.0141987829614507E-2</v>
      </c>
      <c r="AQ53" s="198">
        <v>234</v>
      </c>
      <c r="AR53" s="199">
        <v>-0.2844036697247706</v>
      </c>
      <c r="AS53" s="200">
        <v>30190</v>
      </c>
      <c r="AT53" s="201">
        <v>-1.8339077843532503E-2</v>
      </c>
      <c r="AU53" s="200">
        <v>79178</v>
      </c>
      <c r="AV53" s="201">
        <v>1.6699137211244608E-3</v>
      </c>
    </row>
    <row r="54" spans="2:48" ht="15" hidden="1" customHeight="1" outlineLevel="1">
      <c r="B54" s="197" t="s">
        <v>89</v>
      </c>
      <c r="C54" s="198">
        <v>59158</v>
      </c>
      <c r="D54" s="199">
        <v>-8.8460530978905716E-2</v>
      </c>
      <c r="E54" s="198">
        <v>269</v>
      </c>
      <c r="F54" s="199">
        <v>-0.30848329048843193</v>
      </c>
      <c r="G54" s="198">
        <v>200</v>
      </c>
      <c r="H54" s="199">
        <v>-0.22178988326848248</v>
      </c>
      <c r="I54" s="198">
        <v>11405</v>
      </c>
      <c r="J54" s="199">
        <v>-0.10019723865877717</v>
      </c>
      <c r="K54" s="198">
        <v>1119</v>
      </c>
      <c r="L54" s="199">
        <v>-0.17660044150110377</v>
      </c>
      <c r="M54" s="198">
        <v>5126</v>
      </c>
      <c r="N54" s="199">
        <v>-0.256562726613488</v>
      </c>
      <c r="O54" s="198">
        <v>248</v>
      </c>
      <c r="P54" s="199">
        <v>1.1379310344827585</v>
      </c>
      <c r="Q54" s="198">
        <v>584</v>
      </c>
      <c r="R54" s="199">
        <v>0.39379474940334136</v>
      </c>
      <c r="S54" s="198">
        <v>183</v>
      </c>
      <c r="T54" s="199">
        <v>-0.78596491228070176</v>
      </c>
      <c r="U54" s="198">
        <v>49</v>
      </c>
      <c r="V54" s="199">
        <v>0</v>
      </c>
      <c r="W54" s="198">
        <v>44</v>
      </c>
      <c r="X54" s="199">
        <v>-8.333333333333337E-2</v>
      </c>
      <c r="Y54" s="198">
        <v>35</v>
      </c>
      <c r="Z54" s="199">
        <v>-0.7265625</v>
      </c>
      <c r="AA54" s="198">
        <v>55</v>
      </c>
      <c r="AB54" s="199">
        <v>-0.91269841269841268</v>
      </c>
      <c r="AC54" s="198">
        <v>200</v>
      </c>
      <c r="AD54" s="199">
        <v>0.16959064327485374</v>
      </c>
      <c r="AE54" s="198">
        <v>321</v>
      </c>
      <c r="AF54" s="199">
        <v>-7.4927953890489896E-2</v>
      </c>
      <c r="AG54" s="198">
        <v>123</v>
      </c>
      <c r="AH54" s="199">
        <v>0</v>
      </c>
      <c r="AI54" s="198">
        <v>418</v>
      </c>
      <c r="AJ54" s="199">
        <v>0.39799331103678925</v>
      </c>
      <c r="AK54" s="198">
        <v>1187</v>
      </c>
      <c r="AL54" s="199">
        <v>0.19657258064516125</v>
      </c>
      <c r="AM54" s="198">
        <v>204</v>
      </c>
      <c r="AN54" s="199">
        <v>-0.25274725274725274</v>
      </c>
      <c r="AO54" s="198">
        <v>647</v>
      </c>
      <c r="AP54" s="199">
        <v>-1.0703363914373099E-2</v>
      </c>
      <c r="AQ54" s="198">
        <v>268</v>
      </c>
      <c r="AR54" s="199">
        <v>-0.42612419700214133</v>
      </c>
      <c r="AS54" s="200">
        <v>22502</v>
      </c>
      <c r="AT54" s="201">
        <v>-0.14411775892891099</v>
      </c>
      <c r="AU54" s="200">
        <v>81660</v>
      </c>
      <c r="AV54" s="201">
        <v>-0.10450707314398511</v>
      </c>
    </row>
    <row r="55" spans="2:48" ht="15" hidden="1" customHeight="1" outlineLevel="1">
      <c r="B55" s="197" t="s">
        <v>90</v>
      </c>
      <c r="C55" s="198">
        <v>94332</v>
      </c>
      <c r="D55" s="199">
        <v>1.6935996809003706E-2</v>
      </c>
      <c r="E55" s="198">
        <v>260</v>
      </c>
      <c r="F55" s="199">
        <v>0.19266055045871555</v>
      </c>
      <c r="G55" s="198">
        <v>97</v>
      </c>
      <c r="H55" s="199">
        <v>-0.44571428571428573</v>
      </c>
      <c r="I55" s="198">
        <v>9568</v>
      </c>
      <c r="J55" s="199">
        <v>-6.4345785253275944E-2</v>
      </c>
      <c r="K55" s="198">
        <v>1220</v>
      </c>
      <c r="L55" s="199">
        <v>0.23983739837398366</v>
      </c>
      <c r="M55" s="198">
        <v>3290</v>
      </c>
      <c r="N55" s="199">
        <v>-0.22277344672808885</v>
      </c>
      <c r="O55" s="198">
        <v>245</v>
      </c>
      <c r="P55" s="199">
        <v>1.0762711864406778</v>
      </c>
      <c r="Q55" s="198">
        <v>1259</v>
      </c>
      <c r="R55" s="199">
        <v>5.798319327731094E-2</v>
      </c>
      <c r="S55" s="198">
        <v>97</v>
      </c>
      <c r="T55" s="199">
        <v>-0.23622047244094491</v>
      </c>
      <c r="U55" s="198">
        <v>32</v>
      </c>
      <c r="V55" s="199">
        <v>-0.19999999999999996</v>
      </c>
      <c r="W55" s="198">
        <v>30</v>
      </c>
      <c r="X55" s="199">
        <v>0.5</v>
      </c>
      <c r="Y55" s="198">
        <v>22</v>
      </c>
      <c r="Z55" s="199">
        <v>-0.53191489361702127</v>
      </c>
      <c r="AA55" s="198">
        <v>13</v>
      </c>
      <c r="AB55" s="199">
        <v>-0.35</v>
      </c>
      <c r="AC55" s="198">
        <v>88</v>
      </c>
      <c r="AD55" s="199">
        <v>-7.3684210526315796E-2</v>
      </c>
      <c r="AE55" s="198">
        <v>203</v>
      </c>
      <c r="AF55" s="199">
        <v>-0.17813765182186236</v>
      </c>
      <c r="AG55" s="198">
        <v>126</v>
      </c>
      <c r="AH55" s="199">
        <v>-0.14864864864864868</v>
      </c>
      <c r="AI55" s="198">
        <v>383</v>
      </c>
      <c r="AJ55" s="199">
        <v>0.53200000000000003</v>
      </c>
      <c r="AK55" s="198">
        <v>1900</v>
      </c>
      <c r="AL55" s="199">
        <v>0.80094786729857814</v>
      </c>
      <c r="AM55" s="198">
        <v>205</v>
      </c>
      <c r="AN55" s="199">
        <v>0.58914728682170536</v>
      </c>
      <c r="AO55" s="198">
        <v>672</v>
      </c>
      <c r="AP55" s="199">
        <v>0.18938053097345131</v>
      </c>
      <c r="AQ55" s="198">
        <v>498</v>
      </c>
      <c r="AR55" s="199">
        <v>0.22058823529411775</v>
      </c>
      <c r="AS55" s="200">
        <v>20111</v>
      </c>
      <c r="AT55" s="201">
        <v>-2.8262594208647851E-3</v>
      </c>
      <c r="AU55" s="200">
        <v>114443</v>
      </c>
      <c r="AV55" s="201">
        <v>1.3406653738189389E-2</v>
      </c>
    </row>
    <row r="56" spans="2:48" ht="15" hidden="1" customHeight="1" outlineLevel="1">
      <c r="B56" s="197" t="s">
        <v>91</v>
      </c>
      <c r="C56" s="198">
        <v>80517</v>
      </c>
      <c r="D56" s="199">
        <v>-1.1017761073034094E-2</v>
      </c>
      <c r="E56" s="198">
        <v>425</v>
      </c>
      <c r="F56" s="199">
        <v>-2.0737327188940058E-2</v>
      </c>
      <c r="G56" s="198">
        <v>143</v>
      </c>
      <c r="H56" s="199">
        <v>-0.27040816326530615</v>
      </c>
      <c r="I56" s="198">
        <v>9471</v>
      </c>
      <c r="J56" s="199">
        <v>-0.12061281337047358</v>
      </c>
      <c r="K56" s="198">
        <v>1047</v>
      </c>
      <c r="L56" s="199">
        <v>-4.2086001829826136E-2</v>
      </c>
      <c r="M56" s="198">
        <v>3415</v>
      </c>
      <c r="N56" s="199">
        <v>-0.28376677852348997</v>
      </c>
      <c r="O56" s="198">
        <v>323</v>
      </c>
      <c r="P56" s="199">
        <v>3.0374999999999996</v>
      </c>
      <c r="Q56" s="198">
        <v>757</v>
      </c>
      <c r="R56" s="199">
        <v>0.18281250000000004</v>
      </c>
      <c r="S56" s="198">
        <v>279</v>
      </c>
      <c r="T56" s="199">
        <v>-0.56474258970358815</v>
      </c>
      <c r="U56" s="198">
        <v>73</v>
      </c>
      <c r="V56" s="199">
        <v>-0.31775700934579443</v>
      </c>
      <c r="W56" s="198">
        <v>56</v>
      </c>
      <c r="X56" s="199">
        <v>-0.13846153846153841</v>
      </c>
      <c r="Y56" s="198">
        <v>124</v>
      </c>
      <c r="Z56" s="199">
        <v>5.0847457627118731E-2</v>
      </c>
      <c r="AA56" s="198">
        <v>26</v>
      </c>
      <c r="AB56" s="199">
        <v>-0.92592592592592593</v>
      </c>
      <c r="AC56" s="198">
        <v>161</v>
      </c>
      <c r="AD56" s="199">
        <v>-1.2269938650306789E-2</v>
      </c>
      <c r="AE56" s="198">
        <v>293</v>
      </c>
      <c r="AF56" s="199">
        <v>-8.4374999999999978E-2</v>
      </c>
      <c r="AG56" s="198">
        <v>167</v>
      </c>
      <c r="AH56" s="199">
        <v>0.34677419354838701</v>
      </c>
      <c r="AI56" s="198">
        <v>570</v>
      </c>
      <c r="AJ56" s="199">
        <v>1.9230769230769229</v>
      </c>
      <c r="AK56" s="198">
        <v>1179</v>
      </c>
      <c r="AL56" s="199">
        <v>0.14244186046511631</v>
      </c>
      <c r="AM56" s="198">
        <v>209</v>
      </c>
      <c r="AN56" s="199">
        <v>-0.20229007633587781</v>
      </c>
      <c r="AO56" s="198">
        <v>645</v>
      </c>
      <c r="AP56" s="199">
        <v>0.15591397849462374</v>
      </c>
      <c r="AQ56" s="198">
        <v>345</v>
      </c>
      <c r="AR56" s="199">
        <v>-0.29591836734693877</v>
      </c>
      <c r="AS56" s="200">
        <v>19429</v>
      </c>
      <c r="AT56" s="201">
        <v>-0.10736929155563724</v>
      </c>
      <c r="AU56" s="200">
        <v>99946</v>
      </c>
      <c r="AV56" s="201">
        <v>-3.1343283582089598E-2</v>
      </c>
    </row>
    <row r="57" spans="2:48" ht="15" hidden="1" customHeight="1" outlineLevel="1">
      <c r="B57" s="197" t="s">
        <v>92</v>
      </c>
      <c r="C57" s="198">
        <v>64683</v>
      </c>
      <c r="D57" s="199">
        <v>0.10173735309146648</v>
      </c>
      <c r="E57" s="198">
        <v>208</v>
      </c>
      <c r="F57" s="199">
        <v>-0.23809523809523814</v>
      </c>
      <c r="G57" s="198">
        <v>116</v>
      </c>
      <c r="H57" s="199">
        <v>-0.38624338624338628</v>
      </c>
      <c r="I57" s="198">
        <v>9179</v>
      </c>
      <c r="J57" s="199">
        <v>-0.22033466406183644</v>
      </c>
      <c r="K57" s="198">
        <v>860</v>
      </c>
      <c r="L57" s="199">
        <v>-2.9345372460496622E-2</v>
      </c>
      <c r="M57" s="198">
        <v>3983</v>
      </c>
      <c r="N57" s="199">
        <v>-0.16830235957402384</v>
      </c>
      <c r="O57" s="198">
        <v>372</v>
      </c>
      <c r="P57" s="199">
        <v>4.095890410958904</v>
      </c>
      <c r="Q57" s="198">
        <v>342</v>
      </c>
      <c r="R57" s="199">
        <v>-0.15970515970515975</v>
      </c>
      <c r="S57" s="198">
        <v>213</v>
      </c>
      <c r="T57" s="199">
        <v>-0.70821917808219181</v>
      </c>
      <c r="U57" s="198">
        <v>71</v>
      </c>
      <c r="V57" s="199">
        <v>-0.12345679012345678</v>
      </c>
      <c r="W57" s="198">
        <v>28</v>
      </c>
      <c r="X57" s="199">
        <v>-0.17647058823529416</v>
      </c>
      <c r="Y57" s="198">
        <v>55</v>
      </c>
      <c r="Z57" s="199">
        <v>1.2000000000000002</v>
      </c>
      <c r="AA57" s="198">
        <v>59</v>
      </c>
      <c r="AB57" s="199">
        <v>-0.9</v>
      </c>
      <c r="AC57" s="198">
        <v>115</v>
      </c>
      <c r="AD57" s="199">
        <v>8.4905660377358583E-2</v>
      </c>
      <c r="AE57" s="198">
        <v>226</v>
      </c>
      <c r="AF57" s="199">
        <v>-0.16296296296296298</v>
      </c>
      <c r="AG57" s="198">
        <v>146</v>
      </c>
      <c r="AH57" s="199">
        <v>0.3035714285714286</v>
      </c>
      <c r="AI57" s="198">
        <v>306</v>
      </c>
      <c r="AJ57" s="199">
        <v>0.67213114754098369</v>
      </c>
      <c r="AK57" s="198">
        <v>667</v>
      </c>
      <c r="AL57" s="199">
        <v>0.30528375733855184</v>
      </c>
      <c r="AM57" s="198">
        <v>239</v>
      </c>
      <c r="AN57" s="199">
        <v>-0.31714285714285717</v>
      </c>
      <c r="AO57" s="198">
        <v>498</v>
      </c>
      <c r="AP57" s="199">
        <v>0.15545243619489568</v>
      </c>
      <c r="AQ57" s="198">
        <v>254</v>
      </c>
      <c r="AR57" s="199">
        <v>-0.1858974358974359</v>
      </c>
      <c r="AS57" s="200">
        <v>17724</v>
      </c>
      <c r="AT57" s="201">
        <v>-0.17158214536106564</v>
      </c>
      <c r="AU57" s="200">
        <v>82407</v>
      </c>
      <c r="AV57" s="201">
        <v>2.8737282316958934E-2</v>
      </c>
    </row>
    <row r="58" spans="2:48" ht="15" hidden="1" customHeight="1" outlineLevel="1">
      <c r="B58" s="197" t="s">
        <v>93</v>
      </c>
      <c r="C58" s="198">
        <v>45232</v>
      </c>
      <c r="D58" s="199">
        <v>-4.3316412859560116E-2</v>
      </c>
      <c r="E58" s="198">
        <v>190</v>
      </c>
      <c r="F58" s="199">
        <v>-0.30147058823529416</v>
      </c>
      <c r="G58" s="198">
        <v>149</v>
      </c>
      <c r="H58" s="199">
        <v>-0.10240963855421692</v>
      </c>
      <c r="I58" s="198">
        <v>9320</v>
      </c>
      <c r="J58" s="199">
        <v>-0.25218647195699273</v>
      </c>
      <c r="K58" s="198">
        <v>759</v>
      </c>
      <c r="L58" s="199">
        <v>-0.44395604395604393</v>
      </c>
      <c r="M58" s="198">
        <v>3275</v>
      </c>
      <c r="N58" s="199">
        <v>-0.35884886452623332</v>
      </c>
      <c r="O58" s="198">
        <v>311</v>
      </c>
      <c r="P58" s="199">
        <v>5.9111111111111114</v>
      </c>
      <c r="Q58" s="198">
        <v>319</v>
      </c>
      <c r="R58" s="199">
        <v>0.44999999999999996</v>
      </c>
      <c r="S58" s="198">
        <v>121</v>
      </c>
      <c r="T58" s="199">
        <v>-0.80793650793650795</v>
      </c>
      <c r="U58" s="198">
        <v>44</v>
      </c>
      <c r="V58" s="199">
        <v>-0.4358974358974359</v>
      </c>
      <c r="W58" s="198">
        <v>15</v>
      </c>
      <c r="X58" s="199">
        <v>-0.85714285714285721</v>
      </c>
      <c r="Y58" s="198">
        <v>11</v>
      </c>
      <c r="Z58" s="199">
        <v>-0.56000000000000005</v>
      </c>
      <c r="AA58" s="198">
        <v>51</v>
      </c>
      <c r="AB58" s="199">
        <v>-0.87914691943127965</v>
      </c>
      <c r="AC58" s="198">
        <v>130</v>
      </c>
      <c r="AD58" s="199">
        <v>-2.2556390977443663E-2</v>
      </c>
      <c r="AE58" s="198">
        <v>347</v>
      </c>
      <c r="AF58" s="199">
        <v>9.4637223974763485E-2</v>
      </c>
      <c r="AG58" s="198">
        <v>145</v>
      </c>
      <c r="AH58" s="199">
        <v>1.1323529411764706</v>
      </c>
      <c r="AI58" s="198">
        <v>197</v>
      </c>
      <c r="AJ58" s="199">
        <v>0.20858895705521463</v>
      </c>
      <c r="AK58" s="198">
        <v>576</v>
      </c>
      <c r="AL58" s="199">
        <v>0.45454545454545459</v>
      </c>
      <c r="AM58" s="198">
        <v>166</v>
      </c>
      <c r="AN58" s="199">
        <v>-0.26548672566371678</v>
      </c>
      <c r="AO58" s="198">
        <v>377</v>
      </c>
      <c r="AP58" s="199">
        <v>-6.9135802469135754E-2</v>
      </c>
      <c r="AQ58" s="198">
        <v>253</v>
      </c>
      <c r="AR58" s="199">
        <v>3.2653061224489743E-2</v>
      </c>
      <c r="AS58" s="200">
        <v>16635</v>
      </c>
      <c r="AT58" s="201">
        <v>-0.2514175141751418</v>
      </c>
      <c r="AU58" s="200">
        <v>61867</v>
      </c>
      <c r="AV58" s="201">
        <v>-0.10985295387183103</v>
      </c>
    </row>
    <row r="59" spans="2:48" ht="15" hidden="1" customHeight="1" outlineLevel="1">
      <c r="B59" s="197" t="s">
        <v>94</v>
      </c>
      <c r="C59" s="198">
        <v>49875</v>
      </c>
      <c r="D59" s="199">
        <v>-1.4347542538684976E-2</v>
      </c>
      <c r="E59" s="198">
        <v>218</v>
      </c>
      <c r="F59" s="199">
        <v>-0.4467005076142132</v>
      </c>
      <c r="G59" s="198">
        <v>201</v>
      </c>
      <c r="H59" s="199">
        <v>0.29677419354838719</v>
      </c>
      <c r="I59" s="198">
        <v>14615</v>
      </c>
      <c r="J59" s="199">
        <v>-0.13816487793371857</v>
      </c>
      <c r="K59" s="198">
        <v>1861</v>
      </c>
      <c r="L59" s="199">
        <v>-6.7635270541082204E-2</v>
      </c>
      <c r="M59" s="198">
        <v>6162</v>
      </c>
      <c r="N59" s="199">
        <v>-0.15980365421325338</v>
      </c>
      <c r="O59" s="198">
        <v>390</v>
      </c>
      <c r="P59" s="199">
        <v>5.1904761904761907</v>
      </c>
      <c r="Q59" s="198">
        <v>604</v>
      </c>
      <c r="R59" s="199">
        <v>6.525573192239853E-2</v>
      </c>
      <c r="S59" s="198">
        <v>3840</v>
      </c>
      <c r="T59" s="199">
        <v>-7.8031212484994006E-2</v>
      </c>
      <c r="U59" s="198">
        <v>1074</v>
      </c>
      <c r="V59" s="199">
        <v>4.0697674418604723E-2</v>
      </c>
      <c r="W59" s="198">
        <v>477</v>
      </c>
      <c r="X59" s="199">
        <v>-6.286836935166995E-2</v>
      </c>
      <c r="Y59" s="198">
        <v>337</v>
      </c>
      <c r="Z59" s="199">
        <v>-0.25770925110132159</v>
      </c>
      <c r="AA59" s="198">
        <v>1952</v>
      </c>
      <c r="AB59" s="199">
        <v>-0.10046082949308754</v>
      </c>
      <c r="AC59" s="198">
        <v>145</v>
      </c>
      <c r="AD59" s="199">
        <v>-0.28921568627450978</v>
      </c>
      <c r="AE59" s="198">
        <v>539</v>
      </c>
      <c r="AF59" s="199">
        <v>0.14194915254237284</v>
      </c>
      <c r="AG59" s="198">
        <v>183</v>
      </c>
      <c r="AH59" s="199">
        <v>0.19607843137254899</v>
      </c>
      <c r="AI59" s="198">
        <v>252</v>
      </c>
      <c r="AJ59" s="199">
        <v>-0.16831683168316836</v>
      </c>
      <c r="AK59" s="198">
        <v>699</v>
      </c>
      <c r="AL59" s="199">
        <v>-0.15169902912621358</v>
      </c>
      <c r="AM59" s="198">
        <v>186</v>
      </c>
      <c r="AN59" s="199">
        <v>-0.3737373737373737</v>
      </c>
      <c r="AO59" s="198">
        <v>471</v>
      </c>
      <c r="AP59" s="199">
        <v>0.24274406332453835</v>
      </c>
      <c r="AQ59" s="198">
        <v>253</v>
      </c>
      <c r="AR59" s="199">
        <v>-0.1028368794326241</v>
      </c>
      <c r="AS59" s="200">
        <v>30619</v>
      </c>
      <c r="AT59" s="201">
        <v>-0.11367452092861696</v>
      </c>
      <c r="AU59" s="200">
        <v>80494</v>
      </c>
      <c r="AV59" s="201">
        <v>-5.4646669876801335E-2</v>
      </c>
    </row>
    <row r="60" spans="2:48" ht="15" hidden="1" customHeight="1" outlineLevel="1">
      <c r="B60" s="197" t="s">
        <v>95</v>
      </c>
      <c r="C60" s="198">
        <v>32945</v>
      </c>
      <c r="D60" s="199">
        <v>6.3840092999225106E-2</v>
      </c>
      <c r="E60" s="198">
        <v>413</v>
      </c>
      <c r="F60" s="199">
        <v>-0.16733870967741937</v>
      </c>
      <c r="G60" s="198">
        <v>161</v>
      </c>
      <c r="H60" s="199">
        <v>-0.22596153846153844</v>
      </c>
      <c r="I60" s="198">
        <v>22002</v>
      </c>
      <c r="J60" s="199">
        <v>1.4290982850820644E-2</v>
      </c>
      <c r="K60" s="198">
        <v>1580</v>
      </c>
      <c r="L60" s="199">
        <v>3.8107752956636043E-2</v>
      </c>
      <c r="M60" s="198">
        <v>8790</v>
      </c>
      <c r="N60" s="199">
        <v>-6.4196742254870598E-2</v>
      </c>
      <c r="O60" s="198">
        <v>369</v>
      </c>
      <c r="P60" s="199">
        <v>2.7653061224489797</v>
      </c>
      <c r="Q60" s="198">
        <v>467</v>
      </c>
      <c r="R60" s="199">
        <v>0.49201277955271561</v>
      </c>
      <c r="S60" s="198">
        <v>10238</v>
      </c>
      <c r="T60" s="199">
        <v>-0.11832586978987258</v>
      </c>
      <c r="U60" s="198">
        <v>2647</v>
      </c>
      <c r="V60" s="199">
        <v>0.31429990069513414</v>
      </c>
      <c r="W60" s="198">
        <v>1068</v>
      </c>
      <c r="X60" s="199">
        <v>-0.13241267262388301</v>
      </c>
      <c r="Y60" s="198">
        <v>1339</v>
      </c>
      <c r="Z60" s="199">
        <v>0.23410138248847923</v>
      </c>
      <c r="AA60" s="198">
        <v>5184</v>
      </c>
      <c r="AB60" s="199">
        <v>-0.2881076627300192</v>
      </c>
      <c r="AC60" s="198">
        <v>212</v>
      </c>
      <c r="AD60" s="199">
        <v>0.15846994535519121</v>
      </c>
      <c r="AE60" s="198">
        <v>648</v>
      </c>
      <c r="AF60" s="199">
        <v>0.35000000000000009</v>
      </c>
      <c r="AG60" s="198">
        <v>156</v>
      </c>
      <c r="AH60" s="199">
        <v>0.69565217391304346</v>
      </c>
      <c r="AI60" s="198">
        <v>321</v>
      </c>
      <c r="AJ60" s="199">
        <v>1.4692307692307693</v>
      </c>
      <c r="AK60" s="198">
        <v>706</v>
      </c>
      <c r="AL60" s="199">
        <v>0.91327913279132789</v>
      </c>
      <c r="AM60" s="198">
        <v>249</v>
      </c>
      <c r="AN60" s="199">
        <v>-0.24773413897280971</v>
      </c>
      <c r="AO60" s="198">
        <v>280</v>
      </c>
      <c r="AP60" s="199">
        <v>-0.15407854984894265</v>
      </c>
      <c r="AQ60" s="198">
        <v>301</v>
      </c>
      <c r="AR60" s="199">
        <v>0.19920318725099606</v>
      </c>
      <c r="AS60" s="200">
        <v>46893</v>
      </c>
      <c r="AT60" s="201">
        <v>-1.2799730531988796E-2</v>
      </c>
      <c r="AU60" s="200">
        <v>79838</v>
      </c>
      <c r="AV60" s="201">
        <v>1.7446380099147341E-2</v>
      </c>
    </row>
    <row r="61" spans="2:48" ht="15" hidden="1" customHeight="1" outlineLevel="1">
      <c r="B61" s="197" t="s">
        <v>96</v>
      </c>
      <c r="C61" s="198">
        <v>27460</v>
      </c>
      <c r="D61" s="199">
        <v>-4.4370976161475562E-2</v>
      </c>
      <c r="E61" s="198">
        <v>283</v>
      </c>
      <c r="F61" s="199">
        <v>-0.40670859538784065</v>
      </c>
      <c r="G61" s="198">
        <v>146</v>
      </c>
      <c r="H61" s="199">
        <v>-0.12048192771084343</v>
      </c>
      <c r="I61" s="198">
        <v>16957</v>
      </c>
      <c r="J61" s="199">
        <v>-4.9292881873129746E-3</v>
      </c>
      <c r="K61" s="198">
        <v>1333</v>
      </c>
      <c r="L61" s="199">
        <v>-4.3072505384063153E-2</v>
      </c>
      <c r="M61" s="198">
        <v>8655</v>
      </c>
      <c r="N61" s="199">
        <v>-6.5839179708580664E-2</v>
      </c>
      <c r="O61" s="198">
        <v>390</v>
      </c>
      <c r="P61" s="199">
        <v>4.7352941176470589</v>
      </c>
      <c r="Q61" s="198">
        <v>481</v>
      </c>
      <c r="R61" s="199">
        <v>4.1125541125541121E-2</v>
      </c>
      <c r="S61" s="198">
        <v>10190</v>
      </c>
      <c r="T61" s="199">
        <v>-5.6568836218868657E-2</v>
      </c>
      <c r="U61" s="198">
        <v>2633</v>
      </c>
      <c r="V61" s="199">
        <v>0.14577893820713661</v>
      </c>
      <c r="W61" s="198">
        <v>1258</v>
      </c>
      <c r="X61" s="199">
        <v>-3.230769230769226E-2</v>
      </c>
      <c r="Y61" s="198">
        <v>1335</v>
      </c>
      <c r="Z61" s="199">
        <v>-5.7203389830508433E-2</v>
      </c>
      <c r="AA61" s="198">
        <v>4964</v>
      </c>
      <c r="AB61" s="199">
        <v>-0.14221531017798517</v>
      </c>
      <c r="AC61" s="198">
        <v>169</v>
      </c>
      <c r="AD61" s="199">
        <v>-5.5865921787709549E-2</v>
      </c>
      <c r="AE61" s="198">
        <v>446</v>
      </c>
      <c r="AF61" s="199">
        <v>-0.20071684587813621</v>
      </c>
      <c r="AG61" s="198">
        <v>87</v>
      </c>
      <c r="AH61" s="199">
        <v>0.26086956521739135</v>
      </c>
      <c r="AI61" s="198">
        <v>260</v>
      </c>
      <c r="AJ61" s="199">
        <v>0.26829268292682928</v>
      </c>
      <c r="AK61" s="198">
        <v>554</v>
      </c>
      <c r="AL61" s="199">
        <v>0.34140435835351091</v>
      </c>
      <c r="AM61" s="198">
        <v>229</v>
      </c>
      <c r="AN61" s="199">
        <v>-0.39417989417989419</v>
      </c>
      <c r="AO61" s="198">
        <v>259</v>
      </c>
      <c r="AP61" s="199">
        <v>1.171875E-2</v>
      </c>
      <c r="AQ61" s="198">
        <v>304</v>
      </c>
      <c r="AR61" s="199">
        <v>-8.7087087087087123E-2</v>
      </c>
      <c r="AS61" s="200">
        <v>40743</v>
      </c>
      <c r="AT61" s="201">
        <v>-3.1404526435907187E-2</v>
      </c>
      <c r="AU61" s="200">
        <v>68203</v>
      </c>
      <c r="AV61" s="201">
        <v>-3.6667184564753708E-2</v>
      </c>
    </row>
    <row r="62" spans="2:48" ht="15" hidden="1" customHeight="1" outlineLevel="1">
      <c r="B62" s="197" t="s">
        <v>97</v>
      </c>
      <c r="C62" s="198">
        <v>21868</v>
      </c>
      <c r="D62" s="199">
        <v>2.10796443955652E-3</v>
      </c>
      <c r="E62" s="198">
        <v>389</v>
      </c>
      <c r="F62" s="199">
        <v>0.2271293375394321</v>
      </c>
      <c r="G62" s="198">
        <v>214</v>
      </c>
      <c r="H62" s="199">
        <v>-4.6511627906976605E-3</v>
      </c>
      <c r="I62" s="198">
        <v>18117</v>
      </c>
      <c r="J62" s="199">
        <v>6.6647041507212235E-2</v>
      </c>
      <c r="K62" s="198">
        <v>872</v>
      </c>
      <c r="L62" s="199">
        <v>0.12371134020618557</v>
      </c>
      <c r="M62" s="198">
        <v>8134</v>
      </c>
      <c r="N62" s="199">
        <v>-0.15270833333333333</v>
      </c>
      <c r="O62" s="198">
        <v>387</v>
      </c>
      <c r="P62" s="199">
        <v>3.552941176470588</v>
      </c>
      <c r="Q62" s="198">
        <v>492</v>
      </c>
      <c r="R62" s="199">
        <v>-1.2048192771084376E-2</v>
      </c>
      <c r="S62" s="198">
        <v>12865</v>
      </c>
      <c r="T62" s="199">
        <v>-7.6453697056712122E-2</v>
      </c>
      <c r="U62" s="198">
        <v>3157</v>
      </c>
      <c r="V62" s="199">
        <v>0.16237113402061865</v>
      </c>
      <c r="W62" s="198">
        <v>1781</v>
      </c>
      <c r="X62" s="199">
        <v>-0.19302220208427734</v>
      </c>
      <c r="Y62" s="198">
        <v>1644</v>
      </c>
      <c r="Z62" s="199">
        <v>-9.3215664644236029E-2</v>
      </c>
      <c r="AA62" s="198">
        <v>6283</v>
      </c>
      <c r="AB62" s="199">
        <v>-0.12663330553238805</v>
      </c>
      <c r="AC62" s="198">
        <v>204</v>
      </c>
      <c r="AD62" s="199">
        <v>-0.11688311688311692</v>
      </c>
      <c r="AE62" s="198">
        <v>575</v>
      </c>
      <c r="AF62" s="199">
        <v>0.24458874458874469</v>
      </c>
      <c r="AG62" s="198">
        <v>222</v>
      </c>
      <c r="AH62" s="199">
        <v>0.81967213114754101</v>
      </c>
      <c r="AI62" s="198">
        <v>293</v>
      </c>
      <c r="AJ62" s="199">
        <v>0.46500000000000008</v>
      </c>
      <c r="AK62" s="198">
        <v>816</v>
      </c>
      <c r="AL62" s="199">
        <v>1.0049140049140051</v>
      </c>
      <c r="AM62" s="198">
        <v>217</v>
      </c>
      <c r="AN62" s="199">
        <v>-0.14566929133858264</v>
      </c>
      <c r="AO62" s="198">
        <v>305</v>
      </c>
      <c r="AP62" s="199">
        <v>0.20553359683794459</v>
      </c>
      <c r="AQ62" s="198">
        <v>349</v>
      </c>
      <c r="AR62" s="199">
        <v>0.69417475728155331</v>
      </c>
      <c r="AS62" s="200">
        <v>44451</v>
      </c>
      <c r="AT62" s="201">
        <v>-2.0206102242877888E-3</v>
      </c>
      <c r="AU62" s="200">
        <v>66319</v>
      </c>
      <c r="AV62" s="201">
        <v>-6.6302005635665573E-4</v>
      </c>
    </row>
    <row r="63" spans="2:48" collapsed="1">
      <c r="B63" s="209">
        <v>2007</v>
      </c>
      <c r="C63" s="210">
        <v>591403</v>
      </c>
      <c r="D63" s="211">
        <v>1.1663850865224479E-3</v>
      </c>
      <c r="E63" s="210">
        <v>3674</v>
      </c>
      <c r="F63" s="211">
        <v>-0.15169706765181257</v>
      </c>
      <c r="G63" s="210">
        <v>1892</v>
      </c>
      <c r="H63" s="211">
        <v>-0.1523297491039427</v>
      </c>
      <c r="I63" s="210">
        <v>167334</v>
      </c>
      <c r="J63" s="211">
        <v>-5.9498651079136655E-2</v>
      </c>
      <c r="K63" s="210">
        <v>13237</v>
      </c>
      <c r="L63" s="211">
        <v>-6.8210615233000094E-2</v>
      </c>
      <c r="M63" s="210">
        <v>72984</v>
      </c>
      <c r="N63" s="211">
        <v>-0.12586683913621499</v>
      </c>
      <c r="O63" s="210">
        <v>3737</v>
      </c>
      <c r="P63" s="211">
        <v>1.9172521467603434</v>
      </c>
      <c r="Q63" s="210">
        <v>7237</v>
      </c>
      <c r="R63" s="211">
        <v>0.16801162040025819</v>
      </c>
      <c r="S63" s="210">
        <v>72156</v>
      </c>
      <c r="T63" s="211">
        <v>-3.37716596588018E-2</v>
      </c>
      <c r="U63" s="210">
        <v>18373</v>
      </c>
      <c r="V63" s="211">
        <v>0.18451421571787763</v>
      </c>
      <c r="W63" s="210">
        <v>9058</v>
      </c>
      <c r="X63" s="211">
        <v>-0.10103215561730849</v>
      </c>
      <c r="Y63" s="210">
        <v>8712</v>
      </c>
      <c r="Z63" s="211">
        <v>5.1792828685258918E-2</v>
      </c>
      <c r="AA63" s="210">
        <v>36013</v>
      </c>
      <c r="AB63" s="211">
        <v>-0.11750147029994118</v>
      </c>
      <c r="AC63" s="210">
        <v>2267</v>
      </c>
      <c r="AD63" s="211">
        <v>1.0699955416852536E-2</v>
      </c>
      <c r="AE63" s="210">
        <v>5077</v>
      </c>
      <c r="AF63" s="211">
        <v>4.1863328545044043E-2</v>
      </c>
      <c r="AG63" s="210">
        <v>1937</v>
      </c>
      <c r="AH63" s="211">
        <v>0.37375886524822688</v>
      </c>
      <c r="AI63" s="210">
        <v>4239</v>
      </c>
      <c r="AJ63" s="211">
        <v>0.44972640218878257</v>
      </c>
      <c r="AK63" s="210">
        <v>10494</v>
      </c>
      <c r="AL63" s="211">
        <v>0.34280230326295591</v>
      </c>
      <c r="AM63" s="210">
        <v>2485</v>
      </c>
      <c r="AN63" s="211">
        <v>-0.16694602748910492</v>
      </c>
      <c r="AO63" s="210">
        <v>5468</v>
      </c>
      <c r="AP63" s="211">
        <v>8.2772277227722846E-2</v>
      </c>
      <c r="AQ63" s="210">
        <v>3728</v>
      </c>
      <c r="AR63" s="211">
        <v>-9.4486276414865178E-2</v>
      </c>
      <c r="AS63" s="200">
        <v>377946</v>
      </c>
      <c r="AT63" s="212">
        <v>-4.4992823788635339E-2</v>
      </c>
      <c r="AU63" s="200">
        <v>969349</v>
      </c>
      <c r="AV63" s="212">
        <v>-1.7351839799851221E-2</v>
      </c>
    </row>
    <row r="64" spans="2:48" ht="15" hidden="1" customHeight="1" outlineLevel="1">
      <c r="B64" s="197" t="s">
        <v>86</v>
      </c>
      <c r="C64" s="198">
        <v>32230</v>
      </c>
      <c r="D64" s="199" t="s">
        <v>64</v>
      </c>
      <c r="E64" s="198">
        <v>462</v>
      </c>
      <c r="F64" s="199" t="s">
        <v>64</v>
      </c>
      <c r="G64" s="198">
        <v>189</v>
      </c>
      <c r="H64" s="199" t="s">
        <v>64</v>
      </c>
      <c r="I64" s="198">
        <v>16408</v>
      </c>
      <c r="J64" s="199" t="s">
        <v>64</v>
      </c>
      <c r="K64" s="198">
        <v>1086</v>
      </c>
      <c r="L64" s="199" t="s">
        <v>64</v>
      </c>
      <c r="M64" s="198">
        <v>8237</v>
      </c>
      <c r="N64" s="199" t="s">
        <v>64</v>
      </c>
      <c r="O64" s="198">
        <v>323</v>
      </c>
      <c r="P64" s="199" t="s">
        <v>64</v>
      </c>
      <c r="Q64" s="198">
        <v>600</v>
      </c>
      <c r="R64" s="199" t="s">
        <v>64</v>
      </c>
      <c r="S64" s="198">
        <v>13441</v>
      </c>
      <c r="T64" s="199" t="s">
        <v>64</v>
      </c>
      <c r="U64" s="198">
        <v>3300</v>
      </c>
      <c r="V64" s="199" t="s">
        <v>64</v>
      </c>
      <c r="W64" s="198">
        <v>2301</v>
      </c>
      <c r="X64" s="199" t="s">
        <v>64</v>
      </c>
      <c r="Y64" s="198">
        <v>1473</v>
      </c>
      <c r="Z64" s="199" t="s">
        <v>64</v>
      </c>
      <c r="AA64" s="198">
        <v>6367</v>
      </c>
      <c r="AB64" s="199" t="s">
        <v>64</v>
      </c>
      <c r="AC64" s="198">
        <v>268</v>
      </c>
      <c r="AD64" s="199" t="s">
        <v>64</v>
      </c>
      <c r="AE64" s="198">
        <v>433</v>
      </c>
      <c r="AF64" s="199" t="s">
        <v>64</v>
      </c>
      <c r="AG64" s="198">
        <v>162</v>
      </c>
      <c r="AH64" s="199" t="s">
        <v>64</v>
      </c>
      <c r="AI64" s="198">
        <v>400</v>
      </c>
      <c r="AJ64" s="199" t="s">
        <v>64</v>
      </c>
      <c r="AK64" s="198">
        <v>808</v>
      </c>
      <c r="AL64" s="199" t="s">
        <v>64</v>
      </c>
      <c r="AM64" s="198">
        <v>234</v>
      </c>
      <c r="AN64" s="199" t="s">
        <v>64</v>
      </c>
      <c r="AO64" s="198">
        <v>412</v>
      </c>
      <c r="AP64" s="199" t="s">
        <v>64</v>
      </c>
      <c r="AQ64" s="198">
        <v>524</v>
      </c>
      <c r="AR64" s="199" t="s">
        <v>64</v>
      </c>
      <c r="AS64" s="200">
        <v>43987</v>
      </c>
      <c r="AT64" s="201" t="s">
        <v>64</v>
      </c>
      <c r="AU64" s="200">
        <v>76217</v>
      </c>
      <c r="AV64" s="201" t="s">
        <v>64</v>
      </c>
    </row>
    <row r="65" spans="2:48" ht="15" hidden="1" customHeight="1" outlineLevel="1">
      <c r="B65" s="197" t="s">
        <v>87</v>
      </c>
      <c r="C65" s="198">
        <v>33002</v>
      </c>
      <c r="D65" s="199" t="s">
        <v>64</v>
      </c>
      <c r="E65" s="198">
        <v>282</v>
      </c>
      <c r="F65" s="199" t="s">
        <v>64</v>
      </c>
      <c r="G65" s="198">
        <v>138</v>
      </c>
      <c r="H65" s="199" t="s">
        <v>64</v>
      </c>
      <c r="I65" s="198">
        <v>18259</v>
      </c>
      <c r="J65" s="199" t="s">
        <v>64</v>
      </c>
      <c r="K65" s="198">
        <v>618</v>
      </c>
      <c r="L65" s="199" t="s">
        <v>64</v>
      </c>
      <c r="M65" s="198">
        <v>7035</v>
      </c>
      <c r="N65" s="199" t="s">
        <v>64</v>
      </c>
      <c r="O65" s="198">
        <v>76</v>
      </c>
      <c r="P65" s="199" t="s">
        <v>64</v>
      </c>
      <c r="Q65" s="198">
        <v>420</v>
      </c>
      <c r="R65" s="199" t="s">
        <v>64</v>
      </c>
      <c r="S65" s="198">
        <v>11176</v>
      </c>
      <c r="T65" s="199" t="s">
        <v>64</v>
      </c>
      <c r="U65" s="198">
        <v>2336</v>
      </c>
      <c r="V65" s="199" t="s">
        <v>64</v>
      </c>
      <c r="W65" s="198">
        <v>1268</v>
      </c>
      <c r="X65" s="199" t="s">
        <v>64</v>
      </c>
      <c r="Y65" s="198">
        <v>960</v>
      </c>
      <c r="Z65" s="199" t="s">
        <v>64</v>
      </c>
      <c r="AA65" s="198">
        <v>6612</v>
      </c>
      <c r="AB65" s="199" t="s">
        <v>64</v>
      </c>
      <c r="AC65" s="198">
        <v>259</v>
      </c>
      <c r="AD65" s="199" t="s">
        <v>64</v>
      </c>
      <c r="AE65" s="198">
        <v>561</v>
      </c>
      <c r="AF65" s="199" t="s">
        <v>64</v>
      </c>
      <c r="AG65" s="198">
        <v>157</v>
      </c>
      <c r="AH65" s="199" t="s">
        <v>64</v>
      </c>
      <c r="AI65" s="198">
        <v>347</v>
      </c>
      <c r="AJ65" s="199" t="s">
        <v>64</v>
      </c>
      <c r="AK65" s="198">
        <v>502</v>
      </c>
      <c r="AL65" s="199" t="s">
        <v>64</v>
      </c>
      <c r="AM65" s="198">
        <v>102</v>
      </c>
      <c r="AN65" s="199" t="s">
        <v>64</v>
      </c>
      <c r="AO65" s="198">
        <v>313</v>
      </c>
      <c r="AP65" s="199" t="s">
        <v>64</v>
      </c>
      <c r="AQ65" s="198">
        <v>272</v>
      </c>
      <c r="AR65" s="199" t="s">
        <v>64</v>
      </c>
      <c r="AS65" s="200">
        <v>40517</v>
      </c>
      <c r="AT65" s="201" t="s">
        <v>64</v>
      </c>
      <c r="AU65" s="200">
        <v>73519</v>
      </c>
      <c r="AV65" s="201" t="s">
        <v>64</v>
      </c>
    </row>
    <row r="66" spans="2:48" ht="15" hidden="1" customHeight="1" outlineLevel="1">
      <c r="B66" s="197" t="s">
        <v>88</v>
      </c>
      <c r="C66" s="198">
        <v>48292</v>
      </c>
      <c r="D66" s="199" t="s">
        <v>64</v>
      </c>
      <c r="E66" s="198">
        <v>317</v>
      </c>
      <c r="F66" s="199" t="s">
        <v>64</v>
      </c>
      <c r="G66" s="198">
        <v>178</v>
      </c>
      <c r="H66" s="199" t="s">
        <v>64</v>
      </c>
      <c r="I66" s="198">
        <v>12670</v>
      </c>
      <c r="J66" s="199" t="s">
        <v>64</v>
      </c>
      <c r="K66" s="198">
        <v>1128</v>
      </c>
      <c r="L66" s="199" t="s">
        <v>64</v>
      </c>
      <c r="M66" s="198">
        <v>6836</v>
      </c>
      <c r="N66" s="199" t="s">
        <v>64</v>
      </c>
      <c r="O66" s="198">
        <v>136</v>
      </c>
      <c r="P66" s="199" t="s">
        <v>64</v>
      </c>
      <c r="Q66" s="198">
        <v>460</v>
      </c>
      <c r="R66" s="199" t="s">
        <v>64</v>
      </c>
      <c r="S66" s="198">
        <v>6570</v>
      </c>
      <c r="T66" s="199" t="s">
        <v>64</v>
      </c>
      <c r="U66" s="198">
        <v>1460</v>
      </c>
      <c r="V66" s="199" t="s">
        <v>64</v>
      </c>
      <c r="W66" s="198">
        <v>988</v>
      </c>
      <c r="X66" s="199" t="s">
        <v>64</v>
      </c>
      <c r="Y66" s="198">
        <v>739</v>
      </c>
      <c r="Z66" s="199" t="s">
        <v>64</v>
      </c>
      <c r="AA66" s="198">
        <v>3383</v>
      </c>
      <c r="AB66" s="199" t="s">
        <v>64</v>
      </c>
      <c r="AC66" s="198">
        <v>251</v>
      </c>
      <c r="AD66" s="199" t="s">
        <v>64</v>
      </c>
      <c r="AE66" s="198">
        <v>406</v>
      </c>
      <c r="AF66" s="199" t="s">
        <v>64</v>
      </c>
      <c r="AG66" s="198">
        <v>80</v>
      </c>
      <c r="AH66" s="199" t="s">
        <v>64</v>
      </c>
      <c r="AI66" s="198">
        <v>249</v>
      </c>
      <c r="AJ66" s="199" t="s">
        <v>64</v>
      </c>
      <c r="AK66" s="198">
        <v>506</v>
      </c>
      <c r="AL66" s="199" t="s">
        <v>64</v>
      </c>
      <c r="AM66" s="198">
        <v>147</v>
      </c>
      <c r="AN66" s="199" t="s">
        <v>64</v>
      </c>
      <c r="AO66" s="198">
        <v>493</v>
      </c>
      <c r="AP66" s="199" t="s">
        <v>64</v>
      </c>
      <c r="AQ66" s="198">
        <v>327</v>
      </c>
      <c r="AR66" s="199" t="s">
        <v>64</v>
      </c>
      <c r="AS66" s="200">
        <v>30754</v>
      </c>
      <c r="AT66" s="201" t="s">
        <v>64</v>
      </c>
      <c r="AU66" s="200">
        <v>79046</v>
      </c>
      <c r="AV66" s="201" t="s">
        <v>64</v>
      </c>
    </row>
    <row r="67" spans="2:48" ht="15" hidden="1" customHeight="1" outlineLevel="1">
      <c r="B67" s="197" t="s">
        <v>89</v>
      </c>
      <c r="C67" s="198">
        <v>64899</v>
      </c>
      <c r="D67" s="199" t="s">
        <v>64</v>
      </c>
      <c r="E67" s="198">
        <v>389</v>
      </c>
      <c r="F67" s="199" t="s">
        <v>64</v>
      </c>
      <c r="G67" s="198">
        <v>257</v>
      </c>
      <c r="H67" s="199" t="s">
        <v>64</v>
      </c>
      <c r="I67" s="198">
        <v>12675</v>
      </c>
      <c r="J67" s="199" t="s">
        <v>64</v>
      </c>
      <c r="K67" s="198">
        <v>1359</v>
      </c>
      <c r="L67" s="199" t="s">
        <v>64</v>
      </c>
      <c r="M67" s="198">
        <v>6895</v>
      </c>
      <c r="N67" s="199" t="s">
        <v>64</v>
      </c>
      <c r="O67" s="198">
        <v>116</v>
      </c>
      <c r="P67" s="199" t="s">
        <v>64</v>
      </c>
      <c r="Q67" s="198">
        <v>419</v>
      </c>
      <c r="R67" s="199" t="s">
        <v>64</v>
      </c>
      <c r="S67" s="198">
        <v>855</v>
      </c>
      <c r="T67" s="199" t="s">
        <v>64</v>
      </c>
      <c r="U67" s="198">
        <v>49</v>
      </c>
      <c r="V67" s="199" t="s">
        <v>64</v>
      </c>
      <c r="W67" s="198">
        <v>48</v>
      </c>
      <c r="X67" s="199" t="s">
        <v>64</v>
      </c>
      <c r="Y67" s="198">
        <v>128</v>
      </c>
      <c r="Z67" s="199" t="s">
        <v>64</v>
      </c>
      <c r="AA67" s="198">
        <v>630</v>
      </c>
      <c r="AB67" s="199" t="s">
        <v>64</v>
      </c>
      <c r="AC67" s="198">
        <v>171</v>
      </c>
      <c r="AD67" s="199" t="s">
        <v>64</v>
      </c>
      <c r="AE67" s="198">
        <v>347</v>
      </c>
      <c r="AF67" s="199" t="s">
        <v>64</v>
      </c>
      <c r="AG67" s="198">
        <v>123</v>
      </c>
      <c r="AH67" s="199" t="s">
        <v>64</v>
      </c>
      <c r="AI67" s="198">
        <v>299</v>
      </c>
      <c r="AJ67" s="199" t="s">
        <v>64</v>
      </c>
      <c r="AK67" s="198">
        <v>992</v>
      </c>
      <c r="AL67" s="199" t="s">
        <v>64</v>
      </c>
      <c r="AM67" s="198">
        <v>273</v>
      </c>
      <c r="AN67" s="199" t="s">
        <v>64</v>
      </c>
      <c r="AO67" s="198">
        <v>654</v>
      </c>
      <c r="AP67" s="199" t="s">
        <v>64</v>
      </c>
      <c r="AQ67" s="198">
        <v>467</v>
      </c>
      <c r="AR67" s="199" t="s">
        <v>64</v>
      </c>
      <c r="AS67" s="200">
        <v>26291</v>
      </c>
      <c r="AT67" s="201" t="s">
        <v>64</v>
      </c>
      <c r="AU67" s="200">
        <v>91190</v>
      </c>
      <c r="AV67" s="201" t="s">
        <v>64</v>
      </c>
    </row>
    <row r="68" spans="2:48" ht="15" hidden="1" customHeight="1" outlineLevel="1">
      <c r="B68" s="197" t="s">
        <v>90</v>
      </c>
      <c r="C68" s="198">
        <v>92761</v>
      </c>
      <c r="D68" s="199" t="s">
        <v>64</v>
      </c>
      <c r="E68" s="198">
        <v>218</v>
      </c>
      <c r="F68" s="199" t="s">
        <v>64</v>
      </c>
      <c r="G68" s="198">
        <v>175</v>
      </c>
      <c r="H68" s="199" t="s">
        <v>64</v>
      </c>
      <c r="I68" s="198">
        <v>10226</v>
      </c>
      <c r="J68" s="199" t="s">
        <v>64</v>
      </c>
      <c r="K68" s="198">
        <v>984</v>
      </c>
      <c r="L68" s="199" t="s">
        <v>64</v>
      </c>
      <c r="M68" s="198">
        <v>4233</v>
      </c>
      <c r="N68" s="199" t="s">
        <v>64</v>
      </c>
      <c r="O68" s="198">
        <v>118</v>
      </c>
      <c r="P68" s="199" t="s">
        <v>64</v>
      </c>
      <c r="Q68" s="198">
        <v>1190</v>
      </c>
      <c r="R68" s="199" t="s">
        <v>64</v>
      </c>
      <c r="S68" s="198">
        <v>127</v>
      </c>
      <c r="T68" s="199" t="s">
        <v>64</v>
      </c>
      <c r="U68" s="198">
        <v>40</v>
      </c>
      <c r="V68" s="199" t="s">
        <v>64</v>
      </c>
      <c r="W68" s="198">
        <v>20</v>
      </c>
      <c r="X68" s="199" t="s">
        <v>64</v>
      </c>
      <c r="Y68" s="198">
        <v>47</v>
      </c>
      <c r="Z68" s="199" t="s">
        <v>64</v>
      </c>
      <c r="AA68" s="198">
        <v>20</v>
      </c>
      <c r="AB68" s="199" t="s">
        <v>64</v>
      </c>
      <c r="AC68" s="198">
        <v>95</v>
      </c>
      <c r="AD68" s="199" t="s">
        <v>64</v>
      </c>
      <c r="AE68" s="198">
        <v>247</v>
      </c>
      <c r="AF68" s="199" t="s">
        <v>64</v>
      </c>
      <c r="AG68" s="198">
        <v>148</v>
      </c>
      <c r="AH68" s="199" t="s">
        <v>64</v>
      </c>
      <c r="AI68" s="198">
        <v>250</v>
      </c>
      <c r="AJ68" s="199" t="s">
        <v>64</v>
      </c>
      <c r="AK68" s="198">
        <v>1055</v>
      </c>
      <c r="AL68" s="199" t="s">
        <v>64</v>
      </c>
      <c r="AM68" s="198">
        <v>129</v>
      </c>
      <c r="AN68" s="199" t="s">
        <v>64</v>
      </c>
      <c r="AO68" s="198">
        <v>565</v>
      </c>
      <c r="AP68" s="199" t="s">
        <v>64</v>
      </c>
      <c r="AQ68" s="198">
        <v>408</v>
      </c>
      <c r="AR68" s="199" t="s">
        <v>64</v>
      </c>
      <c r="AS68" s="200">
        <v>20168</v>
      </c>
      <c r="AT68" s="201" t="s">
        <v>64</v>
      </c>
      <c r="AU68" s="200">
        <v>112929</v>
      </c>
      <c r="AV68" s="201" t="s">
        <v>64</v>
      </c>
    </row>
    <row r="69" spans="2:48" ht="15" hidden="1" customHeight="1" outlineLevel="1">
      <c r="B69" s="197" t="s">
        <v>91</v>
      </c>
      <c r="C69" s="198">
        <v>81414</v>
      </c>
      <c r="D69" s="199" t="s">
        <v>64</v>
      </c>
      <c r="E69" s="198">
        <v>434</v>
      </c>
      <c r="F69" s="199" t="s">
        <v>64</v>
      </c>
      <c r="G69" s="198">
        <v>196</v>
      </c>
      <c r="H69" s="199" t="s">
        <v>64</v>
      </c>
      <c r="I69" s="198">
        <v>10770</v>
      </c>
      <c r="J69" s="199" t="s">
        <v>64</v>
      </c>
      <c r="K69" s="198">
        <v>1093</v>
      </c>
      <c r="L69" s="199" t="s">
        <v>64</v>
      </c>
      <c r="M69" s="198">
        <v>4768</v>
      </c>
      <c r="N69" s="199" t="s">
        <v>64</v>
      </c>
      <c r="O69" s="198">
        <v>80</v>
      </c>
      <c r="P69" s="199" t="s">
        <v>64</v>
      </c>
      <c r="Q69" s="198">
        <v>640</v>
      </c>
      <c r="R69" s="199" t="s">
        <v>64</v>
      </c>
      <c r="S69" s="198">
        <v>641</v>
      </c>
      <c r="T69" s="199" t="s">
        <v>64</v>
      </c>
      <c r="U69" s="198">
        <v>107</v>
      </c>
      <c r="V69" s="199" t="s">
        <v>64</v>
      </c>
      <c r="W69" s="198">
        <v>65</v>
      </c>
      <c r="X69" s="199" t="s">
        <v>64</v>
      </c>
      <c r="Y69" s="198">
        <v>118</v>
      </c>
      <c r="Z69" s="199" t="s">
        <v>64</v>
      </c>
      <c r="AA69" s="198">
        <v>351</v>
      </c>
      <c r="AB69" s="199" t="s">
        <v>64</v>
      </c>
      <c r="AC69" s="198">
        <v>163</v>
      </c>
      <c r="AD69" s="199" t="s">
        <v>64</v>
      </c>
      <c r="AE69" s="198">
        <v>320</v>
      </c>
      <c r="AF69" s="199" t="s">
        <v>64</v>
      </c>
      <c r="AG69" s="198">
        <v>124</v>
      </c>
      <c r="AH69" s="199" t="s">
        <v>64</v>
      </c>
      <c r="AI69" s="198">
        <v>195</v>
      </c>
      <c r="AJ69" s="199" t="s">
        <v>64</v>
      </c>
      <c r="AK69" s="198">
        <v>1032</v>
      </c>
      <c r="AL69" s="199" t="s">
        <v>64</v>
      </c>
      <c r="AM69" s="198">
        <v>262</v>
      </c>
      <c r="AN69" s="199" t="s">
        <v>64</v>
      </c>
      <c r="AO69" s="198">
        <v>558</v>
      </c>
      <c r="AP69" s="199" t="s">
        <v>64</v>
      </c>
      <c r="AQ69" s="198">
        <v>490</v>
      </c>
      <c r="AR69" s="199" t="s">
        <v>64</v>
      </c>
      <c r="AS69" s="200">
        <v>21766</v>
      </c>
      <c r="AT69" s="201" t="s">
        <v>64</v>
      </c>
      <c r="AU69" s="200">
        <v>103180</v>
      </c>
      <c r="AV69" s="201" t="s">
        <v>64</v>
      </c>
    </row>
    <row r="70" spans="2:48" ht="15" hidden="1" customHeight="1" outlineLevel="1">
      <c r="B70" s="197" t="s">
        <v>92</v>
      </c>
      <c r="C70" s="198">
        <v>58710</v>
      </c>
      <c r="D70" s="199" t="s">
        <v>64</v>
      </c>
      <c r="E70" s="198">
        <v>273</v>
      </c>
      <c r="F70" s="199" t="s">
        <v>64</v>
      </c>
      <c r="G70" s="198">
        <v>189</v>
      </c>
      <c r="H70" s="199" t="s">
        <v>64</v>
      </c>
      <c r="I70" s="198">
        <v>11773</v>
      </c>
      <c r="J70" s="199" t="s">
        <v>64</v>
      </c>
      <c r="K70" s="198">
        <v>886</v>
      </c>
      <c r="L70" s="199" t="s">
        <v>64</v>
      </c>
      <c r="M70" s="198">
        <v>4789</v>
      </c>
      <c r="N70" s="199" t="s">
        <v>64</v>
      </c>
      <c r="O70" s="198">
        <v>73</v>
      </c>
      <c r="P70" s="199" t="s">
        <v>64</v>
      </c>
      <c r="Q70" s="198">
        <v>407</v>
      </c>
      <c r="R70" s="199" t="s">
        <v>64</v>
      </c>
      <c r="S70" s="198">
        <v>730</v>
      </c>
      <c r="T70" s="199" t="s">
        <v>64</v>
      </c>
      <c r="U70" s="198">
        <v>81</v>
      </c>
      <c r="V70" s="199" t="s">
        <v>64</v>
      </c>
      <c r="W70" s="198">
        <v>34</v>
      </c>
      <c r="X70" s="199" t="s">
        <v>64</v>
      </c>
      <c r="Y70" s="198">
        <v>25</v>
      </c>
      <c r="Z70" s="199" t="s">
        <v>64</v>
      </c>
      <c r="AA70" s="198">
        <v>590</v>
      </c>
      <c r="AB70" s="199" t="s">
        <v>64</v>
      </c>
      <c r="AC70" s="198">
        <v>106</v>
      </c>
      <c r="AD70" s="199" t="s">
        <v>64</v>
      </c>
      <c r="AE70" s="198">
        <v>270</v>
      </c>
      <c r="AF70" s="199" t="s">
        <v>64</v>
      </c>
      <c r="AG70" s="198">
        <v>112</v>
      </c>
      <c r="AH70" s="199" t="s">
        <v>64</v>
      </c>
      <c r="AI70" s="198">
        <v>183</v>
      </c>
      <c r="AJ70" s="199" t="s">
        <v>64</v>
      </c>
      <c r="AK70" s="198">
        <v>511</v>
      </c>
      <c r="AL70" s="199" t="s">
        <v>64</v>
      </c>
      <c r="AM70" s="198">
        <v>350</v>
      </c>
      <c r="AN70" s="199" t="s">
        <v>64</v>
      </c>
      <c r="AO70" s="198">
        <v>431</v>
      </c>
      <c r="AP70" s="199" t="s">
        <v>64</v>
      </c>
      <c r="AQ70" s="198">
        <v>312</v>
      </c>
      <c r="AR70" s="199" t="s">
        <v>64</v>
      </c>
      <c r="AS70" s="200">
        <v>21395</v>
      </c>
      <c r="AT70" s="201" t="s">
        <v>64</v>
      </c>
      <c r="AU70" s="200">
        <v>80105</v>
      </c>
      <c r="AV70" s="201" t="s">
        <v>64</v>
      </c>
    </row>
    <row r="71" spans="2:48" ht="15" hidden="1" customHeight="1" outlineLevel="1">
      <c r="B71" s="197" t="s">
        <v>93</v>
      </c>
      <c r="C71" s="198">
        <v>47280</v>
      </c>
      <c r="D71" s="199" t="s">
        <v>64</v>
      </c>
      <c r="E71" s="198">
        <v>272</v>
      </c>
      <c r="F71" s="199" t="s">
        <v>64</v>
      </c>
      <c r="G71" s="198">
        <v>166</v>
      </c>
      <c r="H71" s="199" t="s">
        <v>64</v>
      </c>
      <c r="I71" s="198">
        <v>12463</v>
      </c>
      <c r="J71" s="199" t="s">
        <v>64</v>
      </c>
      <c r="K71" s="198">
        <v>1365</v>
      </c>
      <c r="L71" s="199" t="s">
        <v>64</v>
      </c>
      <c r="M71" s="198">
        <v>5108</v>
      </c>
      <c r="N71" s="199" t="s">
        <v>64</v>
      </c>
      <c r="O71" s="198">
        <v>45</v>
      </c>
      <c r="P71" s="199" t="s">
        <v>64</v>
      </c>
      <c r="Q71" s="198">
        <v>220</v>
      </c>
      <c r="R71" s="199" t="s">
        <v>64</v>
      </c>
      <c r="S71" s="198">
        <v>630</v>
      </c>
      <c r="T71" s="199" t="s">
        <v>64</v>
      </c>
      <c r="U71" s="198">
        <v>78</v>
      </c>
      <c r="V71" s="199" t="s">
        <v>64</v>
      </c>
      <c r="W71" s="198">
        <v>105</v>
      </c>
      <c r="X71" s="199" t="s">
        <v>64</v>
      </c>
      <c r="Y71" s="198">
        <v>25</v>
      </c>
      <c r="Z71" s="199" t="s">
        <v>64</v>
      </c>
      <c r="AA71" s="198">
        <v>422</v>
      </c>
      <c r="AB71" s="199" t="s">
        <v>64</v>
      </c>
      <c r="AC71" s="198">
        <v>133</v>
      </c>
      <c r="AD71" s="199" t="s">
        <v>64</v>
      </c>
      <c r="AE71" s="198">
        <v>317</v>
      </c>
      <c r="AF71" s="199" t="s">
        <v>64</v>
      </c>
      <c r="AG71" s="198">
        <v>68</v>
      </c>
      <c r="AH71" s="199" t="s">
        <v>64</v>
      </c>
      <c r="AI71" s="198">
        <v>163</v>
      </c>
      <c r="AJ71" s="199" t="s">
        <v>64</v>
      </c>
      <c r="AK71" s="198">
        <v>396</v>
      </c>
      <c r="AL71" s="199" t="s">
        <v>64</v>
      </c>
      <c r="AM71" s="198">
        <v>226</v>
      </c>
      <c r="AN71" s="199" t="s">
        <v>64</v>
      </c>
      <c r="AO71" s="198">
        <v>405</v>
      </c>
      <c r="AP71" s="199" t="s">
        <v>64</v>
      </c>
      <c r="AQ71" s="198">
        <v>245</v>
      </c>
      <c r="AR71" s="199" t="s">
        <v>64</v>
      </c>
      <c r="AS71" s="200">
        <v>22222</v>
      </c>
      <c r="AT71" s="201" t="s">
        <v>64</v>
      </c>
      <c r="AU71" s="200">
        <v>69502</v>
      </c>
      <c r="AV71" s="201" t="s">
        <v>64</v>
      </c>
    </row>
    <row r="72" spans="2:48" ht="15" hidden="1" customHeight="1" outlineLevel="1">
      <c r="B72" s="197" t="s">
        <v>94</v>
      </c>
      <c r="C72" s="198">
        <v>50601</v>
      </c>
      <c r="D72" s="199" t="s">
        <v>64</v>
      </c>
      <c r="E72" s="198">
        <v>394</v>
      </c>
      <c r="F72" s="199" t="s">
        <v>64</v>
      </c>
      <c r="G72" s="198">
        <v>155</v>
      </c>
      <c r="H72" s="199" t="s">
        <v>64</v>
      </c>
      <c r="I72" s="198">
        <v>16958</v>
      </c>
      <c r="J72" s="199" t="s">
        <v>64</v>
      </c>
      <c r="K72" s="198">
        <v>1996</v>
      </c>
      <c r="L72" s="199" t="s">
        <v>64</v>
      </c>
      <c r="M72" s="198">
        <v>7334</v>
      </c>
      <c r="N72" s="199" t="s">
        <v>64</v>
      </c>
      <c r="O72" s="198">
        <v>63</v>
      </c>
      <c r="P72" s="199" t="s">
        <v>64</v>
      </c>
      <c r="Q72" s="198">
        <v>567</v>
      </c>
      <c r="R72" s="199" t="s">
        <v>64</v>
      </c>
      <c r="S72" s="198">
        <v>4165</v>
      </c>
      <c r="T72" s="199" t="s">
        <v>64</v>
      </c>
      <c r="U72" s="198">
        <v>1032</v>
      </c>
      <c r="V72" s="199" t="s">
        <v>64</v>
      </c>
      <c r="W72" s="198">
        <v>509</v>
      </c>
      <c r="X72" s="199" t="s">
        <v>64</v>
      </c>
      <c r="Y72" s="198">
        <v>454</v>
      </c>
      <c r="Z72" s="199" t="s">
        <v>64</v>
      </c>
      <c r="AA72" s="198">
        <v>2170</v>
      </c>
      <c r="AB72" s="199" t="s">
        <v>64</v>
      </c>
      <c r="AC72" s="198">
        <v>204</v>
      </c>
      <c r="AD72" s="199" t="s">
        <v>64</v>
      </c>
      <c r="AE72" s="198">
        <v>472</v>
      </c>
      <c r="AF72" s="199" t="s">
        <v>64</v>
      </c>
      <c r="AG72" s="198">
        <v>153</v>
      </c>
      <c r="AH72" s="199" t="s">
        <v>64</v>
      </c>
      <c r="AI72" s="198">
        <v>303</v>
      </c>
      <c r="AJ72" s="199" t="s">
        <v>64</v>
      </c>
      <c r="AK72" s="198">
        <v>824</v>
      </c>
      <c r="AL72" s="199" t="s">
        <v>64</v>
      </c>
      <c r="AM72" s="198">
        <v>297</v>
      </c>
      <c r="AN72" s="199" t="s">
        <v>64</v>
      </c>
      <c r="AO72" s="198">
        <v>379</v>
      </c>
      <c r="AP72" s="199" t="s">
        <v>64</v>
      </c>
      <c r="AQ72" s="198">
        <v>282</v>
      </c>
      <c r="AR72" s="199" t="s">
        <v>64</v>
      </c>
      <c r="AS72" s="200">
        <v>34546</v>
      </c>
      <c r="AT72" s="201" t="s">
        <v>64</v>
      </c>
      <c r="AU72" s="200">
        <v>85147</v>
      </c>
      <c r="AV72" s="201" t="s">
        <v>64</v>
      </c>
    </row>
    <row r="73" spans="2:48" ht="15" hidden="1" customHeight="1" outlineLevel="1">
      <c r="B73" s="197" t="s">
        <v>95</v>
      </c>
      <c r="C73" s="198">
        <v>30968</v>
      </c>
      <c r="D73" s="199" t="s">
        <v>64</v>
      </c>
      <c r="E73" s="198">
        <v>496</v>
      </c>
      <c r="F73" s="199" t="s">
        <v>64</v>
      </c>
      <c r="G73" s="198">
        <v>208</v>
      </c>
      <c r="H73" s="199" t="s">
        <v>64</v>
      </c>
      <c r="I73" s="198">
        <v>21692</v>
      </c>
      <c r="J73" s="199" t="s">
        <v>64</v>
      </c>
      <c r="K73" s="198">
        <v>1522</v>
      </c>
      <c r="L73" s="199" t="s">
        <v>64</v>
      </c>
      <c r="M73" s="198">
        <v>9393</v>
      </c>
      <c r="N73" s="199" t="s">
        <v>64</v>
      </c>
      <c r="O73" s="198">
        <v>98</v>
      </c>
      <c r="P73" s="199" t="s">
        <v>64</v>
      </c>
      <c r="Q73" s="198">
        <v>313</v>
      </c>
      <c r="R73" s="199" t="s">
        <v>64</v>
      </c>
      <c r="S73" s="198">
        <v>11612</v>
      </c>
      <c r="T73" s="199" t="s">
        <v>64</v>
      </c>
      <c r="U73" s="198">
        <v>2014</v>
      </c>
      <c r="V73" s="199" t="s">
        <v>64</v>
      </c>
      <c r="W73" s="198">
        <v>1231</v>
      </c>
      <c r="X73" s="199" t="s">
        <v>64</v>
      </c>
      <c r="Y73" s="198">
        <v>1085</v>
      </c>
      <c r="Z73" s="199" t="s">
        <v>64</v>
      </c>
      <c r="AA73" s="198">
        <v>7282</v>
      </c>
      <c r="AB73" s="199" t="s">
        <v>64</v>
      </c>
      <c r="AC73" s="198">
        <v>183</v>
      </c>
      <c r="AD73" s="199" t="s">
        <v>64</v>
      </c>
      <c r="AE73" s="198">
        <v>480</v>
      </c>
      <c r="AF73" s="199" t="s">
        <v>64</v>
      </c>
      <c r="AG73" s="198">
        <v>92</v>
      </c>
      <c r="AH73" s="199" t="s">
        <v>64</v>
      </c>
      <c r="AI73" s="198">
        <v>130</v>
      </c>
      <c r="AJ73" s="199" t="s">
        <v>64</v>
      </c>
      <c r="AK73" s="198">
        <v>369</v>
      </c>
      <c r="AL73" s="199" t="s">
        <v>64</v>
      </c>
      <c r="AM73" s="198">
        <v>331</v>
      </c>
      <c r="AN73" s="199" t="s">
        <v>64</v>
      </c>
      <c r="AO73" s="198">
        <v>331</v>
      </c>
      <c r="AP73" s="199" t="s">
        <v>64</v>
      </c>
      <c r="AQ73" s="198">
        <v>251</v>
      </c>
      <c r="AR73" s="199" t="s">
        <v>64</v>
      </c>
      <c r="AS73" s="200">
        <v>47501</v>
      </c>
      <c r="AT73" s="201" t="s">
        <v>64</v>
      </c>
      <c r="AU73" s="200">
        <v>78469</v>
      </c>
      <c r="AV73" s="201" t="s">
        <v>64</v>
      </c>
    </row>
    <row r="74" spans="2:48" ht="15" hidden="1" customHeight="1" outlineLevel="1">
      <c r="B74" s="197" t="s">
        <v>96</v>
      </c>
      <c r="C74" s="198">
        <v>28735</v>
      </c>
      <c r="D74" s="199" t="s">
        <v>64</v>
      </c>
      <c r="E74" s="198">
        <v>477</v>
      </c>
      <c r="F74" s="199" t="s">
        <v>64</v>
      </c>
      <c r="G74" s="198">
        <v>166</v>
      </c>
      <c r="H74" s="199" t="s">
        <v>64</v>
      </c>
      <c r="I74" s="198">
        <v>17041</v>
      </c>
      <c r="J74" s="199" t="s">
        <v>64</v>
      </c>
      <c r="K74" s="198">
        <v>1393</v>
      </c>
      <c r="L74" s="199" t="s">
        <v>64</v>
      </c>
      <c r="M74" s="198">
        <v>9265</v>
      </c>
      <c r="N74" s="199" t="s">
        <v>64</v>
      </c>
      <c r="O74" s="198">
        <v>68</v>
      </c>
      <c r="P74" s="199" t="s">
        <v>64</v>
      </c>
      <c r="Q74" s="198">
        <v>462</v>
      </c>
      <c r="R74" s="199" t="s">
        <v>64</v>
      </c>
      <c r="S74" s="198">
        <v>10801</v>
      </c>
      <c r="T74" s="199" t="s">
        <v>64</v>
      </c>
      <c r="U74" s="198">
        <v>2298</v>
      </c>
      <c r="V74" s="199" t="s">
        <v>64</v>
      </c>
      <c r="W74" s="198">
        <v>1300</v>
      </c>
      <c r="X74" s="199" t="s">
        <v>64</v>
      </c>
      <c r="Y74" s="198">
        <v>1416</v>
      </c>
      <c r="Z74" s="199" t="s">
        <v>64</v>
      </c>
      <c r="AA74" s="198">
        <v>5787</v>
      </c>
      <c r="AB74" s="199" t="s">
        <v>64</v>
      </c>
      <c r="AC74" s="198">
        <v>179</v>
      </c>
      <c r="AD74" s="199" t="s">
        <v>64</v>
      </c>
      <c r="AE74" s="198">
        <v>558</v>
      </c>
      <c r="AF74" s="199" t="s">
        <v>64</v>
      </c>
      <c r="AG74" s="198">
        <v>69</v>
      </c>
      <c r="AH74" s="199" t="s">
        <v>64</v>
      </c>
      <c r="AI74" s="198">
        <v>205</v>
      </c>
      <c r="AJ74" s="199" t="s">
        <v>64</v>
      </c>
      <c r="AK74" s="198">
        <v>413</v>
      </c>
      <c r="AL74" s="199" t="s">
        <v>64</v>
      </c>
      <c r="AM74" s="198">
        <v>378</v>
      </c>
      <c r="AN74" s="199" t="s">
        <v>64</v>
      </c>
      <c r="AO74" s="198">
        <v>256</v>
      </c>
      <c r="AP74" s="199" t="s">
        <v>64</v>
      </c>
      <c r="AQ74" s="198">
        <v>333</v>
      </c>
      <c r="AR74" s="199" t="s">
        <v>64</v>
      </c>
      <c r="AS74" s="200">
        <v>42064</v>
      </c>
      <c r="AT74" s="201" t="s">
        <v>64</v>
      </c>
      <c r="AU74" s="200">
        <v>70799</v>
      </c>
      <c r="AV74" s="201" t="s">
        <v>64</v>
      </c>
    </row>
    <row r="75" spans="2:48" ht="15" hidden="1" customHeight="1" outlineLevel="1">
      <c r="B75" s="197" t="s">
        <v>97</v>
      </c>
      <c r="C75" s="198">
        <v>21822</v>
      </c>
      <c r="D75" s="199" t="s">
        <v>64</v>
      </c>
      <c r="E75" s="198">
        <v>317</v>
      </c>
      <c r="F75" s="199" t="s">
        <v>64</v>
      </c>
      <c r="G75" s="198">
        <v>215</v>
      </c>
      <c r="H75" s="199" t="s">
        <v>64</v>
      </c>
      <c r="I75" s="198">
        <v>16985</v>
      </c>
      <c r="J75" s="199" t="s">
        <v>64</v>
      </c>
      <c r="K75" s="198">
        <v>776</v>
      </c>
      <c r="L75" s="199" t="s">
        <v>64</v>
      </c>
      <c r="M75" s="198">
        <v>9600</v>
      </c>
      <c r="N75" s="199" t="s">
        <v>64</v>
      </c>
      <c r="O75" s="198">
        <v>85</v>
      </c>
      <c r="P75" s="199" t="s">
        <v>64</v>
      </c>
      <c r="Q75" s="198">
        <v>498</v>
      </c>
      <c r="R75" s="199" t="s">
        <v>64</v>
      </c>
      <c r="S75" s="198">
        <v>13930</v>
      </c>
      <c r="T75" s="199" t="s">
        <v>64</v>
      </c>
      <c r="U75" s="198">
        <v>2716</v>
      </c>
      <c r="V75" s="199" t="s">
        <v>64</v>
      </c>
      <c r="W75" s="198">
        <v>2207</v>
      </c>
      <c r="X75" s="199" t="s">
        <v>64</v>
      </c>
      <c r="Y75" s="198">
        <v>1813</v>
      </c>
      <c r="Z75" s="199" t="s">
        <v>64</v>
      </c>
      <c r="AA75" s="198">
        <v>7194</v>
      </c>
      <c r="AB75" s="199" t="s">
        <v>64</v>
      </c>
      <c r="AC75" s="198">
        <v>231</v>
      </c>
      <c r="AD75" s="199" t="s">
        <v>64</v>
      </c>
      <c r="AE75" s="198">
        <v>462</v>
      </c>
      <c r="AF75" s="199" t="s">
        <v>64</v>
      </c>
      <c r="AG75" s="198">
        <v>122</v>
      </c>
      <c r="AH75" s="199" t="s">
        <v>64</v>
      </c>
      <c r="AI75" s="198">
        <v>200</v>
      </c>
      <c r="AJ75" s="199" t="s">
        <v>64</v>
      </c>
      <c r="AK75" s="198">
        <v>407</v>
      </c>
      <c r="AL75" s="199" t="s">
        <v>64</v>
      </c>
      <c r="AM75" s="198">
        <v>254</v>
      </c>
      <c r="AN75" s="199" t="s">
        <v>64</v>
      </c>
      <c r="AO75" s="198">
        <v>253</v>
      </c>
      <c r="AP75" s="199" t="s">
        <v>64</v>
      </c>
      <c r="AQ75" s="198">
        <v>206</v>
      </c>
      <c r="AR75" s="199" t="s">
        <v>64</v>
      </c>
      <c r="AS75" s="200">
        <v>44541</v>
      </c>
      <c r="AT75" s="201" t="s">
        <v>64</v>
      </c>
      <c r="AU75" s="200">
        <v>66363</v>
      </c>
      <c r="AV75" s="201" t="s">
        <v>64</v>
      </c>
    </row>
    <row r="76" spans="2:48" collapsed="1">
      <c r="B76" s="209">
        <v>2006</v>
      </c>
      <c r="C76" s="210">
        <v>590714</v>
      </c>
      <c r="D76" s="211" t="s">
        <v>64</v>
      </c>
      <c r="E76" s="210">
        <v>4331</v>
      </c>
      <c r="F76" s="211" t="s">
        <v>64</v>
      </c>
      <c r="G76" s="210">
        <v>2232</v>
      </c>
      <c r="H76" s="211" t="s">
        <v>64</v>
      </c>
      <c r="I76" s="210">
        <v>177920</v>
      </c>
      <c r="J76" s="211" t="s">
        <v>64</v>
      </c>
      <c r="K76" s="210">
        <v>14206</v>
      </c>
      <c r="L76" s="211" t="s">
        <v>64</v>
      </c>
      <c r="M76" s="210">
        <v>83493</v>
      </c>
      <c r="N76" s="211" t="s">
        <v>64</v>
      </c>
      <c r="O76" s="210">
        <v>1281</v>
      </c>
      <c r="P76" s="211" t="s">
        <v>64</v>
      </c>
      <c r="Q76" s="210">
        <v>6196</v>
      </c>
      <c r="R76" s="211" t="s">
        <v>64</v>
      </c>
      <c r="S76" s="210">
        <v>74678</v>
      </c>
      <c r="T76" s="211" t="s">
        <v>64</v>
      </c>
      <c r="U76" s="210">
        <v>15511</v>
      </c>
      <c r="V76" s="211" t="s">
        <v>64</v>
      </c>
      <c r="W76" s="210">
        <v>10076</v>
      </c>
      <c r="X76" s="211" t="s">
        <v>64</v>
      </c>
      <c r="Y76" s="210">
        <v>8283</v>
      </c>
      <c r="Z76" s="211" t="s">
        <v>64</v>
      </c>
      <c r="AA76" s="210">
        <v>40808</v>
      </c>
      <c r="AB76" s="211" t="s">
        <v>64</v>
      </c>
      <c r="AC76" s="210">
        <v>2243</v>
      </c>
      <c r="AD76" s="211" t="s">
        <v>64</v>
      </c>
      <c r="AE76" s="210">
        <v>4873</v>
      </c>
      <c r="AF76" s="211" t="s">
        <v>64</v>
      </c>
      <c r="AG76" s="210">
        <v>1410</v>
      </c>
      <c r="AH76" s="211" t="s">
        <v>64</v>
      </c>
      <c r="AI76" s="210">
        <v>2924</v>
      </c>
      <c r="AJ76" s="211" t="s">
        <v>64</v>
      </c>
      <c r="AK76" s="210">
        <v>7815</v>
      </c>
      <c r="AL76" s="211" t="s">
        <v>64</v>
      </c>
      <c r="AM76" s="210">
        <v>2983</v>
      </c>
      <c r="AN76" s="211" t="s">
        <v>64</v>
      </c>
      <c r="AO76" s="210">
        <v>5050</v>
      </c>
      <c r="AP76" s="211" t="s">
        <v>64</v>
      </c>
      <c r="AQ76" s="210">
        <v>4117</v>
      </c>
      <c r="AR76" s="211" t="s">
        <v>64</v>
      </c>
      <c r="AS76" s="200">
        <v>395752</v>
      </c>
      <c r="AT76" s="212" t="s">
        <v>64</v>
      </c>
      <c r="AU76" s="200">
        <v>986466</v>
      </c>
      <c r="AV76" s="212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Width="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224</v>
      </c>
      <c r="C5" s="161"/>
      <c r="D5" s="161"/>
      <c r="E5" s="161"/>
      <c r="F5" s="161"/>
    </row>
    <row r="6" spans="2:9" ht="30" customHeight="1">
      <c r="B6" s="213" t="s">
        <v>200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123" t="s">
        <v>75</v>
      </c>
      <c r="F6" s="122" t="s">
        <v>225</v>
      </c>
    </row>
    <row r="7" spans="2:9" ht="15" customHeight="1">
      <c r="B7" s="110" t="s">
        <v>201</v>
      </c>
      <c r="C7" s="52">
        <v>119346</v>
      </c>
      <c r="D7" s="52">
        <v>105609</v>
      </c>
      <c r="E7" s="54">
        <f>(D7-C7)/C7</f>
        <v>-0.11510230757629078</v>
      </c>
      <c r="F7" s="53">
        <f>D7/$D$29</f>
        <v>0.43792633015006821</v>
      </c>
      <c r="H7" s="214"/>
      <c r="I7" s="214"/>
    </row>
    <row r="8" spans="2:9" ht="15" customHeight="1">
      <c r="B8" s="110" t="s">
        <v>205</v>
      </c>
      <c r="C8" s="52">
        <v>53009</v>
      </c>
      <c r="D8" s="52">
        <v>63404</v>
      </c>
      <c r="E8" s="54">
        <f t="shared" ref="E8:E27" si="0">(D8-C8)/C8</f>
        <v>0.19609877567960157</v>
      </c>
      <c r="F8" s="53">
        <f>D8/$D$29</f>
        <v>0.26291585979258325</v>
      </c>
      <c r="H8" s="214"/>
      <c r="I8" s="214"/>
    </row>
    <row r="9" spans="2:9" ht="15" customHeight="1">
      <c r="B9" s="110" t="s">
        <v>210</v>
      </c>
      <c r="C9" s="52">
        <v>23559</v>
      </c>
      <c r="D9" s="52">
        <v>29706</v>
      </c>
      <c r="E9" s="54">
        <f t="shared" si="0"/>
        <v>0.26091939386221824</v>
      </c>
      <c r="F9" s="53">
        <f>D9/$D$29</f>
        <v>0.12318116413788528</v>
      </c>
      <c r="H9" s="214"/>
      <c r="I9" s="214"/>
    </row>
    <row r="10" spans="2:9" ht="15" customHeight="1">
      <c r="B10" s="110" t="s">
        <v>214</v>
      </c>
      <c r="C10" s="52">
        <v>12976</v>
      </c>
      <c r="D10" s="52">
        <v>14985</v>
      </c>
      <c r="E10" s="54">
        <f t="shared" si="0"/>
        <v>0.15482429099876696</v>
      </c>
      <c r="F10" s="53">
        <f t="shared" ref="F10:F29" si="1">D10/$D$29</f>
        <v>6.2137943331522616E-2</v>
      </c>
      <c r="G10" s="110"/>
      <c r="H10" s="214"/>
      <c r="I10" s="214"/>
    </row>
    <row r="11" spans="2:9" ht="15" customHeight="1">
      <c r="B11" s="110" t="s">
        <v>211</v>
      </c>
      <c r="C11" s="52">
        <v>5224</v>
      </c>
      <c r="D11" s="52">
        <v>6711</v>
      </c>
      <c r="E11" s="54">
        <f t="shared" si="0"/>
        <v>0.28464777947932618</v>
      </c>
      <c r="F11" s="53">
        <f t="shared" si="1"/>
        <v>2.7828344190713932E-2</v>
      </c>
      <c r="G11" s="110"/>
      <c r="H11" s="214"/>
      <c r="I11" s="214"/>
    </row>
    <row r="12" spans="2:9" ht="15" customHeight="1">
      <c r="B12" s="110" t="s">
        <v>213</v>
      </c>
      <c r="C12" s="52">
        <v>3130</v>
      </c>
      <c r="D12" s="52">
        <v>4510</v>
      </c>
      <c r="E12" s="54">
        <f t="shared" si="0"/>
        <v>0.44089456869009586</v>
      </c>
      <c r="F12" s="53">
        <f t="shared" si="1"/>
        <v>1.8701509804815948E-2</v>
      </c>
      <c r="G12" s="110"/>
      <c r="H12" s="214"/>
      <c r="I12" s="214"/>
    </row>
    <row r="13" spans="2:9" ht="15" customHeight="1">
      <c r="B13" s="110" t="s">
        <v>212</v>
      </c>
      <c r="C13" s="52">
        <v>2229</v>
      </c>
      <c r="D13" s="52">
        <v>3500</v>
      </c>
      <c r="E13" s="54">
        <f t="shared" si="0"/>
        <v>0.5702108568864962</v>
      </c>
      <c r="F13" s="53">
        <f t="shared" si="1"/>
        <v>1.4513366810832777E-2</v>
      </c>
      <c r="G13" s="110"/>
      <c r="H13" s="214"/>
      <c r="I13" s="214"/>
    </row>
    <row r="14" spans="2:9" ht="15" customHeight="1">
      <c r="B14" s="110" t="s">
        <v>207</v>
      </c>
      <c r="C14" s="52">
        <v>18449</v>
      </c>
      <c r="D14" s="52">
        <v>20349</v>
      </c>
      <c r="E14" s="54">
        <f t="shared" si="0"/>
        <v>0.10298661174047374</v>
      </c>
      <c r="F14" s="53">
        <f t="shared" si="1"/>
        <v>8.4380714638181767E-2</v>
      </c>
      <c r="G14" s="110"/>
      <c r="H14" s="214"/>
      <c r="I14" s="214"/>
    </row>
    <row r="15" spans="2:9" ht="15" customHeight="1">
      <c r="B15" s="110" t="s">
        <v>206</v>
      </c>
      <c r="C15" s="52">
        <v>5325</v>
      </c>
      <c r="D15" s="52">
        <v>7182</v>
      </c>
      <c r="E15" s="54">
        <f t="shared" si="0"/>
        <v>0.34873239436619718</v>
      </c>
      <c r="F15" s="53">
        <f t="shared" si="1"/>
        <v>2.9781428695828858E-2</v>
      </c>
      <c r="G15" s="110"/>
      <c r="H15" s="214"/>
      <c r="I15" s="214"/>
    </row>
    <row r="16" spans="2:9" ht="15" customHeight="1">
      <c r="B16" s="110" t="s">
        <v>216</v>
      </c>
      <c r="C16" s="52">
        <v>1634</v>
      </c>
      <c r="D16" s="52">
        <v>2132</v>
      </c>
      <c r="E16" s="54">
        <f t="shared" si="0"/>
        <v>0.3047735618115055</v>
      </c>
      <c r="F16" s="53">
        <f t="shared" si="1"/>
        <v>8.8407137259129947E-3</v>
      </c>
      <c r="H16" s="214"/>
      <c r="I16" s="214"/>
    </row>
    <row r="17" spans="2:11" ht="15" customHeight="1">
      <c r="B17" s="110" t="s">
        <v>209</v>
      </c>
      <c r="C17" s="52">
        <v>1324</v>
      </c>
      <c r="D17" s="52">
        <v>1756</v>
      </c>
      <c r="E17" s="54">
        <f t="shared" si="0"/>
        <v>0.32628398791540786</v>
      </c>
      <c r="F17" s="53">
        <f t="shared" si="1"/>
        <v>7.2815634628063874E-3</v>
      </c>
      <c r="H17" s="214"/>
      <c r="I17" s="214"/>
    </row>
    <row r="18" spans="2:11" ht="15" customHeight="1">
      <c r="B18" s="110" t="s">
        <v>218</v>
      </c>
      <c r="C18" s="52">
        <v>669</v>
      </c>
      <c r="D18" s="52">
        <v>1380</v>
      </c>
      <c r="E18" s="54">
        <f t="shared" si="0"/>
        <v>1.0627802690582959</v>
      </c>
      <c r="F18" s="53">
        <f t="shared" si="1"/>
        <v>5.722413199699781E-3</v>
      </c>
      <c r="H18" s="214"/>
      <c r="I18" s="214"/>
    </row>
    <row r="19" spans="2:11" ht="15" customHeight="1">
      <c r="B19" s="110" t="s">
        <v>215</v>
      </c>
      <c r="C19" s="52">
        <v>909</v>
      </c>
      <c r="D19" s="52">
        <v>1237</v>
      </c>
      <c r="E19" s="54">
        <f t="shared" si="0"/>
        <v>0.36083608360836084</v>
      </c>
      <c r="F19" s="53">
        <f t="shared" si="1"/>
        <v>5.1294384985714698E-3</v>
      </c>
      <c r="H19" s="214"/>
      <c r="I19" s="214"/>
    </row>
    <row r="20" spans="2:11" ht="15" customHeight="1">
      <c r="B20" s="110" t="s">
        <v>203</v>
      </c>
      <c r="C20" s="52">
        <v>862</v>
      </c>
      <c r="D20" s="52">
        <v>1099</v>
      </c>
      <c r="E20" s="54">
        <f t="shared" si="0"/>
        <v>0.27494199535962877</v>
      </c>
      <c r="F20" s="53">
        <f t="shared" si="1"/>
        <v>4.5571971786014919E-3</v>
      </c>
      <c r="H20" s="214"/>
      <c r="I20" s="214"/>
    </row>
    <row r="21" spans="2:11" ht="15" customHeight="1">
      <c r="B21" s="110" t="s">
        <v>208</v>
      </c>
      <c r="C21" s="52">
        <v>607</v>
      </c>
      <c r="D21" s="52">
        <v>594</v>
      </c>
      <c r="E21" s="54">
        <f t="shared" si="0"/>
        <v>-2.1416803953871501E-2</v>
      </c>
      <c r="F21" s="53">
        <f t="shared" si="1"/>
        <v>2.4631256816099057E-3</v>
      </c>
      <c r="H21" s="214"/>
      <c r="I21" s="214"/>
    </row>
    <row r="22" spans="2:11" ht="15" customHeight="1">
      <c r="B22" s="110" t="s">
        <v>217</v>
      </c>
      <c r="C22" s="52">
        <v>414</v>
      </c>
      <c r="D22" s="52">
        <v>836</v>
      </c>
      <c r="E22" s="54">
        <f t="shared" si="0"/>
        <v>1.0193236714975846</v>
      </c>
      <c r="F22" s="53">
        <f t="shared" si="1"/>
        <v>3.4666213296732007E-3</v>
      </c>
      <c r="H22" s="214"/>
      <c r="I22" s="214"/>
    </row>
    <row r="23" spans="2:11" ht="15" customHeight="1">
      <c r="B23" s="110" t="s">
        <v>204</v>
      </c>
      <c r="C23" s="52">
        <v>597</v>
      </c>
      <c r="D23" s="52">
        <v>649</v>
      </c>
      <c r="E23" s="54">
        <f t="shared" si="0"/>
        <v>8.7102177554438859E-2</v>
      </c>
      <c r="F23" s="53">
        <f t="shared" si="1"/>
        <v>2.6911928743515636E-3</v>
      </c>
      <c r="H23" s="214"/>
      <c r="I23" s="214"/>
    </row>
    <row r="24" spans="2:11" ht="15" customHeight="1">
      <c r="B24" s="110" t="s">
        <v>219</v>
      </c>
      <c r="C24" s="52">
        <v>1783</v>
      </c>
      <c r="D24" s="52">
        <v>2259</v>
      </c>
      <c r="E24" s="54">
        <f t="shared" si="0"/>
        <v>0.26696578799775661</v>
      </c>
      <c r="F24" s="53">
        <f t="shared" si="1"/>
        <v>9.3673416073346404E-3</v>
      </c>
      <c r="H24" s="214"/>
      <c r="I24" s="214"/>
    </row>
    <row r="25" spans="2:11" ht="15" customHeight="1">
      <c r="B25" s="110" t="s">
        <v>220</v>
      </c>
      <c r="C25" s="52">
        <v>482</v>
      </c>
      <c r="D25" s="52">
        <v>533</v>
      </c>
      <c r="E25" s="54">
        <f t="shared" si="0"/>
        <v>0.10580912863070539</v>
      </c>
      <c r="F25" s="53">
        <f t="shared" si="1"/>
        <v>2.2101784314782487E-3</v>
      </c>
      <c r="H25" s="214"/>
      <c r="I25" s="214"/>
    </row>
    <row r="26" spans="2:11" ht="15" customHeight="1">
      <c r="B26" s="110" t="s">
        <v>221</v>
      </c>
      <c r="C26" s="52">
        <v>1180</v>
      </c>
      <c r="D26" s="52">
        <v>1073</v>
      </c>
      <c r="E26" s="54">
        <f t="shared" si="0"/>
        <v>-9.0677966101694915E-2</v>
      </c>
      <c r="F26" s="53">
        <f t="shared" si="1"/>
        <v>4.4493835965781631E-3</v>
      </c>
      <c r="H26" s="214"/>
      <c r="I26" s="214"/>
    </row>
    <row r="27" spans="2:11" ht="15" customHeight="1">
      <c r="B27" s="110" t="s">
        <v>222</v>
      </c>
      <c r="C27" s="52">
        <v>1540</v>
      </c>
      <c r="D27" s="52">
        <v>1359</v>
      </c>
      <c r="E27" s="54">
        <f t="shared" si="0"/>
        <v>-0.11753246753246753</v>
      </c>
      <c r="F27" s="53">
        <f t="shared" si="1"/>
        <v>5.6353329988347838E-3</v>
      </c>
      <c r="H27" s="214"/>
      <c r="I27" s="214"/>
    </row>
    <row r="28" spans="2:11" ht="15" customHeight="1">
      <c r="B28" s="106" t="s">
        <v>223</v>
      </c>
      <c r="C28" s="215">
        <v>112343</v>
      </c>
      <c r="D28" s="215">
        <v>135548</v>
      </c>
      <c r="E28" s="54">
        <f>(D28-C28)/C28</f>
        <v>0.20655492554053212</v>
      </c>
      <c r="F28" s="216">
        <f t="shared" si="1"/>
        <v>0.56207366984993179</v>
      </c>
      <c r="H28" s="214"/>
      <c r="I28" s="214"/>
    </row>
    <row r="29" spans="2:11" ht="15" customHeight="1">
      <c r="B29" s="108" t="s">
        <v>83</v>
      </c>
      <c r="C29" s="217">
        <v>231689</v>
      </c>
      <c r="D29" s="217">
        <v>241157</v>
      </c>
      <c r="E29" s="218">
        <f t="shared" ref="E29" si="2">(D29-C29)/C29</f>
        <v>4.0865125232531538E-2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8">
    <cfRule type="containsText" dxfId="1594" priority="1259" operator="containsText" text="SUIZA">
      <formula>NOT(ISERROR(SEARCH("SUIZA",B7)))</formula>
    </cfRule>
    <cfRule type="containsText" dxfId="1593" priority="1260" operator="containsText" text="AUSTRIA">
      <formula>NOT(ISERROR(SEARCH("AUSTRIA",B7)))</formula>
    </cfRule>
    <cfRule type="containsText" dxfId="1592" priority="1261" operator="containsText" text="IRLANDA">
      <formula>NOT(ISERROR(SEARCH("IRLANDA",B7)))</formula>
    </cfRule>
    <cfRule type="containsText" dxfId="1591" priority="1262" operator="containsText" text="PAÍSES DEL ESTE">
      <formula>NOT(ISERROR(SEARCH("PAÍSES DEL ESTE",B7)))</formula>
    </cfRule>
    <cfRule type="containsText" dxfId="1590" priority="1263" operator="containsText" text="RUSIA">
      <formula>NOT(ISERROR(SEARCH("RUSIA",B7)))</formula>
    </cfRule>
    <cfRule type="containsText" dxfId="1589" priority="1264" operator="containsText" text="HOLANDA">
      <formula>NOT(ISERROR(SEARCH("HOLANDA",B7)))</formula>
    </cfRule>
    <cfRule type="containsText" dxfId="1588" priority="1265" operator="containsText" text="FRANCIA">
      <formula>NOT(ISERROR(SEARCH("FRANCIA",B7)))</formula>
    </cfRule>
    <cfRule type="containsText" dxfId="1587" priority="1266" operator="containsText" text="ITALIA">
      <formula>NOT(ISERROR(SEARCH("ITALIA",B7)))</formula>
    </cfRule>
    <cfRule type="containsText" dxfId="1586" priority="1267" operator="containsText" text="BÉLGICA">
      <formula>NOT(ISERROR(SEARCH("BÉLGICA",B7)))</formula>
    </cfRule>
    <cfRule type="containsText" dxfId="1585" priority="1268" operator="containsText" text="ESPAÑA">
      <formula>NOT(ISERROR(SEARCH("ESPAÑA",B7)))</formula>
    </cfRule>
    <cfRule type="containsText" dxfId="1584" priority="1269" operator="containsText" text="ALEMANIA">
      <formula>NOT(ISERROR(SEARCH("ALEMANIA",B7)))</formula>
    </cfRule>
    <cfRule type="containsText" dxfId="1583" priority="1270" operator="containsText" text="PAÍSES NÓRDICOS">
      <formula>NOT(ISERROR(SEARCH("PAÍSES NÓRDICOS",B7)))</formula>
    </cfRule>
    <cfRule type="containsText" dxfId="1582" priority="1271" operator="containsText" text="REINO UNIDO">
      <formula>NOT(ISERROR(SEARCH("REINO UNIDO",B7)))</formula>
    </cfRule>
    <cfRule type="containsText" dxfId="1581" priority="1272" operator="containsText" text="DINAMARCA">
      <formula>NOT(ISERROR(SEARCH("DINAMARCA",B7)))</formula>
    </cfRule>
    <cfRule type="containsText" dxfId="1580" priority="1273" operator="containsText" text="NORUEGA">
      <formula>NOT(ISERROR(SEARCH("NORUEGA",B7)))</formula>
    </cfRule>
    <cfRule type="containsText" dxfId="1579" priority="1274" operator="containsText" text="FINLANDIA">
      <formula>NOT(ISERROR(SEARCH("FINLANDIA",B7)))</formula>
    </cfRule>
    <cfRule type="containsText" dxfId="1578" priority="1275" operator="containsText" text="SUECIA">
      <formula>NOT(ISERROR(SEARCH("SUECIA",B7)))</formula>
    </cfRule>
  </conditionalFormatting>
  <conditionalFormatting sqref="B7:B27">
    <cfRule type="containsText" dxfId="1577" priority="1242" operator="containsText" text="SUIZA">
      <formula>NOT(ISERROR(SEARCH("SUIZA",B7)))</formula>
    </cfRule>
    <cfRule type="containsText" dxfId="1576" priority="1243" operator="containsText" text="AUSTRIA">
      <formula>NOT(ISERROR(SEARCH("AUSTRIA",B7)))</formula>
    </cfRule>
    <cfRule type="containsText" dxfId="1575" priority="1244" operator="containsText" text="IRLANDA">
      <formula>NOT(ISERROR(SEARCH("IRLANDA",B7)))</formula>
    </cfRule>
    <cfRule type="containsText" dxfId="1574" priority="1245" operator="containsText" text="PAÍSES DEL ESTE">
      <formula>NOT(ISERROR(SEARCH("PAÍSES DEL ESTE",B7)))</formula>
    </cfRule>
    <cfRule type="containsText" dxfId="1573" priority="1246" operator="containsText" text="RUSIA">
      <formula>NOT(ISERROR(SEARCH("RUSIA",B7)))</formula>
    </cfRule>
    <cfRule type="containsText" dxfId="1572" priority="1247" operator="containsText" text="HOLANDA">
      <formula>NOT(ISERROR(SEARCH("HOLANDA",B7)))</formula>
    </cfRule>
    <cfRule type="containsText" dxfId="1571" priority="1248" operator="containsText" text="FRANCIA">
      <formula>NOT(ISERROR(SEARCH("FRANCIA",B7)))</formula>
    </cfRule>
    <cfRule type="containsText" dxfId="1570" priority="1249" operator="containsText" text="ITALIA">
      <formula>NOT(ISERROR(SEARCH("ITALIA",B7)))</formula>
    </cfRule>
    <cfRule type="containsText" dxfId="1569" priority="1250" operator="containsText" text="BÉLGICA">
      <formula>NOT(ISERROR(SEARCH("BÉLGICA",B7)))</formula>
    </cfRule>
    <cfRule type="containsText" dxfId="1568" priority="1251" operator="containsText" text="ESPAÑA">
      <formula>NOT(ISERROR(SEARCH("ESPAÑA",B7)))</formula>
    </cfRule>
    <cfRule type="containsText" dxfId="1567" priority="1252" operator="containsText" text="ALEMANIA">
      <formula>NOT(ISERROR(SEARCH("ALEMANIA",B7)))</formula>
    </cfRule>
    <cfRule type="containsText" dxfId="1566" priority="1253" operator="containsText" text="PAÍSES NÓRDICOS">
      <formula>NOT(ISERROR(SEARCH("PAÍSES NÓRDICOS",B7)))</formula>
    </cfRule>
    <cfRule type="containsText" dxfId="1565" priority="1254" operator="containsText" text="REINO UNIDO">
      <formula>NOT(ISERROR(SEARCH("REINO UNIDO",B7)))</formula>
    </cfRule>
    <cfRule type="containsText" dxfId="1564" priority="1255" operator="containsText" text="DINAMARCA">
      <formula>NOT(ISERROR(SEARCH("DINAMARCA",B7)))</formula>
    </cfRule>
    <cfRule type="containsText" dxfId="1563" priority="1256" operator="containsText" text="NORUEGA">
      <formula>NOT(ISERROR(SEARCH("NORUEGA",B7)))</formula>
    </cfRule>
    <cfRule type="containsText" dxfId="1562" priority="1257" operator="containsText" text="FINLANDIA">
      <formula>NOT(ISERROR(SEARCH("FINLANDIA",B7)))</formula>
    </cfRule>
    <cfRule type="containsText" dxfId="1561" priority="1258" operator="containsText" text="SUECIA">
      <formula>NOT(ISERROR(SEARCH("SUECIA",B7)))</formula>
    </cfRule>
  </conditionalFormatting>
  <conditionalFormatting sqref="B9:B12">
    <cfRule type="containsText" dxfId="1560" priority="1225" operator="containsText" text="SUIZA">
      <formula>NOT(ISERROR(SEARCH("SUIZA",B9)))</formula>
    </cfRule>
    <cfRule type="containsText" dxfId="1559" priority="1226" operator="containsText" text="AUSTRIA">
      <formula>NOT(ISERROR(SEARCH("AUSTRIA",B9)))</formula>
    </cfRule>
    <cfRule type="containsText" dxfId="1558" priority="1227" operator="containsText" text="IRLANDA">
      <formula>NOT(ISERROR(SEARCH("IRLANDA",B9)))</formula>
    </cfRule>
    <cfRule type="containsText" dxfId="1557" priority="1228" operator="containsText" text="PAÍSES DEL ESTE">
      <formula>NOT(ISERROR(SEARCH("PAÍSES DEL ESTE",B9)))</formula>
    </cfRule>
    <cfRule type="containsText" dxfId="1556" priority="1229" operator="containsText" text="RUSIA">
      <formula>NOT(ISERROR(SEARCH("RUSIA",B9)))</formula>
    </cfRule>
    <cfRule type="containsText" dxfId="1555" priority="1230" operator="containsText" text="HOLANDA">
      <formula>NOT(ISERROR(SEARCH("HOLANDA",B9)))</formula>
    </cfRule>
    <cfRule type="containsText" dxfId="1554" priority="1231" operator="containsText" text="FRANCIA">
      <formula>NOT(ISERROR(SEARCH("FRANCIA",B9)))</formula>
    </cfRule>
    <cfRule type="containsText" dxfId="1553" priority="1232" operator="containsText" text="ITALIA">
      <formula>NOT(ISERROR(SEARCH("ITALIA",B9)))</formula>
    </cfRule>
    <cfRule type="containsText" dxfId="1552" priority="1233" operator="containsText" text="BÉLGICA">
      <formula>NOT(ISERROR(SEARCH("BÉLGICA",B9)))</formula>
    </cfRule>
    <cfRule type="containsText" dxfId="1551" priority="1234" operator="containsText" text="ESPAÑA">
      <formula>NOT(ISERROR(SEARCH("ESPAÑA",B9)))</formula>
    </cfRule>
    <cfRule type="containsText" dxfId="1550" priority="1235" operator="containsText" text="ALEMANIA">
      <formula>NOT(ISERROR(SEARCH("ALEMANIA",B9)))</formula>
    </cfRule>
    <cfRule type="containsText" dxfId="1549" priority="1236" operator="containsText" text="PAÍSES NÓRDICOS">
      <formula>NOT(ISERROR(SEARCH("PAÍSES NÓRDICOS",B9)))</formula>
    </cfRule>
    <cfRule type="containsText" dxfId="1548" priority="1237" operator="containsText" text="REINO UNIDO">
      <formula>NOT(ISERROR(SEARCH("REINO UNIDO",B9)))</formula>
    </cfRule>
    <cfRule type="containsText" dxfId="1547" priority="1238" operator="containsText" text="DINAMARCA">
      <formula>NOT(ISERROR(SEARCH("DINAMARCA",B9)))</formula>
    </cfRule>
    <cfRule type="containsText" dxfId="1546" priority="1239" operator="containsText" text="NORUEGA">
      <formula>NOT(ISERROR(SEARCH("NORUEGA",B9)))</formula>
    </cfRule>
    <cfRule type="containsText" dxfId="1545" priority="1240" operator="containsText" text="FINLANDIA">
      <formula>NOT(ISERROR(SEARCH("FINLANDIA",B9)))</formula>
    </cfRule>
    <cfRule type="containsText" dxfId="1544" priority="1241" operator="containsText" text="SUECIA">
      <formula>NOT(ISERROR(SEARCH("SUECIA",B9)))</formula>
    </cfRule>
  </conditionalFormatting>
  <conditionalFormatting sqref="B7:B27">
    <cfRule type="containsText" dxfId="1543" priority="1208" operator="containsText" text="SUIZA">
      <formula>NOT(ISERROR(SEARCH("SUIZA",B7)))</formula>
    </cfRule>
    <cfRule type="containsText" dxfId="1542" priority="1209" operator="containsText" text="AUSTRIA">
      <formula>NOT(ISERROR(SEARCH("AUSTRIA",B7)))</formula>
    </cfRule>
    <cfRule type="containsText" dxfId="1541" priority="1210" operator="containsText" text="IRLANDA">
      <formula>NOT(ISERROR(SEARCH("IRLANDA",B7)))</formula>
    </cfRule>
    <cfRule type="containsText" dxfId="1540" priority="1211" operator="containsText" text="PAÍSES DEL ESTE">
      <formula>NOT(ISERROR(SEARCH("PAÍSES DEL ESTE",B7)))</formula>
    </cfRule>
    <cfRule type="containsText" dxfId="1539" priority="1212" operator="containsText" text="RUSIA">
      <formula>NOT(ISERROR(SEARCH("RUSIA",B7)))</formula>
    </cfRule>
    <cfRule type="containsText" dxfId="1538" priority="1213" operator="containsText" text="HOLANDA">
      <formula>NOT(ISERROR(SEARCH("HOLANDA",B7)))</formula>
    </cfRule>
    <cfRule type="containsText" dxfId="1537" priority="1214" operator="containsText" text="FRANCIA">
      <formula>NOT(ISERROR(SEARCH("FRANCIA",B7)))</formula>
    </cfRule>
    <cfRule type="containsText" dxfId="1536" priority="1215" operator="containsText" text="ITALIA">
      <formula>NOT(ISERROR(SEARCH("ITALIA",B7)))</formula>
    </cfRule>
    <cfRule type="containsText" dxfId="1535" priority="1216" operator="containsText" text="BÉLGICA">
      <formula>NOT(ISERROR(SEARCH("BÉLGICA",B7)))</formula>
    </cfRule>
    <cfRule type="containsText" dxfId="1534" priority="1217" operator="containsText" text="ESPAÑA">
      <formula>NOT(ISERROR(SEARCH("ESPAÑA",B7)))</formula>
    </cfRule>
    <cfRule type="containsText" dxfId="1533" priority="1218" operator="containsText" text="ALEMANIA">
      <formula>NOT(ISERROR(SEARCH("ALEMANIA",B7)))</formula>
    </cfRule>
    <cfRule type="containsText" dxfId="1532" priority="1219" operator="containsText" text="PAÍSES NÓRDICOS">
      <formula>NOT(ISERROR(SEARCH("PAÍSES NÓRDICOS",B7)))</formula>
    </cfRule>
    <cfRule type="containsText" dxfId="1531" priority="1220" operator="containsText" text="REINO UNIDO">
      <formula>NOT(ISERROR(SEARCH("REINO UNIDO",B7)))</formula>
    </cfRule>
    <cfRule type="containsText" dxfId="1530" priority="1221" operator="containsText" text="DINAMARCA">
      <formula>NOT(ISERROR(SEARCH("DINAMARCA",B7)))</formula>
    </cfRule>
    <cfRule type="containsText" dxfId="1529" priority="1222" operator="containsText" text="NORUEGA">
      <formula>NOT(ISERROR(SEARCH("NORUEGA",B7)))</formula>
    </cfRule>
    <cfRule type="containsText" dxfId="1528" priority="1223" operator="containsText" text="FINLANDIA">
      <formula>NOT(ISERROR(SEARCH("FINLANDIA",B7)))</formula>
    </cfRule>
    <cfRule type="containsText" dxfId="1527" priority="1224" operator="containsText" text="SUECIA">
      <formula>NOT(ISERROR(SEARCH("SUECIA",B7)))</formula>
    </cfRule>
  </conditionalFormatting>
  <conditionalFormatting sqref="B9:B12">
    <cfRule type="containsText" dxfId="1526" priority="1191" operator="containsText" text="SUIZA">
      <formula>NOT(ISERROR(SEARCH("SUIZA",B9)))</formula>
    </cfRule>
    <cfRule type="containsText" dxfId="1525" priority="1192" operator="containsText" text="AUSTRIA">
      <formula>NOT(ISERROR(SEARCH("AUSTRIA",B9)))</formula>
    </cfRule>
    <cfRule type="containsText" dxfId="1524" priority="1193" operator="containsText" text="IRLANDA">
      <formula>NOT(ISERROR(SEARCH("IRLANDA",B9)))</formula>
    </cfRule>
    <cfRule type="containsText" dxfId="1523" priority="1194" operator="containsText" text="PAÍSES DEL ESTE">
      <formula>NOT(ISERROR(SEARCH("PAÍSES DEL ESTE",B9)))</formula>
    </cfRule>
    <cfRule type="containsText" dxfId="1522" priority="1195" operator="containsText" text="RUSIA">
      <formula>NOT(ISERROR(SEARCH("RUSIA",B9)))</formula>
    </cfRule>
    <cfRule type="containsText" dxfId="1521" priority="1196" operator="containsText" text="HOLANDA">
      <formula>NOT(ISERROR(SEARCH("HOLANDA",B9)))</formula>
    </cfRule>
    <cfRule type="containsText" dxfId="1520" priority="1197" operator="containsText" text="FRANCIA">
      <formula>NOT(ISERROR(SEARCH("FRANCIA",B9)))</formula>
    </cfRule>
    <cfRule type="containsText" dxfId="1519" priority="1198" operator="containsText" text="ITALIA">
      <formula>NOT(ISERROR(SEARCH("ITALIA",B9)))</formula>
    </cfRule>
    <cfRule type="containsText" dxfId="1518" priority="1199" operator="containsText" text="BÉLGICA">
      <formula>NOT(ISERROR(SEARCH("BÉLGICA",B9)))</formula>
    </cfRule>
    <cfRule type="containsText" dxfId="1517" priority="1200" operator="containsText" text="ESPAÑA">
      <formula>NOT(ISERROR(SEARCH("ESPAÑA",B9)))</formula>
    </cfRule>
    <cfRule type="containsText" dxfId="1516" priority="1201" operator="containsText" text="ALEMANIA">
      <formula>NOT(ISERROR(SEARCH("ALEMANIA",B9)))</formula>
    </cfRule>
    <cfRule type="containsText" dxfId="1515" priority="1202" operator="containsText" text="PAÍSES NÓRDICOS">
      <formula>NOT(ISERROR(SEARCH("PAÍSES NÓRDICOS",B9)))</formula>
    </cfRule>
    <cfRule type="containsText" dxfId="1514" priority="1203" operator="containsText" text="REINO UNIDO">
      <formula>NOT(ISERROR(SEARCH("REINO UNIDO",B9)))</formula>
    </cfRule>
    <cfRule type="containsText" dxfId="1513" priority="1204" operator="containsText" text="DINAMARCA">
      <formula>NOT(ISERROR(SEARCH("DINAMARCA",B9)))</formula>
    </cfRule>
    <cfRule type="containsText" dxfId="1512" priority="1205" operator="containsText" text="NORUEGA">
      <formula>NOT(ISERROR(SEARCH("NORUEGA",B9)))</formula>
    </cfRule>
    <cfRule type="containsText" dxfId="1511" priority="1206" operator="containsText" text="FINLANDIA">
      <formula>NOT(ISERROR(SEARCH("FINLANDIA",B9)))</formula>
    </cfRule>
    <cfRule type="containsText" dxfId="1510" priority="1207" operator="containsText" text="SUECIA">
      <formula>NOT(ISERROR(SEARCH("SUECIA",B9)))</formula>
    </cfRule>
  </conditionalFormatting>
  <conditionalFormatting sqref="B12:B15">
    <cfRule type="containsText" dxfId="1509" priority="1174" operator="containsText" text="SUIZA">
      <formula>NOT(ISERROR(SEARCH("SUIZA",B12)))</formula>
    </cfRule>
    <cfRule type="containsText" dxfId="1508" priority="1175" operator="containsText" text="AUSTRIA">
      <formula>NOT(ISERROR(SEARCH("AUSTRIA",B12)))</formula>
    </cfRule>
    <cfRule type="containsText" dxfId="1507" priority="1176" operator="containsText" text="IRLANDA">
      <formula>NOT(ISERROR(SEARCH("IRLANDA",B12)))</formula>
    </cfRule>
    <cfRule type="containsText" dxfId="1506" priority="1177" operator="containsText" text="PAÍSES DEL ESTE">
      <formula>NOT(ISERROR(SEARCH("PAÍSES DEL ESTE",B12)))</formula>
    </cfRule>
    <cfRule type="containsText" dxfId="1505" priority="1178" operator="containsText" text="RUSIA">
      <formula>NOT(ISERROR(SEARCH("RUSIA",B12)))</formula>
    </cfRule>
    <cfRule type="containsText" dxfId="1504" priority="1179" operator="containsText" text="HOLANDA">
      <formula>NOT(ISERROR(SEARCH("HOLANDA",B12)))</formula>
    </cfRule>
    <cfRule type="containsText" dxfId="1503" priority="1180" operator="containsText" text="FRANCIA">
      <formula>NOT(ISERROR(SEARCH("FRANCIA",B12)))</formula>
    </cfRule>
    <cfRule type="containsText" dxfId="1502" priority="1181" operator="containsText" text="ITALIA">
      <formula>NOT(ISERROR(SEARCH("ITALIA",B12)))</formula>
    </cfRule>
    <cfRule type="containsText" dxfId="1501" priority="1182" operator="containsText" text="BÉLGICA">
      <formula>NOT(ISERROR(SEARCH("BÉLGICA",B12)))</formula>
    </cfRule>
    <cfRule type="containsText" dxfId="1500" priority="1183" operator="containsText" text="ESPAÑA">
      <formula>NOT(ISERROR(SEARCH("ESPAÑA",B12)))</formula>
    </cfRule>
    <cfRule type="containsText" dxfId="1499" priority="1184" operator="containsText" text="ALEMANIA">
      <formula>NOT(ISERROR(SEARCH("ALEMANIA",B12)))</formula>
    </cfRule>
    <cfRule type="containsText" dxfId="1498" priority="1185" operator="containsText" text="PAÍSES NÓRDICOS">
      <formula>NOT(ISERROR(SEARCH("PAÍSES NÓRDICOS",B12)))</formula>
    </cfRule>
    <cfRule type="containsText" dxfId="1497" priority="1186" operator="containsText" text="REINO UNIDO">
      <formula>NOT(ISERROR(SEARCH("REINO UNIDO",B12)))</formula>
    </cfRule>
    <cfRule type="containsText" dxfId="1496" priority="1187" operator="containsText" text="DINAMARCA">
      <formula>NOT(ISERROR(SEARCH("DINAMARCA",B12)))</formula>
    </cfRule>
    <cfRule type="containsText" dxfId="1495" priority="1188" operator="containsText" text="NORUEGA">
      <formula>NOT(ISERROR(SEARCH("NORUEGA",B12)))</formula>
    </cfRule>
    <cfRule type="containsText" dxfId="1494" priority="1189" operator="containsText" text="FINLANDIA">
      <formula>NOT(ISERROR(SEARCH("FINLANDIA",B12)))</formula>
    </cfRule>
    <cfRule type="containsText" dxfId="1493" priority="1190" operator="containsText" text="SUECIA">
      <formula>NOT(ISERROR(SEARCH("SUECIA",B12)))</formula>
    </cfRule>
  </conditionalFormatting>
  <conditionalFormatting sqref="B10">
    <cfRule type="containsText" dxfId="1492" priority="1157" operator="containsText" text="SUIZA">
      <formula>NOT(ISERROR(SEARCH("SUIZA",B10)))</formula>
    </cfRule>
    <cfRule type="containsText" dxfId="1491" priority="1158" operator="containsText" text="AUSTRIA">
      <formula>NOT(ISERROR(SEARCH("AUSTRIA",B10)))</formula>
    </cfRule>
    <cfRule type="containsText" dxfId="1490" priority="1159" operator="containsText" text="IRLANDA">
      <formula>NOT(ISERROR(SEARCH("IRLANDA",B10)))</formula>
    </cfRule>
    <cfRule type="containsText" dxfId="1489" priority="1160" operator="containsText" text="PAÍSES DEL ESTE">
      <formula>NOT(ISERROR(SEARCH("PAÍSES DEL ESTE",B10)))</formula>
    </cfRule>
    <cfRule type="containsText" dxfId="1488" priority="1161" operator="containsText" text="RUSIA">
      <formula>NOT(ISERROR(SEARCH("RUSIA",B10)))</formula>
    </cfRule>
    <cfRule type="containsText" dxfId="1487" priority="1162" operator="containsText" text="HOLANDA">
      <formula>NOT(ISERROR(SEARCH("HOLANDA",B10)))</formula>
    </cfRule>
    <cfRule type="containsText" dxfId="1486" priority="1163" operator="containsText" text="FRANCIA">
      <formula>NOT(ISERROR(SEARCH("FRANCIA",B10)))</formula>
    </cfRule>
    <cfRule type="containsText" dxfId="1485" priority="1164" operator="containsText" text="ITALIA">
      <formula>NOT(ISERROR(SEARCH("ITALIA",B10)))</formula>
    </cfRule>
    <cfRule type="containsText" dxfId="1484" priority="1165" operator="containsText" text="BÉLGICA">
      <formula>NOT(ISERROR(SEARCH("BÉLGICA",B10)))</formula>
    </cfRule>
    <cfRule type="containsText" dxfId="1483" priority="1166" operator="containsText" text="ESPAÑA">
      <formula>NOT(ISERROR(SEARCH("ESPAÑA",B10)))</formula>
    </cfRule>
    <cfRule type="containsText" dxfId="1482" priority="1167" operator="containsText" text="ALEMANIA">
      <formula>NOT(ISERROR(SEARCH("ALEMANIA",B10)))</formula>
    </cfRule>
    <cfRule type="containsText" dxfId="1481" priority="1168" operator="containsText" text="PAÍSES NÓRDICOS">
      <formula>NOT(ISERROR(SEARCH("PAÍSES NÓRDICOS",B10)))</formula>
    </cfRule>
    <cfRule type="containsText" dxfId="1480" priority="1169" operator="containsText" text="REINO UNIDO">
      <formula>NOT(ISERROR(SEARCH("REINO UNIDO",B10)))</formula>
    </cfRule>
    <cfRule type="containsText" dxfId="1479" priority="1170" operator="containsText" text="DINAMARCA">
      <formula>NOT(ISERROR(SEARCH("DINAMARCA",B10)))</formula>
    </cfRule>
    <cfRule type="containsText" dxfId="1478" priority="1171" operator="containsText" text="NORUEGA">
      <formula>NOT(ISERROR(SEARCH("NORUEGA",B10)))</formula>
    </cfRule>
    <cfRule type="containsText" dxfId="1477" priority="1172" operator="containsText" text="FINLANDIA">
      <formula>NOT(ISERROR(SEARCH("FINLANDIA",B10)))</formula>
    </cfRule>
    <cfRule type="containsText" dxfId="1476" priority="1173" operator="containsText" text="SUECIA">
      <formula>NOT(ISERROR(SEARCH("SUECIA",B10)))</formula>
    </cfRule>
  </conditionalFormatting>
  <conditionalFormatting sqref="B10:B12">
    <cfRule type="containsText" dxfId="1475" priority="1140" operator="containsText" text="SUIZA">
      <formula>NOT(ISERROR(SEARCH("SUIZA",B10)))</formula>
    </cfRule>
    <cfRule type="containsText" dxfId="1474" priority="1141" operator="containsText" text="AUSTRIA">
      <formula>NOT(ISERROR(SEARCH("AUSTRIA",B10)))</formula>
    </cfRule>
    <cfRule type="containsText" dxfId="1473" priority="1142" operator="containsText" text="IRLANDA">
      <formula>NOT(ISERROR(SEARCH("IRLANDA",B10)))</formula>
    </cfRule>
    <cfRule type="containsText" dxfId="1472" priority="1143" operator="containsText" text="PAÍSES DEL ESTE">
      <formula>NOT(ISERROR(SEARCH("PAÍSES DEL ESTE",B10)))</formula>
    </cfRule>
    <cfRule type="containsText" dxfId="1471" priority="1144" operator="containsText" text="RUSIA">
      <formula>NOT(ISERROR(SEARCH("RUSIA",B10)))</formula>
    </cfRule>
    <cfRule type="containsText" dxfId="1470" priority="1145" operator="containsText" text="HOLANDA">
      <formula>NOT(ISERROR(SEARCH("HOLANDA",B10)))</formula>
    </cfRule>
    <cfRule type="containsText" dxfId="1469" priority="1146" operator="containsText" text="FRANCIA">
      <formula>NOT(ISERROR(SEARCH("FRANCIA",B10)))</formula>
    </cfRule>
    <cfRule type="containsText" dxfId="1468" priority="1147" operator="containsText" text="ITALIA">
      <formula>NOT(ISERROR(SEARCH("ITALIA",B10)))</formula>
    </cfRule>
    <cfRule type="containsText" dxfId="1467" priority="1148" operator="containsText" text="BÉLGICA">
      <formula>NOT(ISERROR(SEARCH("BÉLGICA",B10)))</formula>
    </cfRule>
    <cfRule type="containsText" dxfId="1466" priority="1149" operator="containsText" text="ESPAÑA">
      <formula>NOT(ISERROR(SEARCH("ESPAÑA",B10)))</formula>
    </cfRule>
    <cfRule type="containsText" dxfId="1465" priority="1150" operator="containsText" text="ALEMANIA">
      <formula>NOT(ISERROR(SEARCH("ALEMANIA",B10)))</formula>
    </cfRule>
    <cfRule type="containsText" dxfId="1464" priority="1151" operator="containsText" text="PAÍSES NÓRDICOS">
      <formula>NOT(ISERROR(SEARCH("PAÍSES NÓRDICOS",B10)))</formula>
    </cfRule>
    <cfRule type="containsText" dxfId="1463" priority="1152" operator="containsText" text="REINO UNIDO">
      <formula>NOT(ISERROR(SEARCH("REINO UNIDO",B10)))</formula>
    </cfRule>
    <cfRule type="containsText" dxfId="1462" priority="1153" operator="containsText" text="DINAMARCA">
      <formula>NOT(ISERROR(SEARCH("DINAMARCA",B10)))</formula>
    </cfRule>
    <cfRule type="containsText" dxfId="1461" priority="1154" operator="containsText" text="NORUEGA">
      <formula>NOT(ISERROR(SEARCH("NORUEGA",B10)))</formula>
    </cfRule>
    <cfRule type="containsText" dxfId="1460" priority="1155" operator="containsText" text="FINLANDIA">
      <formula>NOT(ISERROR(SEARCH("FINLANDIA",B10)))</formula>
    </cfRule>
    <cfRule type="containsText" dxfId="1459" priority="1156" operator="containsText" text="SUECIA">
      <formula>NOT(ISERROR(SEARCH("SUECIA",B10)))</formula>
    </cfRule>
  </conditionalFormatting>
  <conditionalFormatting sqref="G12:G15">
    <cfRule type="containsText" dxfId="1458" priority="1123" operator="containsText" text="SUIZA">
      <formula>NOT(ISERROR(SEARCH("SUIZA",G12)))</formula>
    </cfRule>
    <cfRule type="containsText" dxfId="1457" priority="1124" operator="containsText" text="AUSTRIA">
      <formula>NOT(ISERROR(SEARCH("AUSTRIA",G12)))</formula>
    </cfRule>
    <cfRule type="containsText" dxfId="1456" priority="1125" operator="containsText" text="IRLANDA">
      <formula>NOT(ISERROR(SEARCH("IRLANDA",G12)))</formula>
    </cfRule>
    <cfRule type="containsText" dxfId="1455" priority="1126" operator="containsText" text="PAÍSES DEL ESTE">
      <formula>NOT(ISERROR(SEARCH("PAÍSES DEL ESTE",G12)))</formula>
    </cfRule>
    <cfRule type="containsText" dxfId="1454" priority="1127" operator="containsText" text="RUSIA">
      <formula>NOT(ISERROR(SEARCH("RUSIA",G12)))</formula>
    </cfRule>
    <cfRule type="containsText" dxfId="1453" priority="1128" operator="containsText" text="HOLANDA">
      <formula>NOT(ISERROR(SEARCH("HOLANDA",G12)))</formula>
    </cfRule>
    <cfRule type="containsText" dxfId="1452" priority="1129" operator="containsText" text="FRANCIA">
      <formula>NOT(ISERROR(SEARCH("FRANCIA",G12)))</formula>
    </cfRule>
    <cfRule type="containsText" dxfId="1451" priority="1130" operator="containsText" text="ITALIA">
      <formula>NOT(ISERROR(SEARCH("ITALIA",G12)))</formula>
    </cfRule>
    <cfRule type="containsText" dxfId="1450" priority="1131" operator="containsText" text="BÉLGICA">
      <formula>NOT(ISERROR(SEARCH("BÉLGICA",G12)))</formula>
    </cfRule>
    <cfRule type="containsText" dxfId="1449" priority="1132" operator="containsText" text="ESPAÑA">
      <formula>NOT(ISERROR(SEARCH("ESPAÑA",G12)))</formula>
    </cfRule>
    <cfRule type="containsText" dxfId="1448" priority="1133" operator="containsText" text="ALEMANIA">
      <formula>NOT(ISERROR(SEARCH("ALEMANIA",G12)))</formula>
    </cfRule>
    <cfRule type="containsText" dxfId="1447" priority="1134" operator="containsText" text="PAÍSES NÓRDICOS">
      <formula>NOT(ISERROR(SEARCH("PAÍSES NÓRDICOS",G12)))</formula>
    </cfRule>
    <cfRule type="containsText" dxfId="1446" priority="1135" operator="containsText" text="REINO UNIDO">
      <formula>NOT(ISERROR(SEARCH("REINO UNIDO",G12)))</formula>
    </cfRule>
    <cfRule type="containsText" dxfId="1445" priority="1136" operator="containsText" text="DINAMARCA">
      <formula>NOT(ISERROR(SEARCH("DINAMARCA",G12)))</formula>
    </cfRule>
    <cfRule type="containsText" dxfId="1444" priority="1137" operator="containsText" text="NORUEGA">
      <formula>NOT(ISERROR(SEARCH("NORUEGA",G12)))</formula>
    </cfRule>
    <cfRule type="containsText" dxfId="1443" priority="1138" operator="containsText" text="FINLANDIA">
      <formula>NOT(ISERROR(SEARCH("FINLANDIA",G12)))</formula>
    </cfRule>
    <cfRule type="containsText" dxfId="1442" priority="1139" operator="containsText" text="SUECIA">
      <formula>NOT(ISERROR(SEARCH("SUECIA",G12)))</formula>
    </cfRule>
  </conditionalFormatting>
  <conditionalFormatting sqref="G12:G15">
    <cfRule type="containsText" dxfId="1441" priority="1106" operator="containsText" text="SUIZA">
      <formula>NOT(ISERROR(SEARCH("SUIZA",G12)))</formula>
    </cfRule>
    <cfRule type="containsText" dxfId="1440" priority="1107" operator="containsText" text="AUSTRIA">
      <formula>NOT(ISERROR(SEARCH("AUSTRIA",G12)))</formula>
    </cfRule>
    <cfRule type="containsText" dxfId="1439" priority="1108" operator="containsText" text="IRLANDA">
      <formula>NOT(ISERROR(SEARCH("IRLANDA",G12)))</formula>
    </cfRule>
    <cfRule type="containsText" dxfId="1438" priority="1109" operator="containsText" text="PAÍSES DEL ESTE">
      <formula>NOT(ISERROR(SEARCH("PAÍSES DEL ESTE",G12)))</formula>
    </cfRule>
    <cfRule type="containsText" dxfId="1437" priority="1110" operator="containsText" text="RUSIA">
      <formula>NOT(ISERROR(SEARCH("RUSIA",G12)))</formula>
    </cfRule>
    <cfRule type="containsText" dxfId="1436" priority="1111" operator="containsText" text="HOLANDA">
      <formula>NOT(ISERROR(SEARCH("HOLANDA",G12)))</formula>
    </cfRule>
    <cfRule type="containsText" dxfId="1435" priority="1112" operator="containsText" text="FRANCIA">
      <formula>NOT(ISERROR(SEARCH("FRANCIA",G12)))</formula>
    </cfRule>
    <cfRule type="containsText" dxfId="1434" priority="1113" operator="containsText" text="ITALIA">
      <formula>NOT(ISERROR(SEARCH("ITALIA",G12)))</formula>
    </cfRule>
    <cfRule type="containsText" dxfId="1433" priority="1114" operator="containsText" text="BÉLGICA">
      <formula>NOT(ISERROR(SEARCH("BÉLGICA",G12)))</formula>
    </cfRule>
    <cfRule type="containsText" dxfId="1432" priority="1115" operator="containsText" text="ESPAÑA">
      <formula>NOT(ISERROR(SEARCH("ESPAÑA",G12)))</formula>
    </cfRule>
    <cfRule type="containsText" dxfId="1431" priority="1116" operator="containsText" text="ALEMANIA">
      <formula>NOT(ISERROR(SEARCH("ALEMANIA",G12)))</formula>
    </cfRule>
    <cfRule type="containsText" dxfId="1430" priority="1117" operator="containsText" text="PAÍSES NÓRDICOS">
      <formula>NOT(ISERROR(SEARCH("PAÍSES NÓRDICOS",G12)))</formula>
    </cfRule>
    <cfRule type="containsText" dxfId="1429" priority="1118" operator="containsText" text="REINO UNIDO">
      <formula>NOT(ISERROR(SEARCH("REINO UNIDO",G12)))</formula>
    </cfRule>
    <cfRule type="containsText" dxfId="1428" priority="1119" operator="containsText" text="DINAMARCA">
      <formula>NOT(ISERROR(SEARCH("DINAMARCA",G12)))</formula>
    </cfRule>
    <cfRule type="containsText" dxfId="1427" priority="1120" operator="containsText" text="NORUEGA">
      <formula>NOT(ISERROR(SEARCH("NORUEGA",G12)))</formula>
    </cfRule>
    <cfRule type="containsText" dxfId="1426" priority="1121" operator="containsText" text="FINLANDIA">
      <formula>NOT(ISERROR(SEARCH("FINLANDIA",G12)))</formula>
    </cfRule>
    <cfRule type="containsText" dxfId="1425" priority="1122" operator="containsText" text="SUECIA">
      <formula>NOT(ISERROR(SEARCH("SUECIA",G12)))</formula>
    </cfRule>
  </conditionalFormatting>
  <conditionalFormatting sqref="G12:G13">
    <cfRule type="containsText" dxfId="1424" priority="1089" operator="containsText" text="SUIZA">
      <formula>NOT(ISERROR(SEARCH("SUIZA",G12)))</formula>
    </cfRule>
    <cfRule type="containsText" dxfId="1423" priority="1090" operator="containsText" text="AUSTRIA">
      <formula>NOT(ISERROR(SEARCH("AUSTRIA",G12)))</formula>
    </cfRule>
    <cfRule type="containsText" dxfId="1422" priority="1091" operator="containsText" text="IRLANDA">
      <formula>NOT(ISERROR(SEARCH("IRLANDA",G12)))</formula>
    </cfRule>
    <cfRule type="containsText" dxfId="1421" priority="1092" operator="containsText" text="PAÍSES DEL ESTE">
      <formula>NOT(ISERROR(SEARCH("PAÍSES DEL ESTE",G12)))</formula>
    </cfRule>
    <cfRule type="containsText" dxfId="1420" priority="1093" operator="containsText" text="RUSIA">
      <formula>NOT(ISERROR(SEARCH("RUSIA",G12)))</formula>
    </cfRule>
    <cfRule type="containsText" dxfId="1419" priority="1094" operator="containsText" text="HOLANDA">
      <formula>NOT(ISERROR(SEARCH("HOLANDA",G12)))</formula>
    </cfRule>
    <cfRule type="containsText" dxfId="1418" priority="1095" operator="containsText" text="FRANCIA">
      <formula>NOT(ISERROR(SEARCH("FRANCIA",G12)))</formula>
    </cfRule>
    <cfRule type="containsText" dxfId="1417" priority="1096" operator="containsText" text="ITALIA">
      <formula>NOT(ISERROR(SEARCH("ITALIA",G12)))</formula>
    </cfRule>
    <cfRule type="containsText" dxfId="1416" priority="1097" operator="containsText" text="BÉLGICA">
      <formula>NOT(ISERROR(SEARCH("BÉLGICA",G12)))</formula>
    </cfRule>
    <cfRule type="containsText" dxfId="1415" priority="1098" operator="containsText" text="ESPAÑA">
      <formula>NOT(ISERROR(SEARCH("ESPAÑA",G12)))</formula>
    </cfRule>
    <cfRule type="containsText" dxfId="1414" priority="1099" operator="containsText" text="ALEMANIA">
      <formula>NOT(ISERROR(SEARCH("ALEMANIA",G12)))</formula>
    </cfRule>
    <cfRule type="containsText" dxfId="1413" priority="1100" operator="containsText" text="PAÍSES NÓRDICOS">
      <formula>NOT(ISERROR(SEARCH("PAÍSES NÓRDICOS",G12)))</formula>
    </cfRule>
    <cfRule type="containsText" dxfId="1412" priority="1101" operator="containsText" text="REINO UNIDO">
      <formula>NOT(ISERROR(SEARCH("REINO UNIDO",G12)))</formula>
    </cfRule>
    <cfRule type="containsText" dxfId="1411" priority="1102" operator="containsText" text="DINAMARCA">
      <formula>NOT(ISERROR(SEARCH("DINAMARCA",G12)))</formula>
    </cfRule>
    <cfRule type="containsText" dxfId="1410" priority="1103" operator="containsText" text="NORUEGA">
      <formula>NOT(ISERROR(SEARCH("NORUEGA",G12)))</formula>
    </cfRule>
    <cfRule type="containsText" dxfId="1409" priority="1104" operator="containsText" text="FINLANDIA">
      <formula>NOT(ISERROR(SEARCH("FINLANDIA",G12)))</formula>
    </cfRule>
    <cfRule type="containsText" dxfId="1408" priority="1105" operator="containsText" text="SUECIA">
      <formula>NOT(ISERROR(SEARCH("SUECIA",G12)))</formula>
    </cfRule>
  </conditionalFormatting>
  <conditionalFormatting sqref="G12:G15">
    <cfRule type="containsText" dxfId="1407" priority="1072" operator="containsText" text="SUIZA">
      <formula>NOT(ISERROR(SEARCH("SUIZA",G12)))</formula>
    </cfRule>
    <cfRule type="containsText" dxfId="1406" priority="1073" operator="containsText" text="AUSTRIA">
      <formula>NOT(ISERROR(SEARCH("AUSTRIA",G12)))</formula>
    </cfRule>
    <cfRule type="containsText" dxfId="1405" priority="1074" operator="containsText" text="IRLANDA">
      <formula>NOT(ISERROR(SEARCH("IRLANDA",G12)))</formula>
    </cfRule>
    <cfRule type="containsText" dxfId="1404" priority="1075" operator="containsText" text="PAÍSES DEL ESTE">
      <formula>NOT(ISERROR(SEARCH("PAÍSES DEL ESTE",G12)))</formula>
    </cfRule>
    <cfRule type="containsText" dxfId="1403" priority="1076" operator="containsText" text="RUSIA">
      <formula>NOT(ISERROR(SEARCH("RUSIA",G12)))</formula>
    </cfRule>
    <cfRule type="containsText" dxfId="1402" priority="1077" operator="containsText" text="HOLANDA">
      <formula>NOT(ISERROR(SEARCH("HOLANDA",G12)))</formula>
    </cfRule>
    <cfRule type="containsText" dxfId="1401" priority="1078" operator="containsText" text="FRANCIA">
      <formula>NOT(ISERROR(SEARCH("FRANCIA",G12)))</formula>
    </cfRule>
    <cfRule type="containsText" dxfId="1400" priority="1079" operator="containsText" text="ITALIA">
      <formula>NOT(ISERROR(SEARCH("ITALIA",G12)))</formula>
    </cfRule>
    <cfRule type="containsText" dxfId="1399" priority="1080" operator="containsText" text="BÉLGICA">
      <formula>NOT(ISERROR(SEARCH("BÉLGICA",G12)))</formula>
    </cfRule>
    <cfRule type="containsText" dxfId="1398" priority="1081" operator="containsText" text="ESPAÑA">
      <formula>NOT(ISERROR(SEARCH("ESPAÑA",G12)))</formula>
    </cfRule>
    <cfRule type="containsText" dxfId="1397" priority="1082" operator="containsText" text="ALEMANIA">
      <formula>NOT(ISERROR(SEARCH("ALEMANIA",G12)))</formula>
    </cfRule>
    <cfRule type="containsText" dxfId="1396" priority="1083" operator="containsText" text="PAÍSES NÓRDICOS">
      <formula>NOT(ISERROR(SEARCH("PAÍSES NÓRDICOS",G12)))</formula>
    </cfRule>
    <cfRule type="containsText" dxfId="1395" priority="1084" operator="containsText" text="REINO UNIDO">
      <formula>NOT(ISERROR(SEARCH("REINO UNIDO",G12)))</formula>
    </cfRule>
    <cfRule type="containsText" dxfId="1394" priority="1085" operator="containsText" text="DINAMARCA">
      <formula>NOT(ISERROR(SEARCH("DINAMARCA",G12)))</formula>
    </cfRule>
    <cfRule type="containsText" dxfId="1393" priority="1086" operator="containsText" text="NORUEGA">
      <formula>NOT(ISERROR(SEARCH("NORUEGA",G12)))</formula>
    </cfRule>
    <cfRule type="containsText" dxfId="1392" priority="1087" operator="containsText" text="FINLANDIA">
      <formula>NOT(ISERROR(SEARCH("FINLANDIA",G12)))</formula>
    </cfRule>
    <cfRule type="containsText" dxfId="1391" priority="1088" operator="containsText" text="SUECIA">
      <formula>NOT(ISERROR(SEARCH("SUECIA",G12)))</formula>
    </cfRule>
  </conditionalFormatting>
  <conditionalFormatting sqref="G12:G13">
    <cfRule type="containsText" dxfId="1390" priority="1055" operator="containsText" text="SUIZA">
      <formula>NOT(ISERROR(SEARCH("SUIZA",G12)))</formula>
    </cfRule>
    <cfRule type="containsText" dxfId="1389" priority="1056" operator="containsText" text="AUSTRIA">
      <formula>NOT(ISERROR(SEARCH("AUSTRIA",G12)))</formula>
    </cfRule>
    <cfRule type="containsText" dxfId="1388" priority="1057" operator="containsText" text="IRLANDA">
      <formula>NOT(ISERROR(SEARCH("IRLANDA",G12)))</formula>
    </cfRule>
    <cfRule type="containsText" dxfId="1387" priority="1058" operator="containsText" text="PAÍSES DEL ESTE">
      <formula>NOT(ISERROR(SEARCH("PAÍSES DEL ESTE",G12)))</formula>
    </cfRule>
    <cfRule type="containsText" dxfId="1386" priority="1059" operator="containsText" text="RUSIA">
      <formula>NOT(ISERROR(SEARCH("RUSIA",G12)))</formula>
    </cfRule>
    <cfRule type="containsText" dxfId="1385" priority="1060" operator="containsText" text="HOLANDA">
      <formula>NOT(ISERROR(SEARCH("HOLANDA",G12)))</formula>
    </cfRule>
    <cfRule type="containsText" dxfId="1384" priority="1061" operator="containsText" text="FRANCIA">
      <formula>NOT(ISERROR(SEARCH("FRANCIA",G12)))</formula>
    </cfRule>
    <cfRule type="containsText" dxfId="1383" priority="1062" operator="containsText" text="ITALIA">
      <formula>NOT(ISERROR(SEARCH("ITALIA",G12)))</formula>
    </cfRule>
    <cfRule type="containsText" dxfId="1382" priority="1063" operator="containsText" text="BÉLGICA">
      <formula>NOT(ISERROR(SEARCH("BÉLGICA",G12)))</formula>
    </cfRule>
    <cfRule type="containsText" dxfId="1381" priority="1064" operator="containsText" text="ESPAÑA">
      <formula>NOT(ISERROR(SEARCH("ESPAÑA",G12)))</formula>
    </cfRule>
    <cfRule type="containsText" dxfId="1380" priority="1065" operator="containsText" text="ALEMANIA">
      <formula>NOT(ISERROR(SEARCH("ALEMANIA",G12)))</formula>
    </cfRule>
    <cfRule type="containsText" dxfId="1379" priority="1066" operator="containsText" text="PAÍSES NÓRDICOS">
      <formula>NOT(ISERROR(SEARCH("PAÍSES NÓRDICOS",G12)))</formula>
    </cfRule>
    <cfRule type="containsText" dxfId="1378" priority="1067" operator="containsText" text="REINO UNIDO">
      <formula>NOT(ISERROR(SEARCH("REINO UNIDO",G12)))</formula>
    </cfRule>
    <cfRule type="containsText" dxfId="1377" priority="1068" operator="containsText" text="DINAMARCA">
      <formula>NOT(ISERROR(SEARCH("DINAMARCA",G12)))</formula>
    </cfRule>
    <cfRule type="containsText" dxfId="1376" priority="1069" operator="containsText" text="NORUEGA">
      <formula>NOT(ISERROR(SEARCH("NORUEGA",G12)))</formula>
    </cfRule>
    <cfRule type="containsText" dxfId="1375" priority="1070" operator="containsText" text="FINLANDIA">
      <formula>NOT(ISERROR(SEARCH("FINLANDIA",G12)))</formula>
    </cfRule>
    <cfRule type="containsText" dxfId="1374" priority="1071" operator="containsText" text="SUECIA">
      <formula>NOT(ISERROR(SEARCH("SUECIA",G12)))</formula>
    </cfRule>
  </conditionalFormatting>
  <conditionalFormatting sqref="G12">
    <cfRule type="containsText" dxfId="1373" priority="1038" operator="containsText" text="SUIZA">
      <formula>NOT(ISERROR(SEARCH("SUIZA",G12)))</formula>
    </cfRule>
    <cfRule type="containsText" dxfId="1372" priority="1039" operator="containsText" text="AUSTRIA">
      <formula>NOT(ISERROR(SEARCH("AUSTRIA",G12)))</formula>
    </cfRule>
    <cfRule type="containsText" dxfId="1371" priority="1040" operator="containsText" text="IRLANDA">
      <formula>NOT(ISERROR(SEARCH("IRLANDA",G12)))</formula>
    </cfRule>
    <cfRule type="containsText" dxfId="1370" priority="1041" operator="containsText" text="PAÍSES DEL ESTE">
      <formula>NOT(ISERROR(SEARCH("PAÍSES DEL ESTE",G12)))</formula>
    </cfRule>
    <cfRule type="containsText" dxfId="1369" priority="1042" operator="containsText" text="RUSIA">
      <formula>NOT(ISERROR(SEARCH("RUSIA",G12)))</formula>
    </cfRule>
    <cfRule type="containsText" dxfId="1368" priority="1043" operator="containsText" text="HOLANDA">
      <formula>NOT(ISERROR(SEARCH("HOLANDA",G12)))</formula>
    </cfRule>
    <cfRule type="containsText" dxfId="1367" priority="1044" operator="containsText" text="FRANCIA">
      <formula>NOT(ISERROR(SEARCH("FRANCIA",G12)))</formula>
    </cfRule>
    <cfRule type="containsText" dxfId="1366" priority="1045" operator="containsText" text="ITALIA">
      <formula>NOT(ISERROR(SEARCH("ITALIA",G12)))</formula>
    </cfRule>
    <cfRule type="containsText" dxfId="1365" priority="1046" operator="containsText" text="BÉLGICA">
      <formula>NOT(ISERROR(SEARCH("BÉLGICA",G12)))</formula>
    </cfRule>
    <cfRule type="containsText" dxfId="1364" priority="1047" operator="containsText" text="ESPAÑA">
      <formula>NOT(ISERROR(SEARCH("ESPAÑA",G12)))</formula>
    </cfRule>
    <cfRule type="containsText" dxfId="1363" priority="1048" operator="containsText" text="ALEMANIA">
      <formula>NOT(ISERROR(SEARCH("ALEMANIA",G12)))</formula>
    </cfRule>
    <cfRule type="containsText" dxfId="1362" priority="1049" operator="containsText" text="PAÍSES NÓRDICOS">
      <formula>NOT(ISERROR(SEARCH("PAÍSES NÓRDICOS",G12)))</formula>
    </cfRule>
    <cfRule type="containsText" dxfId="1361" priority="1050" operator="containsText" text="REINO UNIDO">
      <formula>NOT(ISERROR(SEARCH("REINO UNIDO",G12)))</formula>
    </cfRule>
    <cfRule type="containsText" dxfId="1360" priority="1051" operator="containsText" text="DINAMARCA">
      <formula>NOT(ISERROR(SEARCH("DINAMARCA",G12)))</formula>
    </cfRule>
    <cfRule type="containsText" dxfId="1359" priority="1052" operator="containsText" text="NORUEGA">
      <formula>NOT(ISERROR(SEARCH("NORUEGA",G12)))</formula>
    </cfRule>
    <cfRule type="containsText" dxfId="1358" priority="1053" operator="containsText" text="FINLANDIA">
      <formula>NOT(ISERROR(SEARCH("FINLANDIA",G12)))</formula>
    </cfRule>
    <cfRule type="containsText" dxfId="1357" priority="1054" operator="containsText" text="SUECIA">
      <formula>NOT(ISERROR(SEARCH("SUECIA",G12)))</formula>
    </cfRule>
  </conditionalFormatting>
  <conditionalFormatting sqref="G12:G13">
    <cfRule type="containsText" dxfId="1356" priority="1021" operator="containsText" text="SUIZA">
      <formula>NOT(ISERROR(SEARCH("SUIZA",G12)))</formula>
    </cfRule>
    <cfRule type="containsText" dxfId="1355" priority="1022" operator="containsText" text="AUSTRIA">
      <formula>NOT(ISERROR(SEARCH("AUSTRIA",G12)))</formula>
    </cfRule>
    <cfRule type="containsText" dxfId="1354" priority="1023" operator="containsText" text="IRLANDA">
      <formula>NOT(ISERROR(SEARCH("IRLANDA",G12)))</formula>
    </cfRule>
    <cfRule type="containsText" dxfId="1353" priority="1024" operator="containsText" text="PAÍSES DEL ESTE">
      <formula>NOT(ISERROR(SEARCH("PAÍSES DEL ESTE",G12)))</formula>
    </cfRule>
    <cfRule type="containsText" dxfId="1352" priority="1025" operator="containsText" text="RUSIA">
      <formula>NOT(ISERROR(SEARCH("RUSIA",G12)))</formula>
    </cfRule>
    <cfRule type="containsText" dxfId="1351" priority="1026" operator="containsText" text="HOLANDA">
      <formula>NOT(ISERROR(SEARCH("HOLANDA",G12)))</formula>
    </cfRule>
    <cfRule type="containsText" dxfId="1350" priority="1027" operator="containsText" text="FRANCIA">
      <formula>NOT(ISERROR(SEARCH("FRANCIA",G12)))</formula>
    </cfRule>
    <cfRule type="containsText" dxfId="1349" priority="1028" operator="containsText" text="ITALIA">
      <formula>NOT(ISERROR(SEARCH("ITALIA",G12)))</formula>
    </cfRule>
    <cfRule type="containsText" dxfId="1348" priority="1029" operator="containsText" text="BÉLGICA">
      <formula>NOT(ISERROR(SEARCH("BÉLGICA",G12)))</formula>
    </cfRule>
    <cfRule type="containsText" dxfId="1347" priority="1030" operator="containsText" text="ESPAÑA">
      <formula>NOT(ISERROR(SEARCH("ESPAÑA",G12)))</formula>
    </cfRule>
    <cfRule type="containsText" dxfId="1346" priority="1031" operator="containsText" text="ALEMANIA">
      <formula>NOT(ISERROR(SEARCH("ALEMANIA",G12)))</formula>
    </cfRule>
    <cfRule type="containsText" dxfId="1345" priority="1032" operator="containsText" text="PAÍSES NÓRDICOS">
      <formula>NOT(ISERROR(SEARCH("PAÍSES NÓRDICOS",G12)))</formula>
    </cfRule>
    <cfRule type="containsText" dxfId="1344" priority="1033" operator="containsText" text="REINO UNIDO">
      <formula>NOT(ISERROR(SEARCH("REINO UNIDO",G12)))</formula>
    </cfRule>
    <cfRule type="containsText" dxfId="1343" priority="1034" operator="containsText" text="DINAMARCA">
      <formula>NOT(ISERROR(SEARCH("DINAMARCA",G12)))</formula>
    </cfRule>
    <cfRule type="containsText" dxfId="1342" priority="1035" operator="containsText" text="NORUEGA">
      <formula>NOT(ISERROR(SEARCH("NORUEGA",G12)))</formula>
    </cfRule>
    <cfRule type="containsText" dxfId="1341" priority="1036" operator="containsText" text="FINLANDIA">
      <formula>NOT(ISERROR(SEARCH("FINLANDIA",G12)))</formula>
    </cfRule>
    <cfRule type="containsText" dxfId="1340" priority="1037" operator="containsText" text="SUECIA">
      <formula>NOT(ISERROR(SEARCH("SUECIA",G12)))</formula>
    </cfRule>
  </conditionalFormatting>
  <conditionalFormatting sqref="G14:G15">
    <cfRule type="containsText" dxfId="1339" priority="1004" operator="containsText" text="SUIZA">
      <formula>NOT(ISERROR(SEARCH("SUIZA",G14)))</formula>
    </cfRule>
    <cfRule type="containsText" dxfId="1338" priority="1005" operator="containsText" text="AUSTRIA">
      <formula>NOT(ISERROR(SEARCH("AUSTRIA",G14)))</formula>
    </cfRule>
    <cfRule type="containsText" dxfId="1337" priority="1006" operator="containsText" text="IRLANDA">
      <formula>NOT(ISERROR(SEARCH("IRLANDA",G14)))</formula>
    </cfRule>
    <cfRule type="containsText" dxfId="1336" priority="1007" operator="containsText" text="PAÍSES DEL ESTE">
      <formula>NOT(ISERROR(SEARCH("PAÍSES DEL ESTE",G14)))</formula>
    </cfRule>
    <cfRule type="containsText" dxfId="1335" priority="1008" operator="containsText" text="RUSIA">
      <formula>NOT(ISERROR(SEARCH("RUSIA",G14)))</formula>
    </cfRule>
    <cfRule type="containsText" dxfId="1334" priority="1009" operator="containsText" text="HOLANDA">
      <formula>NOT(ISERROR(SEARCH("HOLANDA",G14)))</formula>
    </cfRule>
    <cfRule type="containsText" dxfId="1333" priority="1010" operator="containsText" text="FRANCIA">
      <formula>NOT(ISERROR(SEARCH("FRANCIA",G14)))</formula>
    </cfRule>
    <cfRule type="containsText" dxfId="1332" priority="1011" operator="containsText" text="ITALIA">
      <formula>NOT(ISERROR(SEARCH("ITALIA",G14)))</formula>
    </cfRule>
    <cfRule type="containsText" dxfId="1331" priority="1012" operator="containsText" text="BÉLGICA">
      <formula>NOT(ISERROR(SEARCH("BÉLGICA",G14)))</formula>
    </cfRule>
    <cfRule type="containsText" dxfId="1330" priority="1013" operator="containsText" text="ESPAÑA">
      <formula>NOT(ISERROR(SEARCH("ESPAÑA",G14)))</formula>
    </cfRule>
    <cfRule type="containsText" dxfId="1329" priority="1014" operator="containsText" text="ALEMANIA">
      <formula>NOT(ISERROR(SEARCH("ALEMANIA",G14)))</formula>
    </cfRule>
    <cfRule type="containsText" dxfId="1328" priority="1015" operator="containsText" text="PAÍSES NÓRDICOS">
      <formula>NOT(ISERROR(SEARCH("PAÍSES NÓRDICOS",G14)))</formula>
    </cfRule>
    <cfRule type="containsText" dxfId="1327" priority="1016" operator="containsText" text="REINO UNIDO">
      <formula>NOT(ISERROR(SEARCH("REINO UNIDO",G14)))</formula>
    </cfRule>
    <cfRule type="containsText" dxfId="1326" priority="1017" operator="containsText" text="DINAMARCA">
      <formula>NOT(ISERROR(SEARCH("DINAMARCA",G14)))</formula>
    </cfRule>
    <cfRule type="containsText" dxfId="1325" priority="1018" operator="containsText" text="NORUEGA">
      <formula>NOT(ISERROR(SEARCH("NORUEGA",G14)))</formula>
    </cfRule>
    <cfRule type="containsText" dxfId="1324" priority="1019" operator="containsText" text="FINLANDIA">
      <formula>NOT(ISERROR(SEARCH("FINLANDIA",G14)))</formula>
    </cfRule>
    <cfRule type="containsText" dxfId="1323" priority="1020" operator="containsText" text="SUECIA">
      <formula>NOT(ISERROR(SEARCH("SUECIA",G14)))</formula>
    </cfRule>
  </conditionalFormatting>
  <conditionalFormatting sqref="B14">
    <cfRule type="containsText" dxfId="1322" priority="987" operator="containsText" text="SUIZA">
      <formula>NOT(ISERROR(SEARCH("SUIZA",B14)))</formula>
    </cfRule>
    <cfRule type="containsText" dxfId="1321" priority="988" operator="containsText" text="AUSTRIA">
      <formula>NOT(ISERROR(SEARCH("AUSTRIA",B14)))</formula>
    </cfRule>
    <cfRule type="containsText" dxfId="1320" priority="989" operator="containsText" text="IRLANDA">
      <formula>NOT(ISERROR(SEARCH("IRLANDA",B14)))</formula>
    </cfRule>
    <cfRule type="containsText" dxfId="1319" priority="990" operator="containsText" text="PAÍSES DEL ESTE">
      <formula>NOT(ISERROR(SEARCH("PAÍSES DEL ESTE",B14)))</formula>
    </cfRule>
    <cfRule type="containsText" dxfId="1318" priority="991" operator="containsText" text="RUSIA">
      <formula>NOT(ISERROR(SEARCH("RUSIA",B14)))</formula>
    </cfRule>
    <cfRule type="containsText" dxfId="1317" priority="992" operator="containsText" text="HOLANDA">
      <formula>NOT(ISERROR(SEARCH("HOLANDA",B14)))</formula>
    </cfRule>
    <cfRule type="containsText" dxfId="1316" priority="993" operator="containsText" text="FRANCIA">
      <formula>NOT(ISERROR(SEARCH("FRANCIA",B14)))</formula>
    </cfRule>
    <cfRule type="containsText" dxfId="1315" priority="994" operator="containsText" text="ITALIA">
      <formula>NOT(ISERROR(SEARCH("ITALIA",B14)))</formula>
    </cfRule>
    <cfRule type="containsText" dxfId="1314" priority="995" operator="containsText" text="BÉLGICA">
      <formula>NOT(ISERROR(SEARCH("BÉLGICA",B14)))</formula>
    </cfRule>
    <cfRule type="containsText" dxfId="1313" priority="996" operator="containsText" text="ESPAÑA">
      <formula>NOT(ISERROR(SEARCH("ESPAÑA",B14)))</formula>
    </cfRule>
    <cfRule type="containsText" dxfId="1312" priority="997" operator="containsText" text="ALEMANIA">
      <formula>NOT(ISERROR(SEARCH("ALEMANIA",B14)))</formula>
    </cfRule>
    <cfRule type="containsText" dxfId="1311" priority="998" operator="containsText" text="PAÍSES NÓRDICOS">
      <formula>NOT(ISERROR(SEARCH("PAÍSES NÓRDICOS",B14)))</formula>
    </cfRule>
    <cfRule type="containsText" dxfId="1310" priority="999" operator="containsText" text="REINO UNIDO">
      <formula>NOT(ISERROR(SEARCH("REINO UNIDO",B14)))</formula>
    </cfRule>
    <cfRule type="containsText" dxfId="1309" priority="1000" operator="containsText" text="DINAMARCA">
      <formula>NOT(ISERROR(SEARCH("DINAMARCA",B14)))</formula>
    </cfRule>
    <cfRule type="containsText" dxfId="1308" priority="1001" operator="containsText" text="NORUEGA">
      <formula>NOT(ISERROR(SEARCH("NORUEGA",B14)))</formula>
    </cfRule>
    <cfRule type="containsText" dxfId="1307" priority="1002" operator="containsText" text="FINLANDIA">
      <formula>NOT(ISERROR(SEARCH("FINLANDIA",B14)))</formula>
    </cfRule>
    <cfRule type="containsText" dxfId="1306" priority="1003" operator="containsText" text="SUECIA">
      <formula>NOT(ISERROR(SEARCH("SUECIA",B14)))</formula>
    </cfRule>
  </conditionalFormatting>
  <conditionalFormatting sqref="B14">
    <cfRule type="containsText" dxfId="1305" priority="970" operator="containsText" text="SUIZA">
      <formula>NOT(ISERROR(SEARCH("SUIZA",B14)))</formula>
    </cfRule>
    <cfRule type="containsText" dxfId="1304" priority="971" operator="containsText" text="AUSTRIA">
      <formula>NOT(ISERROR(SEARCH("AUSTRIA",B14)))</formula>
    </cfRule>
    <cfRule type="containsText" dxfId="1303" priority="972" operator="containsText" text="IRLANDA">
      <formula>NOT(ISERROR(SEARCH("IRLANDA",B14)))</formula>
    </cfRule>
    <cfRule type="containsText" dxfId="1302" priority="973" operator="containsText" text="PAÍSES DEL ESTE">
      <formula>NOT(ISERROR(SEARCH("PAÍSES DEL ESTE",B14)))</formula>
    </cfRule>
    <cfRule type="containsText" dxfId="1301" priority="974" operator="containsText" text="RUSIA">
      <formula>NOT(ISERROR(SEARCH("RUSIA",B14)))</formula>
    </cfRule>
    <cfRule type="containsText" dxfId="1300" priority="975" operator="containsText" text="HOLANDA">
      <formula>NOT(ISERROR(SEARCH("HOLANDA",B14)))</formula>
    </cfRule>
    <cfRule type="containsText" dxfId="1299" priority="976" operator="containsText" text="FRANCIA">
      <formula>NOT(ISERROR(SEARCH("FRANCIA",B14)))</formula>
    </cfRule>
    <cfRule type="containsText" dxfId="1298" priority="977" operator="containsText" text="ITALIA">
      <formula>NOT(ISERROR(SEARCH("ITALIA",B14)))</formula>
    </cfRule>
    <cfRule type="containsText" dxfId="1297" priority="978" operator="containsText" text="BÉLGICA">
      <formula>NOT(ISERROR(SEARCH("BÉLGICA",B14)))</formula>
    </cfRule>
    <cfRule type="containsText" dxfId="1296" priority="979" operator="containsText" text="ESPAÑA">
      <formula>NOT(ISERROR(SEARCH("ESPAÑA",B14)))</formula>
    </cfRule>
    <cfRule type="containsText" dxfId="1295" priority="980" operator="containsText" text="ALEMANIA">
      <formula>NOT(ISERROR(SEARCH("ALEMANIA",B14)))</formula>
    </cfRule>
    <cfRule type="containsText" dxfId="1294" priority="981" operator="containsText" text="PAÍSES NÓRDICOS">
      <formula>NOT(ISERROR(SEARCH("PAÍSES NÓRDICOS",B14)))</formula>
    </cfRule>
    <cfRule type="containsText" dxfId="1293" priority="982" operator="containsText" text="REINO UNIDO">
      <formula>NOT(ISERROR(SEARCH("REINO UNIDO",B14)))</formula>
    </cfRule>
    <cfRule type="containsText" dxfId="1292" priority="983" operator="containsText" text="DINAMARCA">
      <formula>NOT(ISERROR(SEARCH("DINAMARCA",B14)))</formula>
    </cfRule>
    <cfRule type="containsText" dxfId="1291" priority="984" operator="containsText" text="NORUEGA">
      <formula>NOT(ISERROR(SEARCH("NORUEGA",B14)))</formula>
    </cfRule>
    <cfRule type="containsText" dxfId="1290" priority="985" operator="containsText" text="FINLANDIA">
      <formula>NOT(ISERROR(SEARCH("FINLANDIA",B14)))</formula>
    </cfRule>
    <cfRule type="containsText" dxfId="1289" priority="986" operator="containsText" text="SUECIA">
      <formula>NOT(ISERROR(SEARCH("SUECIA",B14)))</formula>
    </cfRule>
  </conditionalFormatting>
  <conditionalFormatting sqref="B14">
    <cfRule type="containsText" dxfId="1288" priority="953" operator="containsText" text="SUIZA">
      <formula>NOT(ISERROR(SEARCH("SUIZA",B14)))</formula>
    </cfRule>
    <cfRule type="containsText" dxfId="1287" priority="954" operator="containsText" text="AUSTRIA">
      <formula>NOT(ISERROR(SEARCH("AUSTRIA",B14)))</formula>
    </cfRule>
    <cfRule type="containsText" dxfId="1286" priority="955" operator="containsText" text="IRLANDA">
      <formula>NOT(ISERROR(SEARCH("IRLANDA",B14)))</formula>
    </cfRule>
    <cfRule type="containsText" dxfId="1285" priority="956" operator="containsText" text="PAÍSES DEL ESTE">
      <formula>NOT(ISERROR(SEARCH("PAÍSES DEL ESTE",B14)))</formula>
    </cfRule>
    <cfRule type="containsText" dxfId="1284" priority="957" operator="containsText" text="RUSIA">
      <formula>NOT(ISERROR(SEARCH("RUSIA",B14)))</formula>
    </cfRule>
    <cfRule type="containsText" dxfId="1283" priority="958" operator="containsText" text="HOLANDA">
      <formula>NOT(ISERROR(SEARCH("HOLANDA",B14)))</formula>
    </cfRule>
    <cfRule type="containsText" dxfId="1282" priority="959" operator="containsText" text="FRANCIA">
      <formula>NOT(ISERROR(SEARCH("FRANCIA",B14)))</formula>
    </cfRule>
    <cfRule type="containsText" dxfId="1281" priority="960" operator="containsText" text="ITALIA">
      <formula>NOT(ISERROR(SEARCH("ITALIA",B14)))</formula>
    </cfRule>
    <cfRule type="containsText" dxfId="1280" priority="961" operator="containsText" text="BÉLGICA">
      <formula>NOT(ISERROR(SEARCH("BÉLGICA",B14)))</formula>
    </cfRule>
    <cfRule type="containsText" dxfId="1279" priority="962" operator="containsText" text="ESPAÑA">
      <formula>NOT(ISERROR(SEARCH("ESPAÑA",B14)))</formula>
    </cfRule>
    <cfRule type="containsText" dxfId="1278" priority="963" operator="containsText" text="ALEMANIA">
      <formula>NOT(ISERROR(SEARCH("ALEMANIA",B14)))</formula>
    </cfRule>
    <cfRule type="containsText" dxfId="1277" priority="964" operator="containsText" text="PAÍSES NÓRDICOS">
      <formula>NOT(ISERROR(SEARCH("PAÍSES NÓRDICOS",B14)))</formula>
    </cfRule>
    <cfRule type="containsText" dxfId="1276" priority="965" operator="containsText" text="REINO UNIDO">
      <formula>NOT(ISERROR(SEARCH("REINO UNIDO",B14)))</formula>
    </cfRule>
    <cfRule type="containsText" dxfId="1275" priority="966" operator="containsText" text="DINAMARCA">
      <formula>NOT(ISERROR(SEARCH("DINAMARCA",B14)))</formula>
    </cfRule>
    <cfRule type="containsText" dxfId="1274" priority="967" operator="containsText" text="NORUEGA">
      <formula>NOT(ISERROR(SEARCH("NORUEGA",B14)))</formula>
    </cfRule>
    <cfRule type="containsText" dxfId="1273" priority="968" operator="containsText" text="FINLANDIA">
      <formula>NOT(ISERROR(SEARCH("FINLANDIA",B14)))</formula>
    </cfRule>
    <cfRule type="containsText" dxfId="1272" priority="969" operator="containsText" text="SUECIA">
      <formula>NOT(ISERROR(SEARCH("SUECIA",B14)))</formula>
    </cfRule>
  </conditionalFormatting>
  <conditionalFormatting sqref="B10:B13">
    <cfRule type="containsText" dxfId="1271" priority="936" operator="containsText" text="SUIZA">
      <formula>NOT(ISERROR(SEARCH("SUIZA",B10)))</formula>
    </cfRule>
    <cfRule type="containsText" dxfId="1270" priority="937" operator="containsText" text="AUSTRIA">
      <formula>NOT(ISERROR(SEARCH("AUSTRIA",B10)))</formula>
    </cfRule>
    <cfRule type="containsText" dxfId="1269" priority="938" operator="containsText" text="IRLANDA">
      <formula>NOT(ISERROR(SEARCH("IRLANDA",B10)))</formula>
    </cfRule>
    <cfRule type="containsText" dxfId="1268" priority="939" operator="containsText" text="PAÍSES DEL ESTE">
      <formula>NOT(ISERROR(SEARCH("PAÍSES DEL ESTE",B10)))</formula>
    </cfRule>
    <cfRule type="containsText" dxfId="1267" priority="940" operator="containsText" text="RUSIA">
      <formula>NOT(ISERROR(SEARCH("RUSIA",B10)))</formula>
    </cfRule>
    <cfRule type="containsText" dxfId="1266" priority="941" operator="containsText" text="HOLANDA">
      <formula>NOT(ISERROR(SEARCH("HOLANDA",B10)))</formula>
    </cfRule>
    <cfRule type="containsText" dxfId="1265" priority="942" operator="containsText" text="FRANCIA">
      <formula>NOT(ISERROR(SEARCH("FRANCIA",B10)))</formula>
    </cfRule>
    <cfRule type="containsText" dxfId="1264" priority="943" operator="containsText" text="ITALIA">
      <formula>NOT(ISERROR(SEARCH("ITALIA",B10)))</formula>
    </cfRule>
    <cfRule type="containsText" dxfId="1263" priority="944" operator="containsText" text="BÉLGICA">
      <formula>NOT(ISERROR(SEARCH("BÉLGICA",B10)))</formula>
    </cfRule>
    <cfRule type="containsText" dxfId="1262" priority="945" operator="containsText" text="ESPAÑA">
      <formula>NOT(ISERROR(SEARCH("ESPAÑA",B10)))</formula>
    </cfRule>
    <cfRule type="containsText" dxfId="1261" priority="946" operator="containsText" text="ALEMANIA">
      <formula>NOT(ISERROR(SEARCH("ALEMANIA",B10)))</formula>
    </cfRule>
    <cfRule type="containsText" dxfId="1260" priority="947" operator="containsText" text="PAÍSES NÓRDICOS">
      <formula>NOT(ISERROR(SEARCH("PAÍSES NÓRDICOS",B10)))</formula>
    </cfRule>
    <cfRule type="containsText" dxfId="1259" priority="948" operator="containsText" text="REINO UNIDO">
      <formula>NOT(ISERROR(SEARCH("REINO UNIDO",B10)))</formula>
    </cfRule>
    <cfRule type="containsText" dxfId="1258" priority="949" operator="containsText" text="DINAMARCA">
      <formula>NOT(ISERROR(SEARCH("DINAMARCA",B10)))</formula>
    </cfRule>
    <cfRule type="containsText" dxfId="1257" priority="950" operator="containsText" text="NORUEGA">
      <formula>NOT(ISERROR(SEARCH("NORUEGA",B10)))</formula>
    </cfRule>
    <cfRule type="containsText" dxfId="1256" priority="951" operator="containsText" text="FINLANDIA">
      <formula>NOT(ISERROR(SEARCH("FINLANDIA",B10)))</formula>
    </cfRule>
    <cfRule type="containsText" dxfId="1255" priority="952" operator="containsText" text="SUECIA">
      <formula>NOT(ISERROR(SEARCH("SUECIA",B10)))</formula>
    </cfRule>
  </conditionalFormatting>
  <conditionalFormatting sqref="B10:B13">
    <cfRule type="containsText" dxfId="1254" priority="919" operator="containsText" text="SUIZA">
      <formula>NOT(ISERROR(SEARCH("SUIZA",B10)))</formula>
    </cfRule>
    <cfRule type="containsText" dxfId="1253" priority="920" operator="containsText" text="AUSTRIA">
      <formula>NOT(ISERROR(SEARCH("AUSTRIA",B10)))</formula>
    </cfRule>
    <cfRule type="containsText" dxfId="1252" priority="921" operator="containsText" text="IRLANDA">
      <formula>NOT(ISERROR(SEARCH("IRLANDA",B10)))</formula>
    </cfRule>
    <cfRule type="containsText" dxfId="1251" priority="922" operator="containsText" text="PAÍSES DEL ESTE">
      <formula>NOT(ISERROR(SEARCH("PAÍSES DEL ESTE",B10)))</formula>
    </cfRule>
    <cfRule type="containsText" dxfId="1250" priority="923" operator="containsText" text="RUSIA">
      <formula>NOT(ISERROR(SEARCH("RUSIA",B10)))</formula>
    </cfRule>
    <cfRule type="containsText" dxfId="1249" priority="924" operator="containsText" text="HOLANDA">
      <formula>NOT(ISERROR(SEARCH("HOLANDA",B10)))</formula>
    </cfRule>
    <cfRule type="containsText" dxfId="1248" priority="925" operator="containsText" text="FRANCIA">
      <formula>NOT(ISERROR(SEARCH("FRANCIA",B10)))</formula>
    </cfRule>
    <cfRule type="containsText" dxfId="1247" priority="926" operator="containsText" text="ITALIA">
      <formula>NOT(ISERROR(SEARCH("ITALIA",B10)))</formula>
    </cfRule>
    <cfRule type="containsText" dxfId="1246" priority="927" operator="containsText" text="BÉLGICA">
      <formula>NOT(ISERROR(SEARCH("BÉLGICA",B10)))</formula>
    </cfRule>
    <cfRule type="containsText" dxfId="1245" priority="928" operator="containsText" text="ESPAÑA">
      <formula>NOT(ISERROR(SEARCH("ESPAÑA",B10)))</formula>
    </cfRule>
    <cfRule type="containsText" dxfId="1244" priority="929" operator="containsText" text="ALEMANIA">
      <formula>NOT(ISERROR(SEARCH("ALEMANIA",B10)))</formula>
    </cfRule>
    <cfRule type="containsText" dxfId="1243" priority="930" operator="containsText" text="PAÍSES NÓRDICOS">
      <formula>NOT(ISERROR(SEARCH("PAÍSES NÓRDICOS",B10)))</formula>
    </cfRule>
    <cfRule type="containsText" dxfId="1242" priority="931" operator="containsText" text="REINO UNIDO">
      <formula>NOT(ISERROR(SEARCH("REINO UNIDO",B10)))</formula>
    </cfRule>
    <cfRule type="containsText" dxfId="1241" priority="932" operator="containsText" text="DINAMARCA">
      <formula>NOT(ISERROR(SEARCH("DINAMARCA",B10)))</formula>
    </cfRule>
    <cfRule type="containsText" dxfId="1240" priority="933" operator="containsText" text="NORUEGA">
      <formula>NOT(ISERROR(SEARCH("NORUEGA",B10)))</formula>
    </cfRule>
    <cfRule type="containsText" dxfId="1239" priority="934" operator="containsText" text="FINLANDIA">
      <formula>NOT(ISERROR(SEARCH("FINLANDIA",B10)))</formula>
    </cfRule>
    <cfRule type="containsText" dxfId="1238" priority="935" operator="containsText" text="SUECIA">
      <formula>NOT(ISERROR(SEARCH("SUECIA",B10)))</formula>
    </cfRule>
  </conditionalFormatting>
  <conditionalFormatting sqref="B10:B11">
    <cfRule type="containsText" dxfId="1237" priority="902" operator="containsText" text="SUIZA">
      <formula>NOT(ISERROR(SEARCH("SUIZA",B10)))</formula>
    </cfRule>
    <cfRule type="containsText" dxfId="1236" priority="903" operator="containsText" text="AUSTRIA">
      <formula>NOT(ISERROR(SEARCH("AUSTRIA",B10)))</formula>
    </cfRule>
    <cfRule type="containsText" dxfId="1235" priority="904" operator="containsText" text="IRLANDA">
      <formula>NOT(ISERROR(SEARCH("IRLANDA",B10)))</formula>
    </cfRule>
    <cfRule type="containsText" dxfId="1234" priority="905" operator="containsText" text="PAÍSES DEL ESTE">
      <formula>NOT(ISERROR(SEARCH("PAÍSES DEL ESTE",B10)))</formula>
    </cfRule>
    <cfRule type="containsText" dxfId="1233" priority="906" operator="containsText" text="RUSIA">
      <formula>NOT(ISERROR(SEARCH("RUSIA",B10)))</formula>
    </cfRule>
    <cfRule type="containsText" dxfId="1232" priority="907" operator="containsText" text="HOLANDA">
      <formula>NOT(ISERROR(SEARCH("HOLANDA",B10)))</formula>
    </cfRule>
    <cfRule type="containsText" dxfId="1231" priority="908" operator="containsText" text="FRANCIA">
      <formula>NOT(ISERROR(SEARCH("FRANCIA",B10)))</formula>
    </cfRule>
    <cfRule type="containsText" dxfId="1230" priority="909" operator="containsText" text="ITALIA">
      <formula>NOT(ISERROR(SEARCH("ITALIA",B10)))</formula>
    </cfRule>
    <cfRule type="containsText" dxfId="1229" priority="910" operator="containsText" text="BÉLGICA">
      <formula>NOT(ISERROR(SEARCH("BÉLGICA",B10)))</formula>
    </cfRule>
    <cfRule type="containsText" dxfId="1228" priority="911" operator="containsText" text="ESPAÑA">
      <formula>NOT(ISERROR(SEARCH("ESPAÑA",B10)))</formula>
    </cfRule>
    <cfRule type="containsText" dxfId="1227" priority="912" operator="containsText" text="ALEMANIA">
      <formula>NOT(ISERROR(SEARCH("ALEMANIA",B10)))</formula>
    </cfRule>
    <cfRule type="containsText" dxfId="1226" priority="913" operator="containsText" text="PAÍSES NÓRDICOS">
      <formula>NOT(ISERROR(SEARCH("PAÍSES NÓRDICOS",B10)))</formula>
    </cfRule>
    <cfRule type="containsText" dxfId="1225" priority="914" operator="containsText" text="REINO UNIDO">
      <formula>NOT(ISERROR(SEARCH("REINO UNIDO",B10)))</formula>
    </cfRule>
    <cfRule type="containsText" dxfId="1224" priority="915" operator="containsText" text="DINAMARCA">
      <formula>NOT(ISERROR(SEARCH("DINAMARCA",B10)))</formula>
    </cfRule>
    <cfRule type="containsText" dxfId="1223" priority="916" operator="containsText" text="NORUEGA">
      <formula>NOT(ISERROR(SEARCH("NORUEGA",B10)))</formula>
    </cfRule>
    <cfRule type="containsText" dxfId="1222" priority="917" operator="containsText" text="FINLANDIA">
      <formula>NOT(ISERROR(SEARCH("FINLANDIA",B10)))</formula>
    </cfRule>
    <cfRule type="containsText" dxfId="1221" priority="918" operator="containsText" text="SUECIA">
      <formula>NOT(ISERROR(SEARCH("SUECIA",B10)))</formula>
    </cfRule>
  </conditionalFormatting>
  <conditionalFormatting sqref="B10:B13">
    <cfRule type="containsText" dxfId="1220" priority="885" operator="containsText" text="SUIZA">
      <formula>NOT(ISERROR(SEARCH("SUIZA",B10)))</formula>
    </cfRule>
    <cfRule type="containsText" dxfId="1219" priority="886" operator="containsText" text="AUSTRIA">
      <formula>NOT(ISERROR(SEARCH("AUSTRIA",B10)))</formula>
    </cfRule>
    <cfRule type="containsText" dxfId="1218" priority="887" operator="containsText" text="IRLANDA">
      <formula>NOT(ISERROR(SEARCH("IRLANDA",B10)))</formula>
    </cfRule>
    <cfRule type="containsText" dxfId="1217" priority="888" operator="containsText" text="PAÍSES DEL ESTE">
      <formula>NOT(ISERROR(SEARCH("PAÍSES DEL ESTE",B10)))</formula>
    </cfRule>
    <cfRule type="containsText" dxfId="1216" priority="889" operator="containsText" text="RUSIA">
      <formula>NOT(ISERROR(SEARCH("RUSIA",B10)))</formula>
    </cfRule>
    <cfRule type="containsText" dxfId="1215" priority="890" operator="containsText" text="HOLANDA">
      <formula>NOT(ISERROR(SEARCH("HOLANDA",B10)))</formula>
    </cfRule>
    <cfRule type="containsText" dxfId="1214" priority="891" operator="containsText" text="FRANCIA">
      <formula>NOT(ISERROR(SEARCH("FRANCIA",B10)))</formula>
    </cfRule>
    <cfRule type="containsText" dxfId="1213" priority="892" operator="containsText" text="ITALIA">
      <formula>NOT(ISERROR(SEARCH("ITALIA",B10)))</formula>
    </cfRule>
    <cfRule type="containsText" dxfId="1212" priority="893" operator="containsText" text="BÉLGICA">
      <formula>NOT(ISERROR(SEARCH("BÉLGICA",B10)))</formula>
    </cfRule>
    <cfRule type="containsText" dxfId="1211" priority="894" operator="containsText" text="ESPAÑA">
      <formula>NOT(ISERROR(SEARCH("ESPAÑA",B10)))</formula>
    </cfRule>
    <cfRule type="containsText" dxfId="1210" priority="895" operator="containsText" text="ALEMANIA">
      <formula>NOT(ISERROR(SEARCH("ALEMANIA",B10)))</formula>
    </cfRule>
    <cfRule type="containsText" dxfId="1209" priority="896" operator="containsText" text="PAÍSES NÓRDICOS">
      <formula>NOT(ISERROR(SEARCH("PAÍSES NÓRDICOS",B10)))</formula>
    </cfRule>
    <cfRule type="containsText" dxfId="1208" priority="897" operator="containsText" text="REINO UNIDO">
      <formula>NOT(ISERROR(SEARCH("REINO UNIDO",B10)))</formula>
    </cfRule>
    <cfRule type="containsText" dxfId="1207" priority="898" operator="containsText" text="DINAMARCA">
      <formula>NOT(ISERROR(SEARCH("DINAMARCA",B10)))</formula>
    </cfRule>
    <cfRule type="containsText" dxfId="1206" priority="899" operator="containsText" text="NORUEGA">
      <formula>NOT(ISERROR(SEARCH("NORUEGA",B10)))</formula>
    </cfRule>
    <cfRule type="containsText" dxfId="1205" priority="900" operator="containsText" text="FINLANDIA">
      <formula>NOT(ISERROR(SEARCH("FINLANDIA",B10)))</formula>
    </cfRule>
    <cfRule type="containsText" dxfId="1204" priority="901" operator="containsText" text="SUECIA">
      <formula>NOT(ISERROR(SEARCH("SUECIA",B10)))</formula>
    </cfRule>
  </conditionalFormatting>
  <conditionalFormatting sqref="B10:B11">
    <cfRule type="containsText" dxfId="1203" priority="868" operator="containsText" text="SUIZA">
      <formula>NOT(ISERROR(SEARCH("SUIZA",B10)))</formula>
    </cfRule>
    <cfRule type="containsText" dxfId="1202" priority="869" operator="containsText" text="AUSTRIA">
      <formula>NOT(ISERROR(SEARCH("AUSTRIA",B10)))</formula>
    </cfRule>
    <cfRule type="containsText" dxfId="1201" priority="870" operator="containsText" text="IRLANDA">
      <formula>NOT(ISERROR(SEARCH("IRLANDA",B10)))</formula>
    </cfRule>
    <cfRule type="containsText" dxfId="1200" priority="871" operator="containsText" text="PAÍSES DEL ESTE">
      <formula>NOT(ISERROR(SEARCH("PAÍSES DEL ESTE",B10)))</formula>
    </cfRule>
    <cfRule type="containsText" dxfId="1199" priority="872" operator="containsText" text="RUSIA">
      <formula>NOT(ISERROR(SEARCH("RUSIA",B10)))</formula>
    </cfRule>
    <cfRule type="containsText" dxfId="1198" priority="873" operator="containsText" text="HOLANDA">
      <formula>NOT(ISERROR(SEARCH("HOLANDA",B10)))</formula>
    </cfRule>
    <cfRule type="containsText" dxfId="1197" priority="874" operator="containsText" text="FRANCIA">
      <formula>NOT(ISERROR(SEARCH("FRANCIA",B10)))</formula>
    </cfRule>
    <cfRule type="containsText" dxfId="1196" priority="875" operator="containsText" text="ITALIA">
      <formula>NOT(ISERROR(SEARCH("ITALIA",B10)))</formula>
    </cfRule>
    <cfRule type="containsText" dxfId="1195" priority="876" operator="containsText" text="BÉLGICA">
      <formula>NOT(ISERROR(SEARCH("BÉLGICA",B10)))</formula>
    </cfRule>
    <cfRule type="containsText" dxfId="1194" priority="877" operator="containsText" text="ESPAÑA">
      <formula>NOT(ISERROR(SEARCH("ESPAÑA",B10)))</formula>
    </cfRule>
    <cfRule type="containsText" dxfId="1193" priority="878" operator="containsText" text="ALEMANIA">
      <formula>NOT(ISERROR(SEARCH("ALEMANIA",B10)))</formula>
    </cfRule>
    <cfRule type="containsText" dxfId="1192" priority="879" operator="containsText" text="PAÍSES NÓRDICOS">
      <formula>NOT(ISERROR(SEARCH("PAÍSES NÓRDICOS",B10)))</formula>
    </cfRule>
    <cfRule type="containsText" dxfId="1191" priority="880" operator="containsText" text="REINO UNIDO">
      <formula>NOT(ISERROR(SEARCH("REINO UNIDO",B10)))</formula>
    </cfRule>
    <cfRule type="containsText" dxfId="1190" priority="881" operator="containsText" text="DINAMARCA">
      <formula>NOT(ISERROR(SEARCH("DINAMARCA",B10)))</formula>
    </cfRule>
    <cfRule type="containsText" dxfId="1189" priority="882" operator="containsText" text="NORUEGA">
      <formula>NOT(ISERROR(SEARCH("NORUEGA",B10)))</formula>
    </cfRule>
    <cfRule type="containsText" dxfId="1188" priority="883" operator="containsText" text="FINLANDIA">
      <formula>NOT(ISERROR(SEARCH("FINLANDIA",B10)))</formula>
    </cfRule>
    <cfRule type="containsText" dxfId="1187" priority="884" operator="containsText" text="SUECIA">
      <formula>NOT(ISERROR(SEARCH("SUECIA",B10)))</formula>
    </cfRule>
  </conditionalFormatting>
  <conditionalFormatting sqref="B10">
    <cfRule type="containsText" dxfId="1186" priority="851" operator="containsText" text="SUIZA">
      <formula>NOT(ISERROR(SEARCH("SUIZA",B10)))</formula>
    </cfRule>
    <cfRule type="containsText" dxfId="1185" priority="852" operator="containsText" text="AUSTRIA">
      <formula>NOT(ISERROR(SEARCH("AUSTRIA",B10)))</formula>
    </cfRule>
    <cfRule type="containsText" dxfId="1184" priority="853" operator="containsText" text="IRLANDA">
      <formula>NOT(ISERROR(SEARCH("IRLANDA",B10)))</formula>
    </cfRule>
    <cfRule type="containsText" dxfId="1183" priority="854" operator="containsText" text="PAÍSES DEL ESTE">
      <formula>NOT(ISERROR(SEARCH("PAÍSES DEL ESTE",B10)))</formula>
    </cfRule>
    <cfRule type="containsText" dxfId="1182" priority="855" operator="containsText" text="RUSIA">
      <formula>NOT(ISERROR(SEARCH("RUSIA",B10)))</formula>
    </cfRule>
    <cfRule type="containsText" dxfId="1181" priority="856" operator="containsText" text="HOLANDA">
      <formula>NOT(ISERROR(SEARCH("HOLANDA",B10)))</formula>
    </cfRule>
    <cfRule type="containsText" dxfId="1180" priority="857" operator="containsText" text="FRANCIA">
      <formula>NOT(ISERROR(SEARCH("FRANCIA",B10)))</formula>
    </cfRule>
    <cfRule type="containsText" dxfId="1179" priority="858" operator="containsText" text="ITALIA">
      <formula>NOT(ISERROR(SEARCH("ITALIA",B10)))</formula>
    </cfRule>
    <cfRule type="containsText" dxfId="1178" priority="859" operator="containsText" text="BÉLGICA">
      <formula>NOT(ISERROR(SEARCH("BÉLGICA",B10)))</formula>
    </cfRule>
    <cfRule type="containsText" dxfId="1177" priority="860" operator="containsText" text="ESPAÑA">
      <formula>NOT(ISERROR(SEARCH("ESPAÑA",B10)))</formula>
    </cfRule>
    <cfRule type="containsText" dxfId="1176" priority="861" operator="containsText" text="ALEMANIA">
      <formula>NOT(ISERROR(SEARCH("ALEMANIA",B10)))</formula>
    </cfRule>
    <cfRule type="containsText" dxfId="1175" priority="862" operator="containsText" text="PAÍSES NÓRDICOS">
      <formula>NOT(ISERROR(SEARCH("PAÍSES NÓRDICOS",B10)))</formula>
    </cfRule>
    <cfRule type="containsText" dxfId="1174" priority="863" operator="containsText" text="REINO UNIDO">
      <formula>NOT(ISERROR(SEARCH("REINO UNIDO",B10)))</formula>
    </cfRule>
    <cfRule type="containsText" dxfId="1173" priority="864" operator="containsText" text="DINAMARCA">
      <formula>NOT(ISERROR(SEARCH("DINAMARCA",B10)))</formula>
    </cfRule>
    <cfRule type="containsText" dxfId="1172" priority="865" operator="containsText" text="NORUEGA">
      <formula>NOT(ISERROR(SEARCH("NORUEGA",B10)))</formula>
    </cfRule>
    <cfRule type="containsText" dxfId="1171" priority="866" operator="containsText" text="FINLANDIA">
      <formula>NOT(ISERROR(SEARCH("FINLANDIA",B10)))</formula>
    </cfRule>
    <cfRule type="containsText" dxfId="1170" priority="867" operator="containsText" text="SUECIA">
      <formula>NOT(ISERROR(SEARCH("SUECIA",B10)))</formula>
    </cfRule>
  </conditionalFormatting>
  <conditionalFormatting sqref="B10:B11">
    <cfRule type="containsText" dxfId="1169" priority="834" operator="containsText" text="SUIZA">
      <formula>NOT(ISERROR(SEARCH("SUIZA",B10)))</formula>
    </cfRule>
    <cfRule type="containsText" dxfId="1168" priority="835" operator="containsText" text="AUSTRIA">
      <formula>NOT(ISERROR(SEARCH("AUSTRIA",B10)))</formula>
    </cfRule>
    <cfRule type="containsText" dxfId="1167" priority="836" operator="containsText" text="IRLANDA">
      <formula>NOT(ISERROR(SEARCH("IRLANDA",B10)))</formula>
    </cfRule>
    <cfRule type="containsText" dxfId="1166" priority="837" operator="containsText" text="PAÍSES DEL ESTE">
      <formula>NOT(ISERROR(SEARCH("PAÍSES DEL ESTE",B10)))</formula>
    </cfRule>
    <cfRule type="containsText" dxfId="1165" priority="838" operator="containsText" text="RUSIA">
      <formula>NOT(ISERROR(SEARCH("RUSIA",B10)))</formula>
    </cfRule>
    <cfRule type="containsText" dxfId="1164" priority="839" operator="containsText" text="HOLANDA">
      <formula>NOT(ISERROR(SEARCH("HOLANDA",B10)))</formula>
    </cfRule>
    <cfRule type="containsText" dxfId="1163" priority="840" operator="containsText" text="FRANCIA">
      <formula>NOT(ISERROR(SEARCH("FRANCIA",B10)))</formula>
    </cfRule>
    <cfRule type="containsText" dxfId="1162" priority="841" operator="containsText" text="ITALIA">
      <formula>NOT(ISERROR(SEARCH("ITALIA",B10)))</formula>
    </cfRule>
    <cfRule type="containsText" dxfId="1161" priority="842" operator="containsText" text="BÉLGICA">
      <formula>NOT(ISERROR(SEARCH("BÉLGICA",B10)))</formula>
    </cfRule>
    <cfRule type="containsText" dxfId="1160" priority="843" operator="containsText" text="ESPAÑA">
      <formula>NOT(ISERROR(SEARCH("ESPAÑA",B10)))</formula>
    </cfRule>
    <cfRule type="containsText" dxfId="1159" priority="844" operator="containsText" text="ALEMANIA">
      <formula>NOT(ISERROR(SEARCH("ALEMANIA",B10)))</formula>
    </cfRule>
    <cfRule type="containsText" dxfId="1158" priority="845" operator="containsText" text="PAÍSES NÓRDICOS">
      <formula>NOT(ISERROR(SEARCH("PAÍSES NÓRDICOS",B10)))</formula>
    </cfRule>
    <cfRule type="containsText" dxfId="1157" priority="846" operator="containsText" text="REINO UNIDO">
      <formula>NOT(ISERROR(SEARCH("REINO UNIDO",B10)))</formula>
    </cfRule>
    <cfRule type="containsText" dxfId="1156" priority="847" operator="containsText" text="DINAMARCA">
      <formula>NOT(ISERROR(SEARCH("DINAMARCA",B10)))</formula>
    </cfRule>
    <cfRule type="containsText" dxfId="1155" priority="848" operator="containsText" text="NORUEGA">
      <formula>NOT(ISERROR(SEARCH("NORUEGA",B10)))</formula>
    </cfRule>
    <cfRule type="containsText" dxfId="1154" priority="849" operator="containsText" text="FINLANDIA">
      <formula>NOT(ISERROR(SEARCH("FINLANDIA",B10)))</formula>
    </cfRule>
    <cfRule type="containsText" dxfId="1153" priority="850" operator="containsText" text="SUECIA">
      <formula>NOT(ISERROR(SEARCH("SUECIA",B10)))</formula>
    </cfRule>
  </conditionalFormatting>
  <conditionalFormatting sqref="B12:B13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G10">
    <cfRule type="containsText" dxfId="1135" priority="800" operator="containsText" text="SUIZA">
      <formula>NOT(ISERROR(SEARCH("SUIZA",G10)))</formula>
    </cfRule>
    <cfRule type="containsText" dxfId="1134" priority="801" operator="containsText" text="AUSTRIA">
      <formula>NOT(ISERROR(SEARCH("AUSTRIA",G10)))</formula>
    </cfRule>
    <cfRule type="containsText" dxfId="1133" priority="802" operator="containsText" text="IRLANDA">
      <formula>NOT(ISERROR(SEARCH("IRLANDA",G10)))</formula>
    </cfRule>
    <cfRule type="containsText" dxfId="1132" priority="803" operator="containsText" text="PAÍSES DEL ESTE">
      <formula>NOT(ISERROR(SEARCH("PAÍSES DEL ESTE",G10)))</formula>
    </cfRule>
    <cfRule type="containsText" dxfId="1131" priority="804" operator="containsText" text="RUSIA">
      <formula>NOT(ISERROR(SEARCH("RUSIA",G10)))</formula>
    </cfRule>
    <cfRule type="containsText" dxfId="1130" priority="805" operator="containsText" text="HOLANDA">
      <formula>NOT(ISERROR(SEARCH("HOLANDA",G10)))</formula>
    </cfRule>
    <cfRule type="containsText" dxfId="1129" priority="806" operator="containsText" text="FRANCIA">
      <formula>NOT(ISERROR(SEARCH("FRANCIA",G10)))</formula>
    </cfRule>
    <cfRule type="containsText" dxfId="1128" priority="807" operator="containsText" text="ITALIA">
      <formula>NOT(ISERROR(SEARCH("ITALIA",G10)))</formula>
    </cfRule>
    <cfRule type="containsText" dxfId="1127" priority="808" operator="containsText" text="BÉLGICA">
      <formula>NOT(ISERROR(SEARCH("BÉLGICA",G10)))</formula>
    </cfRule>
    <cfRule type="containsText" dxfId="1126" priority="809" operator="containsText" text="ESPAÑA">
      <formula>NOT(ISERROR(SEARCH("ESPAÑA",G10)))</formula>
    </cfRule>
    <cfRule type="containsText" dxfId="1125" priority="810" operator="containsText" text="ALEMANIA">
      <formula>NOT(ISERROR(SEARCH("ALEMANIA",G10)))</formula>
    </cfRule>
    <cfRule type="containsText" dxfId="1124" priority="811" operator="containsText" text="PAÍSES NÓRDICOS">
      <formula>NOT(ISERROR(SEARCH("PAÍSES NÓRDICOS",G10)))</formula>
    </cfRule>
    <cfRule type="containsText" dxfId="1123" priority="812" operator="containsText" text="REINO UNIDO">
      <formula>NOT(ISERROR(SEARCH("REINO UNIDO",G10)))</formula>
    </cfRule>
    <cfRule type="containsText" dxfId="1122" priority="813" operator="containsText" text="DINAMARCA">
      <formula>NOT(ISERROR(SEARCH("DINAMARCA",G10)))</formula>
    </cfRule>
    <cfRule type="containsText" dxfId="1121" priority="814" operator="containsText" text="NORUEGA">
      <formula>NOT(ISERROR(SEARCH("NORUEGA",G10)))</formula>
    </cfRule>
    <cfRule type="containsText" dxfId="1120" priority="815" operator="containsText" text="FINLANDIA">
      <formula>NOT(ISERROR(SEARCH("FINLANDIA",G10)))</formula>
    </cfRule>
    <cfRule type="containsText" dxfId="1119" priority="816" operator="containsText" text="SUECIA">
      <formula>NOT(ISERROR(SEARCH("SUECIA",G10)))</formula>
    </cfRule>
  </conditionalFormatting>
  <conditionalFormatting sqref="G10">
    <cfRule type="containsText" dxfId="1118" priority="783" operator="containsText" text="SUIZA">
      <formula>NOT(ISERROR(SEARCH("SUIZA",G10)))</formula>
    </cfRule>
    <cfRule type="containsText" dxfId="1117" priority="784" operator="containsText" text="AUSTRIA">
      <formula>NOT(ISERROR(SEARCH("AUSTRIA",G10)))</formula>
    </cfRule>
    <cfRule type="containsText" dxfId="1116" priority="785" operator="containsText" text="IRLANDA">
      <formula>NOT(ISERROR(SEARCH("IRLANDA",G10)))</formula>
    </cfRule>
    <cfRule type="containsText" dxfId="1115" priority="786" operator="containsText" text="PAÍSES DEL ESTE">
      <formula>NOT(ISERROR(SEARCH("PAÍSES DEL ESTE",G10)))</formula>
    </cfRule>
    <cfRule type="containsText" dxfId="1114" priority="787" operator="containsText" text="RUSIA">
      <formula>NOT(ISERROR(SEARCH("RUSIA",G10)))</formula>
    </cfRule>
    <cfRule type="containsText" dxfId="1113" priority="788" operator="containsText" text="HOLANDA">
      <formula>NOT(ISERROR(SEARCH("HOLANDA",G10)))</formula>
    </cfRule>
    <cfRule type="containsText" dxfId="1112" priority="789" operator="containsText" text="FRANCIA">
      <formula>NOT(ISERROR(SEARCH("FRANCIA",G10)))</formula>
    </cfRule>
    <cfRule type="containsText" dxfId="1111" priority="790" operator="containsText" text="ITALIA">
      <formula>NOT(ISERROR(SEARCH("ITALIA",G10)))</formula>
    </cfRule>
    <cfRule type="containsText" dxfId="1110" priority="791" operator="containsText" text="BÉLGICA">
      <formula>NOT(ISERROR(SEARCH("BÉLGICA",G10)))</formula>
    </cfRule>
    <cfRule type="containsText" dxfId="1109" priority="792" operator="containsText" text="ESPAÑA">
      <formula>NOT(ISERROR(SEARCH("ESPAÑA",G10)))</formula>
    </cfRule>
    <cfRule type="containsText" dxfId="1108" priority="793" operator="containsText" text="ALEMANIA">
      <formula>NOT(ISERROR(SEARCH("ALEMANIA",G10)))</formula>
    </cfRule>
    <cfRule type="containsText" dxfId="1107" priority="794" operator="containsText" text="PAÍSES NÓRDICOS">
      <formula>NOT(ISERROR(SEARCH("PAÍSES NÓRDICOS",G10)))</formula>
    </cfRule>
    <cfRule type="containsText" dxfId="1106" priority="795" operator="containsText" text="REINO UNIDO">
      <formula>NOT(ISERROR(SEARCH("REINO UNIDO",G10)))</formula>
    </cfRule>
    <cfRule type="containsText" dxfId="1105" priority="796" operator="containsText" text="DINAMARCA">
      <formula>NOT(ISERROR(SEARCH("DINAMARCA",G10)))</formula>
    </cfRule>
    <cfRule type="containsText" dxfId="1104" priority="797" operator="containsText" text="NORUEGA">
      <formula>NOT(ISERROR(SEARCH("NORUEGA",G10)))</formula>
    </cfRule>
    <cfRule type="containsText" dxfId="1103" priority="798" operator="containsText" text="FINLANDIA">
      <formula>NOT(ISERROR(SEARCH("FINLANDIA",G10)))</formula>
    </cfRule>
    <cfRule type="containsText" dxfId="1102" priority="799" operator="containsText" text="SUECIA">
      <formula>NOT(ISERROR(SEARCH("SUECIA",G10)))</formula>
    </cfRule>
  </conditionalFormatting>
  <conditionalFormatting sqref="G10">
    <cfRule type="containsText" dxfId="1101" priority="766" operator="containsText" text="SUIZA">
      <formula>NOT(ISERROR(SEARCH("SUIZA",G10)))</formula>
    </cfRule>
    <cfRule type="containsText" dxfId="1100" priority="767" operator="containsText" text="AUSTRIA">
      <formula>NOT(ISERROR(SEARCH("AUSTRIA",G10)))</formula>
    </cfRule>
    <cfRule type="containsText" dxfId="1099" priority="768" operator="containsText" text="IRLANDA">
      <formula>NOT(ISERROR(SEARCH("IRLANDA",G10)))</formula>
    </cfRule>
    <cfRule type="containsText" dxfId="1098" priority="769" operator="containsText" text="PAÍSES DEL ESTE">
      <formula>NOT(ISERROR(SEARCH("PAÍSES DEL ESTE",G10)))</formula>
    </cfRule>
    <cfRule type="containsText" dxfId="1097" priority="770" operator="containsText" text="RUSIA">
      <formula>NOT(ISERROR(SEARCH("RUSIA",G10)))</formula>
    </cfRule>
    <cfRule type="containsText" dxfId="1096" priority="771" operator="containsText" text="HOLANDA">
      <formula>NOT(ISERROR(SEARCH("HOLANDA",G10)))</formula>
    </cfRule>
    <cfRule type="containsText" dxfId="1095" priority="772" operator="containsText" text="FRANCIA">
      <formula>NOT(ISERROR(SEARCH("FRANCIA",G10)))</formula>
    </cfRule>
    <cfRule type="containsText" dxfId="1094" priority="773" operator="containsText" text="ITALIA">
      <formula>NOT(ISERROR(SEARCH("ITALIA",G10)))</formula>
    </cfRule>
    <cfRule type="containsText" dxfId="1093" priority="774" operator="containsText" text="BÉLGICA">
      <formula>NOT(ISERROR(SEARCH("BÉLGICA",G10)))</formula>
    </cfRule>
    <cfRule type="containsText" dxfId="1092" priority="775" operator="containsText" text="ESPAÑA">
      <formula>NOT(ISERROR(SEARCH("ESPAÑA",G10)))</formula>
    </cfRule>
    <cfRule type="containsText" dxfId="1091" priority="776" operator="containsText" text="ALEMANIA">
      <formula>NOT(ISERROR(SEARCH("ALEMANIA",G10)))</formula>
    </cfRule>
    <cfRule type="containsText" dxfId="1090" priority="777" operator="containsText" text="PAÍSES NÓRDICOS">
      <formula>NOT(ISERROR(SEARCH("PAÍSES NÓRDICOS",G10)))</formula>
    </cfRule>
    <cfRule type="containsText" dxfId="1089" priority="778" operator="containsText" text="REINO UNIDO">
      <formula>NOT(ISERROR(SEARCH("REINO UNIDO",G10)))</formula>
    </cfRule>
    <cfRule type="containsText" dxfId="1088" priority="779" operator="containsText" text="DINAMARCA">
      <formula>NOT(ISERROR(SEARCH("DINAMARCA",G10)))</formula>
    </cfRule>
    <cfRule type="containsText" dxfId="1087" priority="780" operator="containsText" text="NORUEGA">
      <formula>NOT(ISERROR(SEARCH("NORUEGA",G10)))</formula>
    </cfRule>
    <cfRule type="containsText" dxfId="1086" priority="781" operator="containsText" text="FINLANDIA">
      <formula>NOT(ISERROR(SEARCH("FINLANDIA",G10)))</formula>
    </cfRule>
    <cfRule type="containsText" dxfId="1085" priority="782" operator="containsText" text="SUECIA">
      <formula>NOT(ISERROR(SEARCH("SUECIA",G10)))</formula>
    </cfRule>
  </conditionalFormatting>
  <conditionalFormatting sqref="G10">
    <cfRule type="containsText" dxfId="1084" priority="749" operator="containsText" text="SUIZA">
      <formula>NOT(ISERROR(SEARCH("SUIZA",G10)))</formula>
    </cfRule>
    <cfRule type="containsText" dxfId="1083" priority="750" operator="containsText" text="AUSTRIA">
      <formula>NOT(ISERROR(SEARCH("AUSTRIA",G10)))</formula>
    </cfRule>
    <cfRule type="containsText" dxfId="1082" priority="751" operator="containsText" text="IRLANDA">
      <formula>NOT(ISERROR(SEARCH("IRLANDA",G10)))</formula>
    </cfRule>
    <cfRule type="containsText" dxfId="1081" priority="752" operator="containsText" text="PAÍSES DEL ESTE">
      <formula>NOT(ISERROR(SEARCH("PAÍSES DEL ESTE",G10)))</formula>
    </cfRule>
    <cfRule type="containsText" dxfId="1080" priority="753" operator="containsText" text="RUSIA">
      <formula>NOT(ISERROR(SEARCH("RUSIA",G10)))</formula>
    </cfRule>
    <cfRule type="containsText" dxfId="1079" priority="754" operator="containsText" text="HOLANDA">
      <formula>NOT(ISERROR(SEARCH("HOLANDA",G10)))</formula>
    </cfRule>
    <cfRule type="containsText" dxfId="1078" priority="755" operator="containsText" text="FRANCIA">
      <formula>NOT(ISERROR(SEARCH("FRANCIA",G10)))</formula>
    </cfRule>
    <cfRule type="containsText" dxfId="1077" priority="756" operator="containsText" text="ITALIA">
      <formula>NOT(ISERROR(SEARCH("ITALIA",G10)))</formula>
    </cfRule>
    <cfRule type="containsText" dxfId="1076" priority="757" operator="containsText" text="BÉLGICA">
      <formula>NOT(ISERROR(SEARCH("BÉLGICA",G10)))</formula>
    </cfRule>
    <cfRule type="containsText" dxfId="1075" priority="758" operator="containsText" text="ESPAÑA">
      <formula>NOT(ISERROR(SEARCH("ESPAÑA",G10)))</formula>
    </cfRule>
    <cfRule type="containsText" dxfId="1074" priority="759" operator="containsText" text="ALEMANIA">
      <formula>NOT(ISERROR(SEARCH("ALEMANIA",G10)))</formula>
    </cfRule>
    <cfRule type="containsText" dxfId="1073" priority="760" operator="containsText" text="PAÍSES NÓRDICOS">
      <formula>NOT(ISERROR(SEARCH("PAÍSES NÓRDICOS",G10)))</formula>
    </cfRule>
    <cfRule type="containsText" dxfId="1072" priority="761" operator="containsText" text="REINO UNIDO">
      <formula>NOT(ISERROR(SEARCH("REINO UNIDO",G10)))</formula>
    </cfRule>
    <cfRule type="containsText" dxfId="1071" priority="762" operator="containsText" text="DINAMARCA">
      <formula>NOT(ISERROR(SEARCH("DINAMARCA",G10)))</formula>
    </cfRule>
    <cfRule type="containsText" dxfId="1070" priority="763" operator="containsText" text="NORUEGA">
      <formula>NOT(ISERROR(SEARCH("NORUEGA",G10)))</formula>
    </cfRule>
    <cfRule type="containsText" dxfId="1069" priority="764" operator="containsText" text="FINLANDIA">
      <formula>NOT(ISERROR(SEARCH("FINLANDIA",G10)))</formula>
    </cfRule>
    <cfRule type="containsText" dxfId="1068" priority="765" operator="containsText" text="SUECIA">
      <formula>NOT(ISERROR(SEARCH("SUECIA",G10)))</formula>
    </cfRule>
  </conditionalFormatting>
  <conditionalFormatting sqref="G10">
    <cfRule type="containsText" dxfId="1067" priority="732" operator="containsText" text="SUIZA">
      <formula>NOT(ISERROR(SEARCH("SUIZA",G10)))</formula>
    </cfRule>
    <cfRule type="containsText" dxfId="1066" priority="733" operator="containsText" text="AUSTRIA">
      <formula>NOT(ISERROR(SEARCH("AUSTRIA",G10)))</formula>
    </cfRule>
    <cfRule type="containsText" dxfId="1065" priority="734" operator="containsText" text="IRLANDA">
      <formula>NOT(ISERROR(SEARCH("IRLANDA",G10)))</formula>
    </cfRule>
    <cfRule type="containsText" dxfId="1064" priority="735" operator="containsText" text="PAÍSES DEL ESTE">
      <formula>NOT(ISERROR(SEARCH("PAÍSES DEL ESTE",G10)))</formula>
    </cfRule>
    <cfRule type="containsText" dxfId="1063" priority="736" operator="containsText" text="RUSIA">
      <formula>NOT(ISERROR(SEARCH("RUSIA",G10)))</formula>
    </cfRule>
    <cfRule type="containsText" dxfId="1062" priority="737" operator="containsText" text="HOLANDA">
      <formula>NOT(ISERROR(SEARCH("HOLANDA",G10)))</formula>
    </cfRule>
    <cfRule type="containsText" dxfId="1061" priority="738" operator="containsText" text="FRANCIA">
      <formula>NOT(ISERROR(SEARCH("FRANCIA",G10)))</formula>
    </cfRule>
    <cfRule type="containsText" dxfId="1060" priority="739" operator="containsText" text="ITALIA">
      <formula>NOT(ISERROR(SEARCH("ITALIA",G10)))</formula>
    </cfRule>
    <cfRule type="containsText" dxfId="1059" priority="740" operator="containsText" text="BÉLGICA">
      <formula>NOT(ISERROR(SEARCH("BÉLGICA",G10)))</formula>
    </cfRule>
    <cfRule type="containsText" dxfId="1058" priority="741" operator="containsText" text="ESPAÑA">
      <formula>NOT(ISERROR(SEARCH("ESPAÑA",G10)))</formula>
    </cfRule>
    <cfRule type="containsText" dxfId="1057" priority="742" operator="containsText" text="ALEMANIA">
      <formula>NOT(ISERROR(SEARCH("ALEMANIA",G10)))</formula>
    </cfRule>
    <cfRule type="containsText" dxfId="1056" priority="743" operator="containsText" text="PAÍSES NÓRDICOS">
      <formula>NOT(ISERROR(SEARCH("PAÍSES NÓRDICOS",G10)))</formula>
    </cfRule>
    <cfRule type="containsText" dxfId="1055" priority="744" operator="containsText" text="REINO UNIDO">
      <formula>NOT(ISERROR(SEARCH("REINO UNIDO",G10)))</formula>
    </cfRule>
    <cfRule type="containsText" dxfId="1054" priority="745" operator="containsText" text="DINAMARCA">
      <formula>NOT(ISERROR(SEARCH("DINAMARCA",G10)))</formula>
    </cfRule>
    <cfRule type="containsText" dxfId="1053" priority="746" operator="containsText" text="NORUEGA">
      <formula>NOT(ISERROR(SEARCH("NORUEGA",G10)))</formula>
    </cfRule>
    <cfRule type="containsText" dxfId="1052" priority="747" operator="containsText" text="FINLANDIA">
      <formula>NOT(ISERROR(SEARCH("FINLANDIA",G10)))</formula>
    </cfRule>
    <cfRule type="containsText" dxfId="1051" priority="748" operator="containsText" text="SUECIA">
      <formula>NOT(ISERROR(SEARCH("SUECIA",G10)))</formula>
    </cfRule>
  </conditionalFormatting>
  <conditionalFormatting sqref="G10">
    <cfRule type="containsText" dxfId="1050" priority="715" operator="containsText" text="SUIZA">
      <formula>NOT(ISERROR(SEARCH("SUIZA",G10)))</formula>
    </cfRule>
    <cfRule type="containsText" dxfId="1049" priority="716" operator="containsText" text="AUSTRIA">
      <formula>NOT(ISERROR(SEARCH("AUSTRIA",G10)))</formula>
    </cfRule>
    <cfRule type="containsText" dxfId="1048" priority="717" operator="containsText" text="IRLANDA">
      <formula>NOT(ISERROR(SEARCH("IRLANDA",G10)))</formula>
    </cfRule>
    <cfRule type="containsText" dxfId="1047" priority="718" operator="containsText" text="PAÍSES DEL ESTE">
      <formula>NOT(ISERROR(SEARCH("PAÍSES DEL ESTE",G10)))</formula>
    </cfRule>
    <cfRule type="containsText" dxfId="1046" priority="719" operator="containsText" text="RUSIA">
      <formula>NOT(ISERROR(SEARCH("RUSIA",G10)))</formula>
    </cfRule>
    <cfRule type="containsText" dxfId="1045" priority="720" operator="containsText" text="HOLANDA">
      <formula>NOT(ISERROR(SEARCH("HOLANDA",G10)))</formula>
    </cfRule>
    <cfRule type="containsText" dxfId="1044" priority="721" operator="containsText" text="FRANCIA">
      <formula>NOT(ISERROR(SEARCH("FRANCIA",G10)))</formula>
    </cfRule>
    <cfRule type="containsText" dxfId="1043" priority="722" operator="containsText" text="ITALIA">
      <formula>NOT(ISERROR(SEARCH("ITALIA",G10)))</formula>
    </cfRule>
    <cfRule type="containsText" dxfId="1042" priority="723" operator="containsText" text="BÉLGICA">
      <formula>NOT(ISERROR(SEARCH("BÉLGICA",G10)))</formula>
    </cfRule>
    <cfRule type="containsText" dxfId="1041" priority="724" operator="containsText" text="ESPAÑA">
      <formula>NOT(ISERROR(SEARCH("ESPAÑA",G10)))</formula>
    </cfRule>
    <cfRule type="containsText" dxfId="1040" priority="725" operator="containsText" text="ALEMANIA">
      <formula>NOT(ISERROR(SEARCH("ALEMANIA",G10)))</formula>
    </cfRule>
    <cfRule type="containsText" dxfId="1039" priority="726" operator="containsText" text="PAÍSES NÓRDICOS">
      <formula>NOT(ISERROR(SEARCH("PAÍSES NÓRDICOS",G10)))</formula>
    </cfRule>
    <cfRule type="containsText" dxfId="1038" priority="727" operator="containsText" text="REINO UNIDO">
      <formula>NOT(ISERROR(SEARCH("REINO UNIDO",G10)))</formula>
    </cfRule>
    <cfRule type="containsText" dxfId="1037" priority="728" operator="containsText" text="DINAMARCA">
      <formula>NOT(ISERROR(SEARCH("DINAMARCA",G10)))</formula>
    </cfRule>
    <cfRule type="containsText" dxfId="1036" priority="729" operator="containsText" text="NORUEGA">
      <formula>NOT(ISERROR(SEARCH("NORUEGA",G10)))</formula>
    </cfRule>
    <cfRule type="containsText" dxfId="1035" priority="730" operator="containsText" text="FINLANDIA">
      <formula>NOT(ISERROR(SEARCH("FINLANDIA",G10)))</formula>
    </cfRule>
    <cfRule type="containsText" dxfId="1034" priority="731" operator="containsText" text="SUECIA">
      <formula>NOT(ISERROR(SEARCH("SUECIA",G10)))</formula>
    </cfRule>
  </conditionalFormatting>
  <conditionalFormatting sqref="G10">
    <cfRule type="containsText" dxfId="1033" priority="698" operator="containsText" text="SUIZA">
      <formula>NOT(ISERROR(SEARCH("SUIZA",G10)))</formula>
    </cfRule>
    <cfRule type="containsText" dxfId="1032" priority="699" operator="containsText" text="AUSTRIA">
      <formula>NOT(ISERROR(SEARCH("AUSTRIA",G10)))</formula>
    </cfRule>
    <cfRule type="containsText" dxfId="1031" priority="700" operator="containsText" text="IRLANDA">
      <formula>NOT(ISERROR(SEARCH("IRLANDA",G10)))</formula>
    </cfRule>
    <cfRule type="containsText" dxfId="1030" priority="701" operator="containsText" text="PAÍSES DEL ESTE">
      <formula>NOT(ISERROR(SEARCH("PAÍSES DEL ESTE",G10)))</formula>
    </cfRule>
    <cfRule type="containsText" dxfId="1029" priority="702" operator="containsText" text="RUSIA">
      <formula>NOT(ISERROR(SEARCH("RUSIA",G10)))</formula>
    </cfRule>
    <cfRule type="containsText" dxfId="1028" priority="703" operator="containsText" text="HOLANDA">
      <formula>NOT(ISERROR(SEARCH("HOLANDA",G10)))</formula>
    </cfRule>
    <cfRule type="containsText" dxfId="1027" priority="704" operator="containsText" text="FRANCIA">
      <formula>NOT(ISERROR(SEARCH("FRANCIA",G10)))</formula>
    </cfRule>
    <cfRule type="containsText" dxfId="1026" priority="705" operator="containsText" text="ITALIA">
      <formula>NOT(ISERROR(SEARCH("ITALIA",G10)))</formula>
    </cfRule>
    <cfRule type="containsText" dxfId="1025" priority="706" operator="containsText" text="BÉLGICA">
      <formula>NOT(ISERROR(SEARCH("BÉLGICA",G10)))</formula>
    </cfRule>
    <cfRule type="containsText" dxfId="1024" priority="707" operator="containsText" text="ESPAÑA">
      <formula>NOT(ISERROR(SEARCH("ESPAÑA",G10)))</formula>
    </cfRule>
    <cfRule type="containsText" dxfId="1023" priority="708" operator="containsText" text="ALEMANIA">
      <formula>NOT(ISERROR(SEARCH("ALEMANIA",G10)))</formula>
    </cfRule>
    <cfRule type="containsText" dxfId="1022" priority="709" operator="containsText" text="PAÍSES NÓRDICOS">
      <formula>NOT(ISERROR(SEARCH("PAÍSES NÓRDICOS",G10)))</formula>
    </cfRule>
    <cfRule type="containsText" dxfId="1021" priority="710" operator="containsText" text="REINO UNIDO">
      <formula>NOT(ISERROR(SEARCH("REINO UNIDO",G10)))</formula>
    </cfRule>
    <cfRule type="containsText" dxfId="1020" priority="711" operator="containsText" text="DINAMARCA">
      <formula>NOT(ISERROR(SEARCH("DINAMARCA",G10)))</formula>
    </cfRule>
    <cfRule type="containsText" dxfId="1019" priority="712" operator="containsText" text="NORUEGA">
      <formula>NOT(ISERROR(SEARCH("NORUEGA",G10)))</formula>
    </cfRule>
    <cfRule type="containsText" dxfId="1018" priority="713" operator="containsText" text="FINLANDIA">
      <formula>NOT(ISERROR(SEARCH("FINLANDIA",G10)))</formula>
    </cfRule>
    <cfRule type="containsText" dxfId="1017" priority="714" operator="containsText" text="SUECIA">
      <formula>NOT(ISERROR(SEARCH("SUECIA",G10)))</formula>
    </cfRule>
  </conditionalFormatting>
  <conditionalFormatting sqref="G10">
    <cfRule type="containsText" dxfId="1016" priority="681" operator="containsText" text="SUIZA">
      <formula>NOT(ISERROR(SEARCH("SUIZA",G10)))</formula>
    </cfRule>
    <cfRule type="containsText" dxfId="1015" priority="682" operator="containsText" text="AUSTRIA">
      <formula>NOT(ISERROR(SEARCH("AUSTRIA",G10)))</formula>
    </cfRule>
    <cfRule type="containsText" dxfId="1014" priority="683" operator="containsText" text="IRLANDA">
      <formula>NOT(ISERROR(SEARCH("IRLANDA",G10)))</formula>
    </cfRule>
    <cfRule type="containsText" dxfId="1013" priority="684" operator="containsText" text="PAÍSES DEL ESTE">
      <formula>NOT(ISERROR(SEARCH("PAÍSES DEL ESTE",G10)))</formula>
    </cfRule>
    <cfRule type="containsText" dxfId="1012" priority="685" operator="containsText" text="RUSIA">
      <formula>NOT(ISERROR(SEARCH("RUSIA",G10)))</formula>
    </cfRule>
    <cfRule type="containsText" dxfId="1011" priority="686" operator="containsText" text="HOLANDA">
      <formula>NOT(ISERROR(SEARCH("HOLANDA",G10)))</formula>
    </cfRule>
    <cfRule type="containsText" dxfId="1010" priority="687" operator="containsText" text="FRANCIA">
      <formula>NOT(ISERROR(SEARCH("FRANCIA",G10)))</formula>
    </cfRule>
    <cfRule type="containsText" dxfId="1009" priority="688" operator="containsText" text="ITALIA">
      <formula>NOT(ISERROR(SEARCH("ITALIA",G10)))</formula>
    </cfRule>
    <cfRule type="containsText" dxfId="1008" priority="689" operator="containsText" text="BÉLGICA">
      <formula>NOT(ISERROR(SEARCH("BÉLGICA",G10)))</formula>
    </cfRule>
    <cfRule type="containsText" dxfId="1007" priority="690" operator="containsText" text="ESPAÑA">
      <formula>NOT(ISERROR(SEARCH("ESPAÑA",G10)))</formula>
    </cfRule>
    <cfRule type="containsText" dxfId="1006" priority="691" operator="containsText" text="ALEMANIA">
      <formula>NOT(ISERROR(SEARCH("ALEMANIA",G10)))</formula>
    </cfRule>
    <cfRule type="containsText" dxfId="1005" priority="692" operator="containsText" text="PAÍSES NÓRDICOS">
      <formula>NOT(ISERROR(SEARCH("PAÍSES NÓRDICOS",G10)))</formula>
    </cfRule>
    <cfRule type="containsText" dxfId="1004" priority="693" operator="containsText" text="REINO UNIDO">
      <formula>NOT(ISERROR(SEARCH("REINO UNIDO",G10)))</formula>
    </cfRule>
    <cfRule type="containsText" dxfId="1003" priority="694" operator="containsText" text="DINAMARCA">
      <formula>NOT(ISERROR(SEARCH("DINAMARCA",G10)))</formula>
    </cfRule>
    <cfRule type="containsText" dxfId="1002" priority="695" operator="containsText" text="NORUEGA">
      <formula>NOT(ISERROR(SEARCH("NORUEGA",G10)))</formula>
    </cfRule>
    <cfRule type="containsText" dxfId="1001" priority="696" operator="containsText" text="FINLANDIA">
      <formula>NOT(ISERROR(SEARCH("FINLANDIA",G10)))</formula>
    </cfRule>
    <cfRule type="containsText" dxfId="1000" priority="697" operator="containsText" text="SUECIA">
      <formula>NOT(ISERROR(SEARCH("SUECIA",G10)))</formula>
    </cfRule>
  </conditionalFormatting>
  <conditionalFormatting sqref="G10">
    <cfRule type="containsText" dxfId="999" priority="664" operator="containsText" text="SUIZA">
      <formula>NOT(ISERROR(SEARCH("SUIZA",G10)))</formula>
    </cfRule>
    <cfRule type="containsText" dxfId="998" priority="665" operator="containsText" text="AUSTRIA">
      <formula>NOT(ISERROR(SEARCH("AUSTRIA",G10)))</formula>
    </cfRule>
    <cfRule type="containsText" dxfId="997" priority="666" operator="containsText" text="IRLANDA">
      <formula>NOT(ISERROR(SEARCH("IRLANDA",G10)))</formula>
    </cfRule>
    <cfRule type="containsText" dxfId="996" priority="667" operator="containsText" text="PAÍSES DEL ESTE">
      <formula>NOT(ISERROR(SEARCH("PAÍSES DEL ESTE",G10)))</formula>
    </cfRule>
    <cfRule type="containsText" dxfId="995" priority="668" operator="containsText" text="RUSIA">
      <formula>NOT(ISERROR(SEARCH("RUSIA",G10)))</formula>
    </cfRule>
    <cfRule type="containsText" dxfId="994" priority="669" operator="containsText" text="HOLANDA">
      <formula>NOT(ISERROR(SEARCH("HOLANDA",G10)))</formula>
    </cfRule>
    <cfRule type="containsText" dxfId="993" priority="670" operator="containsText" text="FRANCIA">
      <formula>NOT(ISERROR(SEARCH("FRANCIA",G10)))</formula>
    </cfRule>
    <cfRule type="containsText" dxfId="992" priority="671" operator="containsText" text="ITALIA">
      <formula>NOT(ISERROR(SEARCH("ITALIA",G10)))</formula>
    </cfRule>
    <cfRule type="containsText" dxfId="991" priority="672" operator="containsText" text="BÉLGICA">
      <formula>NOT(ISERROR(SEARCH("BÉLGICA",G10)))</formula>
    </cfRule>
    <cfRule type="containsText" dxfId="990" priority="673" operator="containsText" text="ESPAÑA">
      <formula>NOT(ISERROR(SEARCH("ESPAÑA",G10)))</formula>
    </cfRule>
    <cfRule type="containsText" dxfId="989" priority="674" operator="containsText" text="ALEMANIA">
      <formula>NOT(ISERROR(SEARCH("ALEMANIA",G10)))</formula>
    </cfRule>
    <cfRule type="containsText" dxfId="988" priority="675" operator="containsText" text="PAÍSES NÓRDICOS">
      <formula>NOT(ISERROR(SEARCH("PAÍSES NÓRDICOS",G10)))</formula>
    </cfRule>
    <cfRule type="containsText" dxfId="987" priority="676" operator="containsText" text="REINO UNIDO">
      <formula>NOT(ISERROR(SEARCH("REINO UNIDO",G10)))</formula>
    </cfRule>
    <cfRule type="containsText" dxfId="986" priority="677" operator="containsText" text="DINAMARCA">
      <formula>NOT(ISERROR(SEARCH("DINAMARCA",G10)))</formula>
    </cfRule>
    <cfRule type="containsText" dxfId="985" priority="678" operator="containsText" text="NORUEGA">
      <formula>NOT(ISERROR(SEARCH("NORUEGA",G10)))</formula>
    </cfRule>
    <cfRule type="containsText" dxfId="984" priority="679" operator="containsText" text="FINLANDIA">
      <formula>NOT(ISERROR(SEARCH("FINLANDIA",G10)))</formula>
    </cfRule>
    <cfRule type="containsText" dxfId="983" priority="680" operator="containsText" text="SUECIA">
      <formula>NOT(ISERROR(SEARCH("SUECIA",G10)))</formula>
    </cfRule>
  </conditionalFormatting>
  <conditionalFormatting sqref="G10">
    <cfRule type="containsText" dxfId="982" priority="647" operator="containsText" text="SUIZA">
      <formula>NOT(ISERROR(SEARCH("SUIZA",G10)))</formula>
    </cfRule>
    <cfRule type="containsText" dxfId="981" priority="648" operator="containsText" text="AUSTRIA">
      <formula>NOT(ISERROR(SEARCH("AUSTRIA",G10)))</formula>
    </cfRule>
    <cfRule type="containsText" dxfId="980" priority="649" operator="containsText" text="IRLANDA">
      <formula>NOT(ISERROR(SEARCH("IRLANDA",G10)))</formula>
    </cfRule>
    <cfRule type="containsText" dxfId="979" priority="650" operator="containsText" text="PAÍSES DEL ESTE">
      <formula>NOT(ISERROR(SEARCH("PAÍSES DEL ESTE",G10)))</formula>
    </cfRule>
    <cfRule type="containsText" dxfId="978" priority="651" operator="containsText" text="RUSIA">
      <formula>NOT(ISERROR(SEARCH("RUSIA",G10)))</formula>
    </cfRule>
    <cfRule type="containsText" dxfId="977" priority="652" operator="containsText" text="HOLANDA">
      <formula>NOT(ISERROR(SEARCH("HOLANDA",G10)))</formula>
    </cfRule>
    <cfRule type="containsText" dxfId="976" priority="653" operator="containsText" text="FRANCIA">
      <formula>NOT(ISERROR(SEARCH("FRANCIA",G10)))</formula>
    </cfRule>
    <cfRule type="containsText" dxfId="975" priority="654" operator="containsText" text="ITALIA">
      <formula>NOT(ISERROR(SEARCH("ITALIA",G10)))</formula>
    </cfRule>
    <cfRule type="containsText" dxfId="974" priority="655" operator="containsText" text="BÉLGICA">
      <formula>NOT(ISERROR(SEARCH("BÉLGICA",G10)))</formula>
    </cfRule>
    <cfRule type="containsText" dxfId="973" priority="656" operator="containsText" text="ESPAÑA">
      <formula>NOT(ISERROR(SEARCH("ESPAÑA",G10)))</formula>
    </cfRule>
    <cfRule type="containsText" dxfId="972" priority="657" operator="containsText" text="ALEMANIA">
      <formula>NOT(ISERROR(SEARCH("ALEMANIA",G10)))</formula>
    </cfRule>
    <cfRule type="containsText" dxfId="971" priority="658" operator="containsText" text="PAÍSES NÓRDICOS">
      <formula>NOT(ISERROR(SEARCH("PAÍSES NÓRDICOS",G10)))</formula>
    </cfRule>
    <cfRule type="containsText" dxfId="970" priority="659" operator="containsText" text="REINO UNIDO">
      <formula>NOT(ISERROR(SEARCH("REINO UNIDO",G10)))</formula>
    </cfRule>
    <cfRule type="containsText" dxfId="969" priority="660" operator="containsText" text="DINAMARCA">
      <formula>NOT(ISERROR(SEARCH("DINAMARCA",G10)))</formula>
    </cfRule>
    <cfRule type="containsText" dxfId="968" priority="661" operator="containsText" text="NORUEGA">
      <formula>NOT(ISERROR(SEARCH("NORUEGA",G10)))</formula>
    </cfRule>
    <cfRule type="containsText" dxfId="967" priority="662" operator="containsText" text="FINLANDIA">
      <formula>NOT(ISERROR(SEARCH("FINLANDIA",G10)))</formula>
    </cfRule>
    <cfRule type="containsText" dxfId="966" priority="663" operator="containsText" text="SUECIA">
      <formula>NOT(ISERROR(SEARCH("SUECIA",G10)))</formula>
    </cfRule>
  </conditionalFormatting>
  <conditionalFormatting sqref="G10">
    <cfRule type="containsText" dxfId="965" priority="630" operator="containsText" text="SUIZA">
      <formula>NOT(ISERROR(SEARCH("SUIZA",G10)))</formula>
    </cfRule>
    <cfRule type="containsText" dxfId="964" priority="631" operator="containsText" text="AUSTRIA">
      <formula>NOT(ISERROR(SEARCH("AUSTRIA",G10)))</formula>
    </cfRule>
    <cfRule type="containsText" dxfId="963" priority="632" operator="containsText" text="IRLANDA">
      <formula>NOT(ISERROR(SEARCH("IRLANDA",G10)))</formula>
    </cfRule>
    <cfRule type="containsText" dxfId="962" priority="633" operator="containsText" text="PAÍSES DEL ESTE">
      <formula>NOT(ISERROR(SEARCH("PAÍSES DEL ESTE",G10)))</formula>
    </cfRule>
    <cfRule type="containsText" dxfId="961" priority="634" operator="containsText" text="RUSIA">
      <formula>NOT(ISERROR(SEARCH("RUSIA",G10)))</formula>
    </cfRule>
    <cfRule type="containsText" dxfId="960" priority="635" operator="containsText" text="HOLANDA">
      <formula>NOT(ISERROR(SEARCH("HOLANDA",G10)))</formula>
    </cfRule>
    <cfRule type="containsText" dxfId="959" priority="636" operator="containsText" text="FRANCIA">
      <formula>NOT(ISERROR(SEARCH("FRANCIA",G10)))</formula>
    </cfRule>
    <cfRule type="containsText" dxfId="958" priority="637" operator="containsText" text="ITALIA">
      <formula>NOT(ISERROR(SEARCH("ITALIA",G10)))</formula>
    </cfRule>
    <cfRule type="containsText" dxfId="957" priority="638" operator="containsText" text="BÉLGICA">
      <formula>NOT(ISERROR(SEARCH("BÉLGICA",G10)))</formula>
    </cfRule>
    <cfRule type="containsText" dxfId="956" priority="639" operator="containsText" text="ESPAÑA">
      <formula>NOT(ISERROR(SEARCH("ESPAÑA",G10)))</formula>
    </cfRule>
    <cfRule type="containsText" dxfId="955" priority="640" operator="containsText" text="ALEMANIA">
      <formula>NOT(ISERROR(SEARCH("ALEMANIA",G10)))</formula>
    </cfRule>
    <cfRule type="containsText" dxfId="954" priority="641" operator="containsText" text="PAÍSES NÓRDICOS">
      <formula>NOT(ISERROR(SEARCH("PAÍSES NÓRDICOS",G10)))</formula>
    </cfRule>
    <cfRule type="containsText" dxfId="953" priority="642" operator="containsText" text="REINO UNIDO">
      <formula>NOT(ISERROR(SEARCH("REINO UNIDO",G10)))</formula>
    </cfRule>
    <cfRule type="containsText" dxfId="952" priority="643" operator="containsText" text="DINAMARCA">
      <formula>NOT(ISERROR(SEARCH("DINAMARCA",G10)))</formula>
    </cfRule>
    <cfRule type="containsText" dxfId="951" priority="644" operator="containsText" text="NORUEGA">
      <formula>NOT(ISERROR(SEARCH("NORUEGA",G10)))</formula>
    </cfRule>
    <cfRule type="containsText" dxfId="950" priority="645" operator="containsText" text="FINLANDIA">
      <formula>NOT(ISERROR(SEARCH("FINLANDIA",G10)))</formula>
    </cfRule>
    <cfRule type="containsText" dxfId="949" priority="646" operator="containsText" text="SUECIA">
      <formula>NOT(ISERROR(SEARCH("SUECIA",G10)))</formula>
    </cfRule>
  </conditionalFormatting>
  <conditionalFormatting sqref="G10">
    <cfRule type="containsText" dxfId="948" priority="613" operator="containsText" text="SUIZA">
      <formula>NOT(ISERROR(SEARCH("SUIZA",G10)))</formula>
    </cfRule>
    <cfRule type="containsText" dxfId="947" priority="614" operator="containsText" text="AUSTRIA">
      <formula>NOT(ISERROR(SEARCH("AUSTRIA",G10)))</formula>
    </cfRule>
    <cfRule type="containsText" dxfId="946" priority="615" operator="containsText" text="IRLANDA">
      <formula>NOT(ISERROR(SEARCH("IRLANDA",G10)))</formula>
    </cfRule>
    <cfRule type="containsText" dxfId="945" priority="616" operator="containsText" text="PAÍSES DEL ESTE">
      <formula>NOT(ISERROR(SEARCH("PAÍSES DEL ESTE",G10)))</formula>
    </cfRule>
    <cfRule type="containsText" dxfId="944" priority="617" operator="containsText" text="RUSIA">
      <formula>NOT(ISERROR(SEARCH("RUSIA",G10)))</formula>
    </cfRule>
    <cfRule type="containsText" dxfId="943" priority="618" operator="containsText" text="HOLANDA">
      <formula>NOT(ISERROR(SEARCH("HOLANDA",G10)))</formula>
    </cfRule>
    <cfRule type="containsText" dxfId="942" priority="619" operator="containsText" text="FRANCIA">
      <formula>NOT(ISERROR(SEARCH("FRANCIA",G10)))</formula>
    </cfRule>
    <cfRule type="containsText" dxfId="941" priority="620" operator="containsText" text="ITALIA">
      <formula>NOT(ISERROR(SEARCH("ITALIA",G10)))</formula>
    </cfRule>
    <cfRule type="containsText" dxfId="940" priority="621" operator="containsText" text="BÉLGICA">
      <formula>NOT(ISERROR(SEARCH("BÉLGICA",G10)))</formula>
    </cfRule>
    <cfRule type="containsText" dxfId="939" priority="622" operator="containsText" text="ESPAÑA">
      <formula>NOT(ISERROR(SEARCH("ESPAÑA",G10)))</formula>
    </cfRule>
    <cfRule type="containsText" dxfId="938" priority="623" operator="containsText" text="ALEMANIA">
      <formula>NOT(ISERROR(SEARCH("ALEMANIA",G10)))</formula>
    </cfRule>
    <cfRule type="containsText" dxfId="937" priority="624" operator="containsText" text="PAÍSES NÓRDICOS">
      <formula>NOT(ISERROR(SEARCH("PAÍSES NÓRDICOS",G10)))</formula>
    </cfRule>
    <cfRule type="containsText" dxfId="936" priority="625" operator="containsText" text="REINO UNIDO">
      <formula>NOT(ISERROR(SEARCH("REINO UNIDO",G10)))</formula>
    </cfRule>
    <cfRule type="containsText" dxfId="935" priority="626" operator="containsText" text="DINAMARCA">
      <formula>NOT(ISERROR(SEARCH("DINAMARCA",G10)))</formula>
    </cfRule>
    <cfRule type="containsText" dxfId="934" priority="627" operator="containsText" text="NORUEGA">
      <formula>NOT(ISERROR(SEARCH("NORUEGA",G10)))</formula>
    </cfRule>
    <cfRule type="containsText" dxfId="933" priority="628" operator="containsText" text="FINLANDIA">
      <formula>NOT(ISERROR(SEARCH("FINLANDIA",G10)))</formula>
    </cfRule>
    <cfRule type="containsText" dxfId="932" priority="629" operator="containsText" text="SUECIA">
      <formula>NOT(ISERROR(SEARCH("SUECIA",G10)))</formula>
    </cfRule>
  </conditionalFormatting>
  <conditionalFormatting sqref="G10">
    <cfRule type="containsText" dxfId="931" priority="596" operator="containsText" text="SUIZA">
      <formula>NOT(ISERROR(SEARCH("SUIZA",G10)))</formula>
    </cfRule>
    <cfRule type="containsText" dxfId="930" priority="597" operator="containsText" text="AUSTRIA">
      <formula>NOT(ISERROR(SEARCH("AUSTRIA",G10)))</formula>
    </cfRule>
    <cfRule type="containsText" dxfId="929" priority="598" operator="containsText" text="IRLANDA">
      <formula>NOT(ISERROR(SEARCH("IRLANDA",G10)))</formula>
    </cfRule>
    <cfRule type="containsText" dxfId="928" priority="599" operator="containsText" text="PAÍSES DEL ESTE">
      <formula>NOT(ISERROR(SEARCH("PAÍSES DEL ESTE",G10)))</formula>
    </cfRule>
    <cfRule type="containsText" dxfId="927" priority="600" operator="containsText" text="RUSIA">
      <formula>NOT(ISERROR(SEARCH("RUSIA",G10)))</formula>
    </cfRule>
    <cfRule type="containsText" dxfId="926" priority="601" operator="containsText" text="HOLANDA">
      <formula>NOT(ISERROR(SEARCH("HOLANDA",G10)))</formula>
    </cfRule>
    <cfRule type="containsText" dxfId="925" priority="602" operator="containsText" text="FRANCIA">
      <formula>NOT(ISERROR(SEARCH("FRANCIA",G10)))</formula>
    </cfRule>
    <cfRule type="containsText" dxfId="924" priority="603" operator="containsText" text="ITALIA">
      <formula>NOT(ISERROR(SEARCH("ITALIA",G10)))</formula>
    </cfRule>
    <cfRule type="containsText" dxfId="923" priority="604" operator="containsText" text="BÉLGICA">
      <formula>NOT(ISERROR(SEARCH("BÉLGICA",G10)))</formula>
    </cfRule>
    <cfRule type="containsText" dxfId="922" priority="605" operator="containsText" text="ESPAÑA">
      <formula>NOT(ISERROR(SEARCH("ESPAÑA",G10)))</formula>
    </cfRule>
    <cfRule type="containsText" dxfId="921" priority="606" operator="containsText" text="ALEMANIA">
      <formula>NOT(ISERROR(SEARCH("ALEMANIA",G10)))</formula>
    </cfRule>
    <cfRule type="containsText" dxfId="920" priority="607" operator="containsText" text="PAÍSES NÓRDICOS">
      <formula>NOT(ISERROR(SEARCH("PAÍSES NÓRDICOS",G10)))</formula>
    </cfRule>
    <cfRule type="containsText" dxfId="919" priority="608" operator="containsText" text="REINO UNIDO">
      <formula>NOT(ISERROR(SEARCH("REINO UNIDO",G10)))</formula>
    </cfRule>
    <cfRule type="containsText" dxfId="918" priority="609" operator="containsText" text="DINAMARCA">
      <formula>NOT(ISERROR(SEARCH("DINAMARCA",G10)))</formula>
    </cfRule>
    <cfRule type="containsText" dxfId="917" priority="610" operator="containsText" text="NORUEGA">
      <formula>NOT(ISERROR(SEARCH("NORUEGA",G10)))</formula>
    </cfRule>
    <cfRule type="containsText" dxfId="916" priority="611" operator="containsText" text="FINLANDIA">
      <formula>NOT(ISERROR(SEARCH("FINLANDIA",G10)))</formula>
    </cfRule>
    <cfRule type="containsText" dxfId="915" priority="612" operator="containsText" text="SUECIA">
      <formula>NOT(ISERROR(SEARCH("SUECIA",G10)))</formula>
    </cfRule>
  </conditionalFormatting>
  <conditionalFormatting sqref="G10">
    <cfRule type="containsText" dxfId="914" priority="579" operator="containsText" text="SUIZA">
      <formula>NOT(ISERROR(SEARCH("SUIZA",G10)))</formula>
    </cfRule>
    <cfRule type="containsText" dxfId="913" priority="580" operator="containsText" text="AUSTRIA">
      <formula>NOT(ISERROR(SEARCH("AUSTRIA",G10)))</formula>
    </cfRule>
    <cfRule type="containsText" dxfId="912" priority="581" operator="containsText" text="IRLANDA">
      <formula>NOT(ISERROR(SEARCH("IRLANDA",G10)))</formula>
    </cfRule>
    <cfRule type="containsText" dxfId="911" priority="582" operator="containsText" text="PAÍSES DEL ESTE">
      <formula>NOT(ISERROR(SEARCH("PAÍSES DEL ESTE",G10)))</formula>
    </cfRule>
    <cfRule type="containsText" dxfId="910" priority="583" operator="containsText" text="RUSIA">
      <formula>NOT(ISERROR(SEARCH("RUSIA",G10)))</formula>
    </cfRule>
    <cfRule type="containsText" dxfId="909" priority="584" operator="containsText" text="HOLANDA">
      <formula>NOT(ISERROR(SEARCH("HOLANDA",G10)))</formula>
    </cfRule>
    <cfRule type="containsText" dxfId="908" priority="585" operator="containsText" text="FRANCIA">
      <formula>NOT(ISERROR(SEARCH("FRANCIA",G10)))</formula>
    </cfRule>
    <cfRule type="containsText" dxfId="907" priority="586" operator="containsText" text="ITALIA">
      <formula>NOT(ISERROR(SEARCH("ITALIA",G10)))</formula>
    </cfRule>
    <cfRule type="containsText" dxfId="906" priority="587" operator="containsText" text="BÉLGICA">
      <formula>NOT(ISERROR(SEARCH("BÉLGICA",G10)))</formula>
    </cfRule>
    <cfRule type="containsText" dxfId="905" priority="588" operator="containsText" text="ESPAÑA">
      <formula>NOT(ISERROR(SEARCH("ESPAÑA",G10)))</formula>
    </cfRule>
    <cfRule type="containsText" dxfId="904" priority="589" operator="containsText" text="ALEMANIA">
      <formula>NOT(ISERROR(SEARCH("ALEMANIA",G10)))</formula>
    </cfRule>
    <cfRule type="containsText" dxfId="903" priority="590" operator="containsText" text="PAÍSES NÓRDICOS">
      <formula>NOT(ISERROR(SEARCH("PAÍSES NÓRDICOS",G10)))</formula>
    </cfRule>
    <cfRule type="containsText" dxfId="902" priority="591" operator="containsText" text="REINO UNIDO">
      <formula>NOT(ISERROR(SEARCH("REINO UNIDO",G10)))</formula>
    </cfRule>
    <cfRule type="containsText" dxfId="901" priority="592" operator="containsText" text="DINAMARCA">
      <formula>NOT(ISERROR(SEARCH("DINAMARCA",G10)))</formula>
    </cfRule>
    <cfRule type="containsText" dxfId="900" priority="593" operator="containsText" text="NORUEGA">
      <formula>NOT(ISERROR(SEARCH("NORUEGA",G10)))</formula>
    </cfRule>
    <cfRule type="containsText" dxfId="899" priority="594" operator="containsText" text="FINLANDIA">
      <formula>NOT(ISERROR(SEARCH("FINLANDIA",G10)))</formula>
    </cfRule>
    <cfRule type="containsText" dxfId="898" priority="595" operator="containsText" text="SUECIA">
      <formula>NOT(ISERROR(SEARCH("SUECIA",G10)))</formula>
    </cfRule>
  </conditionalFormatting>
  <conditionalFormatting sqref="G11">
    <cfRule type="containsText" dxfId="897" priority="562" operator="containsText" text="SUIZA">
      <formula>NOT(ISERROR(SEARCH("SUIZA",G11)))</formula>
    </cfRule>
    <cfRule type="containsText" dxfId="896" priority="563" operator="containsText" text="AUSTRIA">
      <formula>NOT(ISERROR(SEARCH("AUSTRIA",G11)))</formula>
    </cfRule>
    <cfRule type="containsText" dxfId="895" priority="564" operator="containsText" text="IRLANDA">
      <formula>NOT(ISERROR(SEARCH("IRLANDA",G11)))</formula>
    </cfRule>
    <cfRule type="containsText" dxfId="894" priority="565" operator="containsText" text="PAÍSES DEL ESTE">
      <formula>NOT(ISERROR(SEARCH("PAÍSES DEL ESTE",G11)))</formula>
    </cfRule>
    <cfRule type="containsText" dxfId="893" priority="566" operator="containsText" text="RUSIA">
      <formula>NOT(ISERROR(SEARCH("RUSIA",G11)))</formula>
    </cfRule>
    <cfRule type="containsText" dxfId="892" priority="567" operator="containsText" text="HOLANDA">
      <formula>NOT(ISERROR(SEARCH("HOLANDA",G11)))</formula>
    </cfRule>
    <cfRule type="containsText" dxfId="891" priority="568" operator="containsText" text="FRANCIA">
      <formula>NOT(ISERROR(SEARCH("FRANCIA",G11)))</formula>
    </cfRule>
    <cfRule type="containsText" dxfId="890" priority="569" operator="containsText" text="ITALIA">
      <formula>NOT(ISERROR(SEARCH("ITALIA",G11)))</formula>
    </cfRule>
    <cfRule type="containsText" dxfId="889" priority="570" operator="containsText" text="BÉLGICA">
      <formula>NOT(ISERROR(SEARCH("BÉLGICA",G11)))</formula>
    </cfRule>
    <cfRule type="containsText" dxfId="888" priority="571" operator="containsText" text="ESPAÑA">
      <formula>NOT(ISERROR(SEARCH("ESPAÑA",G11)))</formula>
    </cfRule>
    <cfRule type="containsText" dxfId="887" priority="572" operator="containsText" text="ALEMANIA">
      <formula>NOT(ISERROR(SEARCH("ALEMANIA",G11)))</formula>
    </cfRule>
    <cfRule type="containsText" dxfId="886" priority="573" operator="containsText" text="PAÍSES NÓRDICOS">
      <formula>NOT(ISERROR(SEARCH("PAÍSES NÓRDICOS",G11)))</formula>
    </cfRule>
    <cfRule type="containsText" dxfId="885" priority="574" operator="containsText" text="REINO UNIDO">
      <formula>NOT(ISERROR(SEARCH("REINO UNIDO",G11)))</formula>
    </cfRule>
    <cfRule type="containsText" dxfId="884" priority="575" operator="containsText" text="DINAMARCA">
      <formula>NOT(ISERROR(SEARCH("DINAMARCA",G11)))</formula>
    </cfRule>
    <cfRule type="containsText" dxfId="883" priority="576" operator="containsText" text="NORUEGA">
      <formula>NOT(ISERROR(SEARCH("NORUEGA",G11)))</formula>
    </cfRule>
    <cfRule type="containsText" dxfId="882" priority="577" operator="containsText" text="FINLANDIA">
      <formula>NOT(ISERROR(SEARCH("FINLANDIA",G11)))</formula>
    </cfRule>
    <cfRule type="containsText" dxfId="881" priority="578" operator="containsText" text="SUECIA">
      <formula>NOT(ISERROR(SEARCH("SUECIA",G11)))</formula>
    </cfRule>
  </conditionalFormatting>
  <conditionalFormatting sqref="G11">
    <cfRule type="containsText" dxfId="880" priority="545" operator="containsText" text="SUIZA">
      <formula>NOT(ISERROR(SEARCH("SUIZA",G11)))</formula>
    </cfRule>
    <cfRule type="containsText" dxfId="879" priority="546" operator="containsText" text="AUSTRIA">
      <formula>NOT(ISERROR(SEARCH("AUSTRIA",G11)))</formula>
    </cfRule>
    <cfRule type="containsText" dxfId="878" priority="547" operator="containsText" text="IRLANDA">
      <formula>NOT(ISERROR(SEARCH("IRLANDA",G11)))</formula>
    </cfRule>
    <cfRule type="containsText" dxfId="877" priority="548" operator="containsText" text="PAÍSES DEL ESTE">
      <formula>NOT(ISERROR(SEARCH("PAÍSES DEL ESTE",G11)))</formula>
    </cfRule>
    <cfRule type="containsText" dxfId="876" priority="549" operator="containsText" text="RUSIA">
      <formula>NOT(ISERROR(SEARCH("RUSIA",G11)))</formula>
    </cfRule>
    <cfRule type="containsText" dxfId="875" priority="550" operator="containsText" text="HOLANDA">
      <formula>NOT(ISERROR(SEARCH("HOLANDA",G11)))</formula>
    </cfRule>
    <cfRule type="containsText" dxfId="874" priority="551" operator="containsText" text="FRANCIA">
      <formula>NOT(ISERROR(SEARCH("FRANCIA",G11)))</formula>
    </cfRule>
    <cfRule type="containsText" dxfId="873" priority="552" operator="containsText" text="ITALIA">
      <formula>NOT(ISERROR(SEARCH("ITALIA",G11)))</formula>
    </cfRule>
    <cfRule type="containsText" dxfId="872" priority="553" operator="containsText" text="BÉLGICA">
      <formula>NOT(ISERROR(SEARCH("BÉLGICA",G11)))</formula>
    </cfRule>
    <cfRule type="containsText" dxfId="871" priority="554" operator="containsText" text="ESPAÑA">
      <formula>NOT(ISERROR(SEARCH("ESPAÑA",G11)))</formula>
    </cfRule>
    <cfRule type="containsText" dxfId="870" priority="555" operator="containsText" text="ALEMANIA">
      <formula>NOT(ISERROR(SEARCH("ALEMANIA",G11)))</formula>
    </cfRule>
    <cfRule type="containsText" dxfId="869" priority="556" operator="containsText" text="PAÍSES NÓRDICOS">
      <formula>NOT(ISERROR(SEARCH("PAÍSES NÓRDICOS",G11)))</formula>
    </cfRule>
    <cfRule type="containsText" dxfId="868" priority="557" operator="containsText" text="REINO UNIDO">
      <formula>NOT(ISERROR(SEARCH("REINO UNIDO",G11)))</formula>
    </cfRule>
    <cfRule type="containsText" dxfId="867" priority="558" operator="containsText" text="DINAMARCA">
      <formula>NOT(ISERROR(SEARCH("DINAMARCA",G11)))</formula>
    </cfRule>
    <cfRule type="containsText" dxfId="866" priority="559" operator="containsText" text="NORUEGA">
      <formula>NOT(ISERROR(SEARCH("NORUEGA",G11)))</formula>
    </cfRule>
    <cfRule type="containsText" dxfId="865" priority="560" operator="containsText" text="FINLANDIA">
      <formula>NOT(ISERROR(SEARCH("FINLANDIA",G11)))</formula>
    </cfRule>
    <cfRule type="containsText" dxfId="864" priority="561" operator="containsText" text="SUECIA">
      <formula>NOT(ISERROR(SEARCH("SUECIA",G11)))</formula>
    </cfRule>
  </conditionalFormatting>
  <conditionalFormatting sqref="G11">
    <cfRule type="containsText" dxfId="863" priority="528" operator="containsText" text="SUIZA">
      <formula>NOT(ISERROR(SEARCH("SUIZA",G11)))</formula>
    </cfRule>
    <cfRule type="containsText" dxfId="862" priority="529" operator="containsText" text="AUSTRIA">
      <formula>NOT(ISERROR(SEARCH("AUSTRIA",G11)))</formula>
    </cfRule>
    <cfRule type="containsText" dxfId="861" priority="530" operator="containsText" text="IRLANDA">
      <formula>NOT(ISERROR(SEARCH("IRLANDA",G11)))</formula>
    </cfRule>
    <cfRule type="containsText" dxfId="860" priority="531" operator="containsText" text="PAÍSES DEL ESTE">
      <formula>NOT(ISERROR(SEARCH("PAÍSES DEL ESTE",G11)))</formula>
    </cfRule>
    <cfRule type="containsText" dxfId="859" priority="532" operator="containsText" text="RUSIA">
      <formula>NOT(ISERROR(SEARCH("RUSIA",G11)))</formula>
    </cfRule>
    <cfRule type="containsText" dxfId="858" priority="533" operator="containsText" text="HOLANDA">
      <formula>NOT(ISERROR(SEARCH("HOLANDA",G11)))</formula>
    </cfRule>
    <cfRule type="containsText" dxfId="857" priority="534" operator="containsText" text="FRANCIA">
      <formula>NOT(ISERROR(SEARCH("FRANCIA",G11)))</formula>
    </cfRule>
    <cfRule type="containsText" dxfId="856" priority="535" operator="containsText" text="ITALIA">
      <formula>NOT(ISERROR(SEARCH("ITALIA",G11)))</formula>
    </cfRule>
    <cfRule type="containsText" dxfId="855" priority="536" operator="containsText" text="BÉLGICA">
      <formula>NOT(ISERROR(SEARCH("BÉLGICA",G11)))</formula>
    </cfRule>
    <cfRule type="containsText" dxfId="854" priority="537" operator="containsText" text="ESPAÑA">
      <formula>NOT(ISERROR(SEARCH("ESPAÑA",G11)))</formula>
    </cfRule>
    <cfRule type="containsText" dxfId="853" priority="538" operator="containsText" text="ALEMANIA">
      <formula>NOT(ISERROR(SEARCH("ALEMANIA",G11)))</formula>
    </cfRule>
    <cfRule type="containsText" dxfId="852" priority="539" operator="containsText" text="PAÍSES NÓRDICOS">
      <formula>NOT(ISERROR(SEARCH("PAÍSES NÓRDICOS",G11)))</formula>
    </cfRule>
    <cfRule type="containsText" dxfId="851" priority="540" operator="containsText" text="REINO UNIDO">
      <formula>NOT(ISERROR(SEARCH("REINO UNIDO",G11)))</formula>
    </cfRule>
    <cfRule type="containsText" dxfId="850" priority="541" operator="containsText" text="DINAMARCA">
      <formula>NOT(ISERROR(SEARCH("DINAMARCA",G11)))</formula>
    </cfRule>
    <cfRule type="containsText" dxfId="849" priority="542" operator="containsText" text="NORUEGA">
      <formula>NOT(ISERROR(SEARCH("NORUEGA",G11)))</formula>
    </cfRule>
    <cfRule type="containsText" dxfId="848" priority="543" operator="containsText" text="FINLANDIA">
      <formula>NOT(ISERROR(SEARCH("FINLANDIA",G11)))</formula>
    </cfRule>
    <cfRule type="containsText" dxfId="847" priority="544" operator="containsText" text="SUECIA">
      <formula>NOT(ISERROR(SEARCH("SUECIA",G11)))</formula>
    </cfRule>
  </conditionalFormatting>
  <conditionalFormatting sqref="G11">
    <cfRule type="containsText" dxfId="846" priority="511" operator="containsText" text="SUIZA">
      <formula>NOT(ISERROR(SEARCH("SUIZA",G11)))</formula>
    </cfRule>
    <cfRule type="containsText" dxfId="845" priority="512" operator="containsText" text="AUSTRIA">
      <formula>NOT(ISERROR(SEARCH("AUSTRIA",G11)))</formula>
    </cfRule>
    <cfRule type="containsText" dxfId="844" priority="513" operator="containsText" text="IRLANDA">
      <formula>NOT(ISERROR(SEARCH("IRLANDA",G11)))</formula>
    </cfRule>
    <cfRule type="containsText" dxfId="843" priority="514" operator="containsText" text="PAÍSES DEL ESTE">
      <formula>NOT(ISERROR(SEARCH("PAÍSES DEL ESTE",G11)))</formula>
    </cfRule>
    <cfRule type="containsText" dxfId="842" priority="515" operator="containsText" text="RUSIA">
      <formula>NOT(ISERROR(SEARCH("RUSIA",G11)))</formula>
    </cfRule>
    <cfRule type="containsText" dxfId="841" priority="516" operator="containsText" text="HOLANDA">
      <formula>NOT(ISERROR(SEARCH("HOLANDA",G11)))</formula>
    </cfRule>
    <cfRule type="containsText" dxfId="840" priority="517" operator="containsText" text="FRANCIA">
      <formula>NOT(ISERROR(SEARCH("FRANCIA",G11)))</formula>
    </cfRule>
    <cfRule type="containsText" dxfId="839" priority="518" operator="containsText" text="ITALIA">
      <formula>NOT(ISERROR(SEARCH("ITALIA",G11)))</formula>
    </cfRule>
    <cfRule type="containsText" dxfId="838" priority="519" operator="containsText" text="BÉLGICA">
      <formula>NOT(ISERROR(SEARCH("BÉLGICA",G11)))</formula>
    </cfRule>
    <cfRule type="containsText" dxfId="837" priority="520" operator="containsText" text="ESPAÑA">
      <formula>NOT(ISERROR(SEARCH("ESPAÑA",G11)))</formula>
    </cfRule>
    <cfRule type="containsText" dxfId="836" priority="521" operator="containsText" text="ALEMANIA">
      <formula>NOT(ISERROR(SEARCH("ALEMANIA",G11)))</formula>
    </cfRule>
    <cfRule type="containsText" dxfId="835" priority="522" operator="containsText" text="PAÍSES NÓRDICOS">
      <formula>NOT(ISERROR(SEARCH("PAÍSES NÓRDICOS",G11)))</formula>
    </cfRule>
    <cfRule type="containsText" dxfId="834" priority="523" operator="containsText" text="REINO UNIDO">
      <formula>NOT(ISERROR(SEARCH("REINO UNIDO",G11)))</formula>
    </cfRule>
    <cfRule type="containsText" dxfId="833" priority="524" operator="containsText" text="DINAMARCA">
      <formula>NOT(ISERROR(SEARCH("DINAMARCA",G11)))</formula>
    </cfRule>
    <cfRule type="containsText" dxfId="832" priority="525" operator="containsText" text="NORUEGA">
      <formula>NOT(ISERROR(SEARCH("NORUEGA",G11)))</formula>
    </cfRule>
    <cfRule type="containsText" dxfId="831" priority="526" operator="containsText" text="FINLANDIA">
      <formula>NOT(ISERROR(SEARCH("FINLANDIA",G11)))</formula>
    </cfRule>
    <cfRule type="containsText" dxfId="830" priority="527" operator="containsText" text="SUECIA">
      <formula>NOT(ISERROR(SEARCH("SUECIA",G11)))</formula>
    </cfRule>
  </conditionalFormatting>
  <conditionalFormatting sqref="G11">
    <cfRule type="containsText" dxfId="829" priority="494" operator="containsText" text="SUIZA">
      <formula>NOT(ISERROR(SEARCH("SUIZA",G11)))</formula>
    </cfRule>
    <cfRule type="containsText" dxfId="828" priority="495" operator="containsText" text="AUSTRIA">
      <formula>NOT(ISERROR(SEARCH("AUSTRIA",G11)))</formula>
    </cfRule>
    <cfRule type="containsText" dxfId="827" priority="496" operator="containsText" text="IRLANDA">
      <formula>NOT(ISERROR(SEARCH("IRLANDA",G11)))</formula>
    </cfRule>
    <cfRule type="containsText" dxfId="826" priority="497" operator="containsText" text="PAÍSES DEL ESTE">
      <formula>NOT(ISERROR(SEARCH("PAÍSES DEL ESTE",G11)))</formula>
    </cfRule>
    <cfRule type="containsText" dxfId="825" priority="498" operator="containsText" text="RUSIA">
      <formula>NOT(ISERROR(SEARCH("RUSIA",G11)))</formula>
    </cfRule>
    <cfRule type="containsText" dxfId="824" priority="499" operator="containsText" text="HOLANDA">
      <formula>NOT(ISERROR(SEARCH("HOLANDA",G11)))</formula>
    </cfRule>
    <cfRule type="containsText" dxfId="823" priority="500" operator="containsText" text="FRANCIA">
      <formula>NOT(ISERROR(SEARCH("FRANCIA",G11)))</formula>
    </cfRule>
    <cfRule type="containsText" dxfId="822" priority="501" operator="containsText" text="ITALIA">
      <formula>NOT(ISERROR(SEARCH("ITALIA",G11)))</formula>
    </cfRule>
    <cfRule type="containsText" dxfId="821" priority="502" operator="containsText" text="BÉLGICA">
      <formula>NOT(ISERROR(SEARCH("BÉLGICA",G11)))</formula>
    </cfRule>
    <cfRule type="containsText" dxfId="820" priority="503" operator="containsText" text="ESPAÑA">
      <formula>NOT(ISERROR(SEARCH("ESPAÑA",G11)))</formula>
    </cfRule>
    <cfRule type="containsText" dxfId="819" priority="504" operator="containsText" text="ALEMANIA">
      <formula>NOT(ISERROR(SEARCH("ALEMANIA",G11)))</formula>
    </cfRule>
    <cfRule type="containsText" dxfId="818" priority="505" operator="containsText" text="PAÍSES NÓRDICOS">
      <formula>NOT(ISERROR(SEARCH("PAÍSES NÓRDICOS",G11)))</formula>
    </cfRule>
    <cfRule type="containsText" dxfId="817" priority="506" operator="containsText" text="REINO UNIDO">
      <formula>NOT(ISERROR(SEARCH("REINO UNIDO",G11)))</formula>
    </cfRule>
    <cfRule type="containsText" dxfId="816" priority="507" operator="containsText" text="DINAMARCA">
      <formula>NOT(ISERROR(SEARCH("DINAMARCA",G11)))</formula>
    </cfRule>
    <cfRule type="containsText" dxfId="815" priority="508" operator="containsText" text="NORUEGA">
      <formula>NOT(ISERROR(SEARCH("NORUEGA",G11)))</formula>
    </cfRule>
    <cfRule type="containsText" dxfId="814" priority="509" operator="containsText" text="FINLANDIA">
      <formula>NOT(ISERROR(SEARCH("FINLANDIA",G11)))</formula>
    </cfRule>
    <cfRule type="containsText" dxfId="813" priority="510" operator="containsText" text="SUECIA">
      <formula>NOT(ISERROR(SEARCH("SUECIA",G11)))</formula>
    </cfRule>
  </conditionalFormatting>
  <conditionalFormatting sqref="G11">
    <cfRule type="containsText" dxfId="812" priority="477" operator="containsText" text="SUIZA">
      <formula>NOT(ISERROR(SEARCH("SUIZA",G11)))</formula>
    </cfRule>
    <cfRule type="containsText" dxfId="811" priority="478" operator="containsText" text="AUSTRIA">
      <formula>NOT(ISERROR(SEARCH("AUSTRIA",G11)))</formula>
    </cfRule>
    <cfRule type="containsText" dxfId="810" priority="479" operator="containsText" text="IRLANDA">
      <formula>NOT(ISERROR(SEARCH("IRLANDA",G11)))</formula>
    </cfRule>
    <cfRule type="containsText" dxfId="809" priority="480" operator="containsText" text="PAÍSES DEL ESTE">
      <formula>NOT(ISERROR(SEARCH("PAÍSES DEL ESTE",G11)))</formula>
    </cfRule>
    <cfRule type="containsText" dxfId="808" priority="481" operator="containsText" text="RUSIA">
      <formula>NOT(ISERROR(SEARCH("RUSIA",G11)))</formula>
    </cfRule>
    <cfRule type="containsText" dxfId="807" priority="482" operator="containsText" text="HOLANDA">
      <formula>NOT(ISERROR(SEARCH("HOLANDA",G11)))</formula>
    </cfRule>
    <cfRule type="containsText" dxfId="806" priority="483" operator="containsText" text="FRANCIA">
      <formula>NOT(ISERROR(SEARCH("FRANCIA",G11)))</formula>
    </cfRule>
    <cfRule type="containsText" dxfId="805" priority="484" operator="containsText" text="ITALIA">
      <formula>NOT(ISERROR(SEARCH("ITALIA",G11)))</formula>
    </cfRule>
    <cfRule type="containsText" dxfId="804" priority="485" operator="containsText" text="BÉLGICA">
      <formula>NOT(ISERROR(SEARCH("BÉLGICA",G11)))</formula>
    </cfRule>
    <cfRule type="containsText" dxfId="803" priority="486" operator="containsText" text="ESPAÑA">
      <formula>NOT(ISERROR(SEARCH("ESPAÑA",G11)))</formula>
    </cfRule>
    <cfRule type="containsText" dxfId="802" priority="487" operator="containsText" text="ALEMANIA">
      <formula>NOT(ISERROR(SEARCH("ALEMANIA",G11)))</formula>
    </cfRule>
    <cfRule type="containsText" dxfId="801" priority="488" operator="containsText" text="PAÍSES NÓRDICOS">
      <formula>NOT(ISERROR(SEARCH("PAÍSES NÓRDICOS",G11)))</formula>
    </cfRule>
    <cfRule type="containsText" dxfId="800" priority="489" operator="containsText" text="REINO UNIDO">
      <formula>NOT(ISERROR(SEARCH("REINO UNIDO",G11)))</formula>
    </cfRule>
    <cfRule type="containsText" dxfId="799" priority="490" operator="containsText" text="DINAMARCA">
      <formula>NOT(ISERROR(SEARCH("DINAMARCA",G11)))</formula>
    </cfRule>
    <cfRule type="containsText" dxfId="798" priority="491" operator="containsText" text="NORUEGA">
      <formula>NOT(ISERROR(SEARCH("NORUEGA",G11)))</formula>
    </cfRule>
    <cfRule type="containsText" dxfId="797" priority="492" operator="containsText" text="FINLANDIA">
      <formula>NOT(ISERROR(SEARCH("FINLANDIA",G11)))</formula>
    </cfRule>
    <cfRule type="containsText" dxfId="796" priority="493" operator="containsText" text="SUECIA">
      <formula>NOT(ISERROR(SEARCH("SUECIA",G11)))</formula>
    </cfRule>
  </conditionalFormatting>
  <conditionalFormatting sqref="G11">
    <cfRule type="containsText" dxfId="795" priority="460" operator="containsText" text="SUIZA">
      <formula>NOT(ISERROR(SEARCH("SUIZA",G11)))</formula>
    </cfRule>
    <cfRule type="containsText" dxfId="794" priority="461" operator="containsText" text="AUSTRIA">
      <formula>NOT(ISERROR(SEARCH("AUSTRIA",G11)))</formula>
    </cfRule>
    <cfRule type="containsText" dxfId="793" priority="462" operator="containsText" text="IRLANDA">
      <formula>NOT(ISERROR(SEARCH("IRLANDA",G11)))</formula>
    </cfRule>
    <cfRule type="containsText" dxfId="792" priority="463" operator="containsText" text="PAÍSES DEL ESTE">
      <formula>NOT(ISERROR(SEARCH("PAÍSES DEL ESTE",G11)))</formula>
    </cfRule>
    <cfRule type="containsText" dxfId="791" priority="464" operator="containsText" text="RUSIA">
      <formula>NOT(ISERROR(SEARCH("RUSIA",G11)))</formula>
    </cfRule>
    <cfRule type="containsText" dxfId="790" priority="465" operator="containsText" text="HOLANDA">
      <formula>NOT(ISERROR(SEARCH("HOLANDA",G11)))</formula>
    </cfRule>
    <cfRule type="containsText" dxfId="789" priority="466" operator="containsText" text="FRANCIA">
      <formula>NOT(ISERROR(SEARCH("FRANCIA",G11)))</formula>
    </cfRule>
    <cfRule type="containsText" dxfId="788" priority="467" operator="containsText" text="ITALIA">
      <formula>NOT(ISERROR(SEARCH("ITALIA",G11)))</formula>
    </cfRule>
    <cfRule type="containsText" dxfId="787" priority="468" operator="containsText" text="BÉLGICA">
      <formula>NOT(ISERROR(SEARCH("BÉLGICA",G11)))</formula>
    </cfRule>
    <cfRule type="containsText" dxfId="786" priority="469" operator="containsText" text="ESPAÑA">
      <formula>NOT(ISERROR(SEARCH("ESPAÑA",G11)))</formula>
    </cfRule>
    <cfRule type="containsText" dxfId="785" priority="470" operator="containsText" text="ALEMANIA">
      <formula>NOT(ISERROR(SEARCH("ALEMANIA",G11)))</formula>
    </cfRule>
    <cfRule type="containsText" dxfId="784" priority="471" operator="containsText" text="PAÍSES NÓRDICOS">
      <formula>NOT(ISERROR(SEARCH("PAÍSES NÓRDICOS",G11)))</formula>
    </cfRule>
    <cfRule type="containsText" dxfId="783" priority="472" operator="containsText" text="REINO UNIDO">
      <formula>NOT(ISERROR(SEARCH("REINO UNIDO",G11)))</formula>
    </cfRule>
    <cfRule type="containsText" dxfId="782" priority="473" operator="containsText" text="DINAMARCA">
      <formula>NOT(ISERROR(SEARCH("DINAMARCA",G11)))</formula>
    </cfRule>
    <cfRule type="containsText" dxfId="781" priority="474" operator="containsText" text="NORUEGA">
      <formula>NOT(ISERROR(SEARCH("NORUEGA",G11)))</formula>
    </cfRule>
    <cfRule type="containsText" dxfId="780" priority="475" operator="containsText" text="FINLANDIA">
      <formula>NOT(ISERROR(SEARCH("FINLANDIA",G11)))</formula>
    </cfRule>
    <cfRule type="containsText" dxfId="779" priority="476" operator="containsText" text="SUECIA">
      <formula>NOT(ISERROR(SEARCH("SUECIA",G11)))</formula>
    </cfRule>
  </conditionalFormatting>
  <conditionalFormatting sqref="G11">
    <cfRule type="containsText" dxfId="778" priority="443" operator="containsText" text="SUIZA">
      <formula>NOT(ISERROR(SEARCH("SUIZA",G11)))</formula>
    </cfRule>
    <cfRule type="containsText" dxfId="777" priority="444" operator="containsText" text="AUSTRIA">
      <formula>NOT(ISERROR(SEARCH("AUSTRIA",G11)))</formula>
    </cfRule>
    <cfRule type="containsText" dxfId="776" priority="445" operator="containsText" text="IRLANDA">
      <formula>NOT(ISERROR(SEARCH("IRLANDA",G11)))</formula>
    </cfRule>
    <cfRule type="containsText" dxfId="775" priority="446" operator="containsText" text="PAÍSES DEL ESTE">
      <formula>NOT(ISERROR(SEARCH("PAÍSES DEL ESTE",G11)))</formula>
    </cfRule>
    <cfRule type="containsText" dxfId="774" priority="447" operator="containsText" text="RUSIA">
      <formula>NOT(ISERROR(SEARCH("RUSIA",G11)))</formula>
    </cfRule>
    <cfRule type="containsText" dxfId="773" priority="448" operator="containsText" text="HOLANDA">
      <formula>NOT(ISERROR(SEARCH("HOLANDA",G11)))</formula>
    </cfRule>
    <cfRule type="containsText" dxfId="772" priority="449" operator="containsText" text="FRANCIA">
      <formula>NOT(ISERROR(SEARCH("FRANCIA",G11)))</formula>
    </cfRule>
    <cfRule type="containsText" dxfId="771" priority="450" operator="containsText" text="ITALIA">
      <formula>NOT(ISERROR(SEARCH("ITALIA",G11)))</formula>
    </cfRule>
    <cfRule type="containsText" dxfId="770" priority="451" operator="containsText" text="BÉLGICA">
      <formula>NOT(ISERROR(SEARCH("BÉLGICA",G11)))</formula>
    </cfRule>
    <cfRule type="containsText" dxfId="769" priority="452" operator="containsText" text="ESPAÑA">
      <formula>NOT(ISERROR(SEARCH("ESPAÑA",G11)))</formula>
    </cfRule>
    <cfRule type="containsText" dxfId="768" priority="453" operator="containsText" text="ALEMANIA">
      <formula>NOT(ISERROR(SEARCH("ALEMANIA",G11)))</formula>
    </cfRule>
    <cfRule type="containsText" dxfId="767" priority="454" operator="containsText" text="PAÍSES NÓRDICOS">
      <formula>NOT(ISERROR(SEARCH("PAÍSES NÓRDICOS",G11)))</formula>
    </cfRule>
    <cfRule type="containsText" dxfId="766" priority="455" operator="containsText" text="REINO UNIDO">
      <formula>NOT(ISERROR(SEARCH("REINO UNIDO",G11)))</formula>
    </cfRule>
    <cfRule type="containsText" dxfId="765" priority="456" operator="containsText" text="DINAMARCA">
      <formula>NOT(ISERROR(SEARCH("DINAMARCA",G11)))</formula>
    </cfRule>
    <cfRule type="containsText" dxfId="764" priority="457" operator="containsText" text="NORUEGA">
      <formula>NOT(ISERROR(SEARCH("NORUEGA",G11)))</formula>
    </cfRule>
    <cfRule type="containsText" dxfId="763" priority="458" operator="containsText" text="FINLANDIA">
      <formula>NOT(ISERROR(SEARCH("FINLANDIA",G11)))</formula>
    </cfRule>
    <cfRule type="containsText" dxfId="762" priority="459" operator="containsText" text="SUECIA">
      <formula>NOT(ISERROR(SEARCH("SUECIA",G11)))</formula>
    </cfRule>
  </conditionalFormatting>
  <conditionalFormatting sqref="B11">
    <cfRule type="containsText" dxfId="761" priority="426" operator="containsText" text="SUIZA">
      <formula>NOT(ISERROR(SEARCH("SUIZA",B11)))</formula>
    </cfRule>
    <cfRule type="containsText" dxfId="760" priority="427" operator="containsText" text="AUSTRIA">
      <formula>NOT(ISERROR(SEARCH("AUSTRIA",B11)))</formula>
    </cfRule>
    <cfRule type="containsText" dxfId="759" priority="428" operator="containsText" text="IRLANDA">
      <formula>NOT(ISERROR(SEARCH("IRLANDA",B11)))</formula>
    </cfRule>
    <cfRule type="containsText" dxfId="758" priority="429" operator="containsText" text="PAÍSES DEL ESTE">
      <formula>NOT(ISERROR(SEARCH("PAÍSES DEL ESTE",B11)))</formula>
    </cfRule>
    <cfRule type="containsText" dxfId="757" priority="430" operator="containsText" text="RUSIA">
      <formula>NOT(ISERROR(SEARCH("RUSIA",B11)))</formula>
    </cfRule>
    <cfRule type="containsText" dxfId="756" priority="431" operator="containsText" text="HOLANDA">
      <formula>NOT(ISERROR(SEARCH("HOLANDA",B11)))</formula>
    </cfRule>
    <cfRule type="containsText" dxfId="755" priority="432" operator="containsText" text="FRANCIA">
      <formula>NOT(ISERROR(SEARCH("FRANCIA",B11)))</formula>
    </cfRule>
    <cfRule type="containsText" dxfId="754" priority="433" operator="containsText" text="ITALIA">
      <formula>NOT(ISERROR(SEARCH("ITALIA",B11)))</formula>
    </cfRule>
    <cfRule type="containsText" dxfId="753" priority="434" operator="containsText" text="BÉLGICA">
      <formula>NOT(ISERROR(SEARCH("BÉLGICA",B11)))</formula>
    </cfRule>
    <cfRule type="containsText" dxfId="752" priority="435" operator="containsText" text="ESPAÑA">
      <formula>NOT(ISERROR(SEARCH("ESPAÑA",B11)))</formula>
    </cfRule>
    <cfRule type="containsText" dxfId="751" priority="436" operator="containsText" text="ALEMANIA">
      <formula>NOT(ISERROR(SEARCH("ALEMANIA",B11)))</formula>
    </cfRule>
    <cfRule type="containsText" dxfId="750" priority="437" operator="containsText" text="PAÍSES NÓRDICOS">
      <formula>NOT(ISERROR(SEARCH("PAÍSES NÓRDICOS",B11)))</formula>
    </cfRule>
    <cfRule type="containsText" dxfId="749" priority="438" operator="containsText" text="REINO UNIDO">
      <formula>NOT(ISERROR(SEARCH("REINO UNIDO",B11)))</formula>
    </cfRule>
    <cfRule type="containsText" dxfId="748" priority="439" operator="containsText" text="DINAMARCA">
      <formula>NOT(ISERROR(SEARCH("DINAMARCA",B11)))</formula>
    </cfRule>
    <cfRule type="containsText" dxfId="747" priority="440" operator="containsText" text="NORUEGA">
      <formula>NOT(ISERROR(SEARCH("NORUEGA",B11)))</formula>
    </cfRule>
    <cfRule type="containsText" dxfId="746" priority="441" operator="containsText" text="FINLANDIA">
      <formula>NOT(ISERROR(SEARCH("FINLANDIA",B11)))</formula>
    </cfRule>
    <cfRule type="containsText" dxfId="745" priority="442" operator="containsText" text="SUECIA">
      <formula>NOT(ISERROR(SEARCH("SUECIA",B11)))</formula>
    </cfRule>
  </conditionalFormatting>
  <conditionalFormatting sqref="B12">
    <cfRule type="containsText" dxfId="744" priority="409" operator="containsText" text="SUIZA">
      <formula>NOT(ISERROR(SEARCH("SUIZA",B12)))</formula>
    </cfRule>
    <cfRule type="containsText" dxfId="743" priority="410" operator="containsText" text="AUSTRIA">
      <formula>NOT(ISERROR(SEARCH("AUSTRIA",B12)))</formula>
    </cfRule>
    <cfRule type="containsText" dxfId="742" priority="411" operator="containsText" text="IRLANDA">
      <formula>NOT(ISERROR(SEARCH("IRLANDA",B12)))</formula>
    </cfRule>
    <cfRule type="containsText" dxfId="741" priority="412" operator="containsText" text="PAÍSES DEL ESTE">
      <formula>NOT(ISERROR(SEARCH("PAÍSES DEL ESTE",B12)))</formula>
    </cfRule>
    <cfRule type="containsText" dxfId="740" priority="413" operator="containsText" text="RUSIA">
      <formula>NOT(ISERROR(SEARCH("RUSIA",B12)))</formula>
    </cfRule>
    <cfRule type="containsText" dxfId="739" priority="414" operator="containsText" text="HOLANDA">
      <formula>NOT(ISERROR(SEARCH("HOLANDA",B12)))</formula>
    </cfRule>
    <cfRule type="containsText" dxfId="738" priority="415" operator="containsText" text="FRANCIA">
      <formula>NOT(ISERROR(SEARCH("FRANCIA",B12)))</formula>
    </cfRule>
    <cfRule type="containsText" dxfId="737" priority="416" operator="containsText" text="ITALIA">
      <formula>NOT(ISERROR(SEARCH("ITALIA",B12)))</formula>
    </cfRule>
    <cfRule type="containsText" dxfId="736" priority="417" operator="containsText" text="BÉLGICA">
      <formula>NOT(ISERROR(SEARCH("BÉLGICA",B12)))</formula>
    </cfRule>
    <cfRule type="containsText" dxfId="735" priority="418" operator="containsText" text="ESPAÑA">
      <formula>NOT(ISERROR(SEARCH("ESPAÑA",B12)))</formula>
    </cfRule>
    <cfRule type="containsText" dxfId="734" priority="419" operator="containsText" text="ALEMANIA">
      <formula>NOT(ISERROR(SEARCH("ALEMANIA",B12)))</formula>
    </cfRule>
    <cfRule type="containsText" dxfId="733" priority="420" operator="containsText" text="PAÍSES NÓRDICOS">
      <formula>NOT(ISERROR(SEARCH("PAÍSES NÓRDICOS",B12)))</formula>
    </cfRule>
    <cfRule type="containsText" dxfId="732" priority="421" operator="containsText" text="REINO UNIDO">
      <formula>NOT(ISERROR(SEARCH("REINO UNIDO",B12)))</formula>
    </cfRule>
    <cfRule type="containsText" dxfId="731" priority="422" operator="containsText" text="DINAMARCA">
      <formula>NOT(ISERROR(SEARCH("DINAMARCA",B12)))</formula>
    </cfRule>
    <cfRule type="containsText" dxfId="730" priority="423" operator="containsText" text="NORUEGA">
      <formula>NOT(ISERROR(SEARCH("NORUEGA",B12)))</formula>
    </cfRule>
    <cfRule type="containsText" dxfId="729" priority="424" operator="containsText" text="FINLANDIA">
      <formula>NOT(ISERROR(SEARCH("FINLANDIA",B12)))</formula>
    </cfRule>
    <cfRule type="containsText" dxfId="728" priority="425" operator="containsText" text="SUECIA">
      <formula>NOT(ISERROR(SEARCH("SUECIA",B12)))</formula>
    </cfRule>
  </conditionalFormatting>
  <conditionalFormatting sqref="B12">
    <cfRule type="containsText" dxfId="727" priority="392" operator="containsText" text="SUIZA">
      <formula>NOT(ISERROR(SEARCH("SUIZA",B12)))</formula>
    </cfRule>
    <cfRule type="containsText" dxfId="726" priority="393" operator="containsText" text="AUSTRIA">
      <formula>NOT(ISERROR(SEARCH("AUSTRIA",B12)))</formula>
    </cfRule>
    <cfRule type="containsText" dxfId="725" priority="394" operator="containsText" text="IRLANDA">
      <formula>NOT(ISERROR(SEARCH("IRLANDA",B12)))</formula>
    </cfRule>
    <cfRule type="containsText" dxfId="724" priority="395" operator="containsText" text="PAÍSES DEL ESTE">
      <formula>NOT(ISERROR(SEARCH("PAÍSES DEL ESTE",B12)))</formula>
    </cfRule>
    <cfRule type="containsText" dxfId="723" priority="396" operator="containsText" text="RUSIA">
      <formula>NOT(ISERROR(SEARCH("RUSIA",B12)))</formula>
    </cfRule>
    <cfRule type="containsText" dxfId="722" priority="397" operator="containsText" text="HOLANDA">
      <formula>NOT(ISERROR(SEARCH("HOLANDA",B12)))</formula>
    </cfRule>
    <cfRule type="containsText" dxfId="721" priority="398" operator="containsText" text="FRANCIA">
      <formula>NOT(ISERROR(SEARCH("FRANCIA",B12)))</formula>
    </cfRule>
    <cfRule type="containsText" dxfId="720" priority="399" operator="containsText" text="ITALIA">
      <formula>NOT(ISERROR(SEARCH("ITALIA",B12)))</formula>
    </cfRule>
    <cfRule type="containsText" dxfId="719" priority="400" operator="containsText" text="BÉLGICA">
      <formula>NOT(ISERROR(SEARCH("BÉLGICA",B12)))</formula>
    </cfRule>
    <cfRule type="containsText" dxfId="718" priority="401" operator="containsText" text="ESPAÑA">
      <formula>NOT(ISERROR(SEARCH("ESPAÑA",B12)))</formula>
    </cfRule>
    <cfRule type="containsText" dxfId="717" priority="402" operator="containsText" text="ALEMANIA">
      <formula>NOT(ISERROR(SEARCH("ALEMANIA",B12)))</formula>
    </cfRule>
    <cfRule type="containsText" dxfId="716" priority="403" operator="containsText" text="PAÍSES NÓRDICOS">
      <formula>NOT(ISERROR(SEARCH("PAÍSES NÓRDICOS",B12)))</formula>
    </cfRule>
    <cfRule type="containsText" dxfId="715" priority="404" operator="containsText" text="REINO UNIDO">
      <formula>NOT(ISERROR(SEARCH("REINO UNIDO",B12)))</formula>
    </cfRule>
    <cfRule type="containsText" dxfId="714" priority="405" operator="containsText" text="DINAMARCA">
      <formula>NOT(ISERROR(SEARCH("DINAMARCA",B12)))</formula>
    </cfRule>
    <cfRule type="containsText" dxfId="713" priority="406" operator="containsText" text="NORUEGA">
      <formula>NOT(ISERROR(SEARCH("NORUEGA",B12)))</formula>
    </cfRule>
    <cfRule type="containsText" dxfId="712" priority="407" operator="containsText" text="FINLANDIA">
      <formula>NOT(ISERROR(SEARCH("FINLANDIA",B12)))</formula>
    </cfRule>
    <cfRule type="containsText" dxfId="711" priority="408" operator="containsText" text="SUECIA">
      <formula>NOT(ISERROR(SEARCH("SUECIA",B12)))</formula>
    </cfRule>
  </conditionalFormatting>
  <conditionalFormatting sqref="B12">
    <cfRule type="containsText" dxfId="710" priority="375" operator="containsText" text="SUIZA">
      <formula>NOT(ISERROR(SEARCH("SUIZA",B12)))</formula>
    </cfRule>
    <cfRule type="containsText" dxfId="709" priority="376" operator="containsText" text="AUSTRIA">
      <formula>NOT(ISERROR(SEARCH("AUSTRIA",B12)))</formula>
    </cfRule>
    <cfRule type="containsText" dxfId="708" priority="377" operator="containsText" text="IRLANDA">
      <formula>NOT(ISERROR(SEARCH("IRLANDA",B12)))</formula>
    </cfRule>
    <cfRule type="containsText" dxfId="707" priority="378" operator="containsText" text="PAÍSES DEL ESTE">
      <formula>NOT(ISERROR(SEARCH("PAÍSES DEL ESTE",B12)))</formula>
    </cfRule>
    <cfRule type="containsText" dxfId="706" priority="379" operator="containsText" text="RUSIA">
      <formula>NOT(ISERROR(SEARCH("RUSIA",B12)))</formula>
    </cfRule>
    <cfRule type="containsText" dxfId="705" priority="380" operator="containsText" text="HOLANDA">
      <formula>NOT(ISERROR(SEARCH("HOLANDA",B12)))</formula>
    </cfRule>
    <cfRule type="containsText" dxfId="704" priority="381" operator="containsText" text="FRANCIA">
      <formula>NOT(ISERROR(SEARCH("FRANCIA",B12)))</formula>
    </cfRule>
    <cfRule type="containsText" dxfId="703" priority="382" operator="containsText" text="ITALIA">
      <formula>NOT(ISERROR(SEARCH("ITALIA",B12)))</formula>
    </cfRule>
    <cfRule type="containsText" dxfId="702" priority="383" operator="containsText" text="BÉLGICA">
      <formula>NOT(ISERROR(SEARCH("BÉLGICA",B12)))</formula>
    </cfRule>
    <cfRule type="containsText" dxfId="701" priority="384" operator="containsText" text="ESPAÑA">
      <formula>NOT(ISERROR(SEARCH("ESPAÑA",B12)))</formula>
    </cfRule>
    <cfRule type="containsText" dxfId="700" priority="385" operator="containsText" text="ALEMANIA">
      <formula>NOT(ISERROR(SEARCH("ALEMANIA",B12)))</formula>
    </cfRule>
    <cfRule type="containsText" dxfId="699" priority="386" operator="containsText" text="PAÍSES NÓRDICOS">
      <formula>NOT(ISERROR(SEARCH("PAÍSES NÓRDICOS",B12)))</formula>
    </cfRule>
    <cfRule type="containsText" dxfId="698" priority="387" operator="containsText" text="REINO UNIDO">
      <formula>NOT(ISERROR(SEARCH("REINO UNIDO",B12)))</formula>
    </cfRule>
    <cfRule type="containsText" dxfId="697" priority="388" operator="containsText" text="DINAMARCA">
      <formula>NOT(ISERROR(SEARCH("DINAMARCA",B12)))</formula>
    </cfRule>
    <cfRule type="containsText" dxfId="696" priority="389" operator="containsText" text="NORUEGA">
      <formula>NOT(ISERROR(SEARCH("NORUEGA",B12)))</formula>
    </cfRule>
    <cfRule type="containsText" dxfId="695" priority="390" operator="containsText" text="FINLANDIA">
      <formula>NOT(ISERROR(SEARCH("FINLANDIA",B12)))</formula>
    </cfRule>
    <cfRule type="containsText" dxfId="694" priority="391" operator="containsText" text="SUECIA">
      <formula>NOT(ISERROR(SEARCH("SUECIA",B12)))</formula>
    </cfRule>
  </conditionalFormatting>
  <conditionalFormatting sqref="B14">
    <cfRule type="containsText" dxfId="693" priority="358" operator="containsText" text="SUIZA">
      <formula>NOT(ISERROR(SEARCH("SUIZA",B14)))</formula>
    </cfRule>
    <cfRule type="containsText" dxfId="692" priority="359" operator="containsText" text="AUSTRIA">
      <formula>NOT(ISERROR(SEARCH("AUSTRIA",B14)))</formula>
    </cfRule>
    <cfRule type="containsText" dxfId="691" priority="360" operator="containsText" text="IRLANDA">
      <formula>NOT(ISERROR(SEARCH("IRLANDA",B14)))</formula>
    </cfRule>
    <cfRule type="containsText" dxfId="690" priority="361" operator="containsText" text="PAÍSES DEL ESTE">
      <formula>NOT(ISERROR(SEARCH("PAÍSES DEL ESTE",B14)))</formula>
    </cfRule>
    <cfRule type="containsText" dxfId="689" priority="362" operator="containsText" text="RUSIA">
      <formula>NOT(ISERROR(SEARCH("RUSIA",B14)))</formula>
    </cfRule>
    <cfRule type="containsText" dxfId="688" priority="363" operator="containsText" text="HOLANDA">
      <formula>NOT(ISERROR(SEARCH("HOLANDA",B14)))</formula>
    </cfRule>
    <cfRule type="containsText" dxfId="687" priority="364" operator="containsText" text="FRANCIA">
      <formula>NOT(ISERROR(SEARCH("FRANCIA",B14)))</formula>
    </cfRule>
    <cfRule type="containsText" dxfId="686" priority="365" operator="containsText" text="ITALIA">
      <formula>NOT(ISERROR(SEARCH("ITALIA",B14)))</formula>
    </cfRule>
    <cfRule type="containsText" dxfId="685" priority="366" operator="containsText" text="BÉLGICA">
      <formula>NOT(ISERROR(SEARCH("BÉLGICA",B14)))</formula>
    </cfRule>
    <cfRule type="containsText" dxfId="684" priority="367" operator="containsText" text="ESPAÑA">
      <formula>NOT(ISERROR(SEARCH("ESPAÑA",B14)))</formula>
    </cfRule>
    <cfRule type="containsText" dxfId="683" priority="368" operator="containsText" text="ALEMANIA">
      <formula>NOT(ISERROR(SEARCH("ALEMANIA",B14)))</formula>
    </cfRule>
    <cfRule type="containsText" dxfId="682" priority="369" operator="containsText" text="PAÍSES NÓRDICOS">
      <formula>NOT(ISERROR(SEARCH("PAÍSES NÓRDICOS",B14)))</formula>
    </cfRule>
    <cfRule type="containsText" dxfId="681" priority="370" operator="containsText" text="REINO UNIDO">
      <formula>NOT(ISERROR(SEARCH("REINO UNIDO",B14)))</formula>
    </cfRule>
    <cfRule type="containsText" dxfId="680" priority="371" operator="containsText" text="DINAMARCA">
      <formula>NOT(ISERROR(SEARCH("DINAMARCA",B14)))</formula>
    </cfRule>
    <cfRule type="containsText" dxfId="679" priority="372" operator="containsText" text="NORUEGA">
      <formula>NOT(ISERROR(SEARCH("NORUEGA",B14)))</formula>
    </cfRule>
    <cfRule type="containsText" dxfId="678" priority="373" operator="containsText" text="FINLANDIA">
      <formula>NOT(ISERROR(SEARCH("FINLANDIA",B14)))</formula>
    </cfRule>
    <cfRule type="containsText" dxfId="677" priority="374" operator="containsText" text="SUECIA">
      <formula>NOT(ISERROR(SEARCH("SUECIA",B14)))</formula>
    </cfRule>
  </conditionalFormatting>
  <conditionalFormatting sqref="B14">
    <cfRule type="containsText" dxfId="676" priority="341" operator="containsText" text="SUIZA">
      <formula>NOT(ISERROR(SEARCH("SUIZA",B14)))</formula>
    </cfRule>
    <cfRule type="containsText" dxfId="675" priority="342" operator="containsText" text="AUSTRIA">
      <formula>NOT(ISERROR(SEARCH("AUSTRIA",B14)))</formula>
    </cfRule>
    <cfRule type="containsText" dxfId="674" priority="343" operator="containsText" text="IRLANDA">
      <formula>NOT(ISERROR(SEARCH("IRLANDA",B14)))</formula>
    </cfRule>
    <cfRule type="containsText" dxfId="673" priority="344" operator="containsText" text="PAÍSES DEL ESTE">
      <formula>NOT(ISERROR(SEARCH("PAÍSES DEL ESTE",B14)))</formula>
    </cfRule>
    <cfRule type="containsText" dxfId="672" priority="345" operator="containsText" text="RUSIA">
      <formula>NOT(ISERROR(SEARCH("RUSIA",B14)))</formula>
    </cfRule>
    <cfRule type="containsText" dxfId="671" priority="346" operator="containsText" text="HOLANDA">
      <formula>NOT(ISERROR(SEARCH("HOLANDA",B14)))</formula>
    </cfRule>
    <cfRule type="containsText" dxfId="670" priority="347" operator="containsText" text="FRANCIA">
      <formula>NOT(ISERROR(SEARCH("FRANCIA",B14)))</formula>
    </cfRule>
    <cfRule type="containsText" dxfId="669" priority="348" operator="containsText" text="ITALIA">
      <formula>NOT(ISERROR(SEARCH("ITALIA",B14)))</formula>
    </cfRule>
    <cfRule type="containsText" dxfId="668" priority="349" operator="containsText" text="BÉLGICA">
      <formula>NOT(ISERROR(SEARCH("BÉLGICA",B14)))</formula>
    </cfRule>
    <cfRule type="containsText" dxfId="667" priority="350" operator="containsText" text="ESPAÑA">
      <formula>NOT(ISERROR(SEARCH("ESPAÑA",B14)))</formula>
    </cfRule>
    <cfRule type="containsText" dxfId="666" priority="351" operator="containsText" text="ALEMANIA">
      <formula>NOT(ISERROR(SEARCH("ALEMANIA",B14)))</formula>
    </cfRule>
    <cfRule type="containsText" dxfId="665" priority="352" operator="containsText" text="PAÍSES NÓRDICOS">
      <formula>NOT(ISERROR(SEARCH("PAÍSES NÓRDICOS",B14)))</formula>
    </cfRule>
    <cfRule type="containsText" dxfId="664" priority="353" operator="containsText" text="REINO UNIDO">
      <formula>NOT(ISERROR(SEARCH("REINO UNIDO",B14)))</formula>
    </cfRule>
    <cfRule type="containsText" dxfId="663" priority="354" operator="containsText" text="DINAMARCA">
      <formula>NOT(ISERROR(SEARCH("DINAMARCA",B14)))</formula>
    </cfRule>
    <cfRule type="containsText" dxfId="662" priority="355" operator="containsText" text="NORUEGA">
      <formula>NOT(ISERROR(SEARCH("NORUEGA",B14)))</formula>
    </cfRule>
    <cfRule type="containsText" dxfId="661" priority="356" operator="containsText" text="FINLANDIA">
      <formula>NOT(ISERROR(SEARCH("FINLANDIA",B14)))</formula>
    </cfRule>
    <cfRule type="containsText" dxfId="660" priority="357" operator="containsText" text="SUECIA">
      <formula>NOT(ISERROR(SEARCH("SUECIA",B14)))</formula>
    </cfRule>
  </conditionalFormatting>
  <conditionalFormatting sqref="B14">
    <cfRule type="containsText" dxfId="659" priority="324" operator="containsText" text="SUIZA">
      <formula>NOT(ISERROR(SEARCH("SUIZA",B14)))</formula>
    </cfRule>
    <cfRule type="containsText" dxfId="658" priority="325" operator="containsText" text="AUSTRIA">
      <formula>NOT(ISERROR(SEARCH("AUSTRIA",B14)))</formula>
    </cfRule>
    <cfRule type="containsText" dxfId="657" priority="326" operator="containsText" text="IRLANDA">
      <formula>NOT(ISERROR(SEARCH("IRLANDA",B14)))</formula>
    </cfRule>
    <cfRule type="containsText" dxfId="656" priority="327" operator="containsText" text="PAÍSES DEL ESTE">
      <formula>NOT(ISERROR(SEARCH("PAÍSES DEL ESTE",B14)))</formula>
    </cfRule>
    <cfRule type="containsText" dxfId="655" priority="328" operator="containsText" text="RUSIA">
      <formula>NOT(ISERROR(SEARCH("RUSIA",B14)))</formula>
    </cfRule>
    <cfRule type="containsText" dxfId="654" priority="329" operator="containsText" text="HOLANDA">
      <formula>NOT(ISERROR(SEARCH("HOLANDA",B14)))</formula>
    </cfRule>
    <cfRule type="containsText" dxfId="653" priority="330" operator="containsText" text="FRANCIA">
      <formula>NOT(ISERROR(SEARCH("FRANCIA",B14)))</formula>
    </cfRule>
    <cfRule type="containsText" dxfId="652" priority="331" operator="containsText" text="ITALIA">
      <formula>NOT(ISERROR(SEARCH("ITALIA",B14)))</formula>
    </cfRule>
    <cfRule type="containsText" dxfId="651" priority="332" operator="containsText" text="BÉLGICA">
      <formula>NOT(ISERROR(SEARCH("BÉLGICA",B14)))</formula>
    </cfRule>
    <cfRule type="containsText" dxfId="650" priority="333" operator="containsText" text="ESPAÑA">
      <formula>NOT(ISERROR(SEARCH("ESPAÑA",B14)))</formula>
    </cfRule>
    <cfRule type="containsText" dxfId="649" priority="334" operator="containsText" text="ALEMANIA">
      <formula>NOT(ISERROR(SEARCH("ALEMANIA",B14)))</formula>
    </cfRule>
    <cfRule type="containsText" dxfId="648" priority="335" operator="containsText" text="PAÍSES NÓRDICOS">
      <formula>NOT(ISERROR(SEARCH("PAÍSES NÓRDICOS",B14)))</formula>
    </cfRule>
    <cfRule type="containsText" dxfId="647" priority="336" operator="containsText" text="REINO UNIDO">
      <formula>NOT(ISERROR(SEARCH("REINO UNIDO",B14)))</formula>
    </cfRule>
    <cfRule type="containsText" dxfId="646" priority="337" operator="containsText" text="DINAMARCA">
      <formula>NOT(ISERROR(SEARCH("DINAMARCA",B14)))</formula>
    </cfRule>
    <cfRule type="containsText" dxfId="645" priority="338" operator="containsText" text="NORUEGA">
      <formula>NOT(ISERROR(SEARCH("NORUEGA",B14)))</formula>
    </cfRule>
    <cfRule type="containsText" dxfId="644" priority="339" operator="containsText" text="FINLANDIA">
      <formula>NOT(ISERROR(SEARCH("FINLANDIA",B14)))</formula>
    </cfRule>
    <cfRule type="containsText" dxfId="643" priority="340" operator="containsText" text="SUECIA">
      <formula>NOT(ISERROR(SEARCH("SUECIA",B14)))</formula>
    </cfRule>
  </conditionalFormatting>
  <conditionalFormatting sqref="B14">
    <cfRule type="containsText" dxfId="642" priority="307" operator="containsText" text="SUIZA">
      <formula>NOT(ISERROR(SEARCH("SUIZA",B14)))</formula>
    </cfRule>
    <cfRule type="containsText" dxfId="641" priority="308" operator="containsText" text="AUSTRIA">
      <formula>NOT(ISERROR(SEARCH("AUSTRIA",B14)))</formula>
    </cfRule>
    <cfRule type="containsText" dxfId="640" priority="309" operator="containsText" text="IRLANDA">
      <formula>NOT(ISERROR(SEARCH("IRLANDA",B14)))</formula>
    </cfRule>
    <cfRule type="containsText" dxfId="639" priority="310" operator="containsText" text="PAÍSES DEL ESTE">
      <formula>NOT(ISERROR(SEARCH("PAÍSES DEL ESTE",B14)))</formula>
    </cfRule>
    <cfRule type="containsText" dxfId="638" priority="311" operator="containsText" text="RUSIA">
      <formula>NOT(ISERROR(SEARCH("RUSIA",B14)))</formula>
    </cfRule>
    <cfRule type="containsText" dxfId="637" priority="312" operator="containsText" text="HOLANDA">
      <formula>NOT(ISERROR(SEARCH("HOLANDA",B14)))</formula>
    </cfRule>
    <cfRule type="containsText" dxfId="636" priority="313" operator="containsText" text="FRANCIA">
      <formula>NOT(ISERROR(SEARCH("FRANCIA",B14)))</formula>
    </cfRule>
    <cfRule type="containsText" dxfId="635" priority="314" operator="containsText" text="ITALIA">
      <formula>NOT(ISERROR(SEARCH("ITALIA",B14)))</formula>
    </cfRule>
    <cfRule type="containsText" dxfId="634" priority="315" operator="containsText" text="BÉLGICA">
      <formula>NOT(ISERROR(SEARCH("BÉLGICA",B14)))</formula>
    </cfRule>
    <cfRule type="containsText" dxfId="633" priority="316" operator="containsText" text="ESPAÑA">
      <formula>NOT(ISERROR(SEARCH("ESPAÑA",B14)))</formula>
    </cfRule>
    <cfRule type="containsText" dxfId="632" priority="317" operator="containsText" text="ALEMANIA">
      <formula>NOT(ISERROR(SEARCH("ALEMANIA",B14)))</formula>
    </cfRule>
    <cfRule type="containsText" dxfId="631" priority="318" operator="containsText" text="PAÍSES NÓRDICOS">
      <formula>NOT(ISERROR(SEARCH("PAÍSES NÓRDICOS",B14)))</formula>
    </cfRule>
    <cfRule type="containsText" dxfId="630" priority="319" operator="containsText" text="REINO UNIDO">
      <formula>NOT(ISERROR(SEARCH("REINO UNIDO",B14)))</formula>
    </cfRule>
    <cfRule type="containsText" dxfId="629" priority="320" operator="containsText" text="DINAMARCA">
      <formula>NOT(ISERROR(SEARCH("DINAMARCA",B14)))</formula>
    </cfRule>
    <cfRule type="containsText" dxfId="628" priority="321" operator="containsText" text="NORUEGA">
      <formula>NOT(ISERROR(SEARCH("NORUEGA",B14)))</formula>
    </cfRule>
    <cfRule type="containsText" dxfId="627" priority="322" operator="containsText" text="FINLANDIA">
      <formula>NOT(ISERROR(SEARCH("FINLANDIA",B14)))</formula>
    </cfRule>
    <cfRule type="containsText" dxfId="626" priority="323" operator="containsText" text="SUECIA">
      <formula>NOT(ISERROR(SEARCH("SUECIA",B14)))</formula>
    </cfRule>
  </conditionalFormatting>
  <conditionalFormatting sqref="B14">
    <cfRule type="containsText" dxfId="625" priority="290" operator="containsText" text="SUIZA">
      <formula>NOT(ISERROR(SEARCH("SUIZA",B14)))</formula>
    </cfRule>
    <cfRule type="containsText" dxfId="624" priority="291" operator="containsText" text="AUSTRIA">
      <formula>NOT(ISERROR(SEARCH("AUSTRIA",B14)))</formula>
    </cfRule>
    <cfRule type="containsText" dxfId="623" priority="292" operator="containsText" text="IRLANDA">
      <formula>NOT(ISERROR(SEARCH("IRLANDA",B14)))</formula>
    </cfRule>
    <cfRule type="containsText" dxfId="622" priority="293" operator="containsText" text="PAÍSES DEL ESTE">
      <formula>NOT(ISERROR(SEARCH("PAÍSES DEL ESTE",B14)))</formula>
    </cfRule>
    <cfRule type="containsText" dxfId="621" priority="294" operator="containsText" text="RUSIA">
      <formula>NOT(ISERROR(SEARCH("RUSIA",B14)))</formula>
    </cfRule>
    <cfRule type="containsText" dxfId="620" priority="295" operator="containsText" text="HOLANDA">
      <formula>NOT(ISERROR(SEARCH("HOLANDA",B14)))</formula>
    </cfRule>
    <cfRule type="containsText" dxfId="619" priority="296" operator="containsText" text="FRANCIA">
      <formula>NOT(ISERROR(SEARCH("FRANCIA",B14)))</formula>
    </cfRule>
    <cfRule type="containsText" dxfId="618" priority="297" operator="containsText" text="ITALIA">
      <formula>NOT(ISERROR(SEARCH("ITALIA",B14)))</formula>
    </cfRule>
    <cfRule type="containsText" dxfId="617" priority="298" operator="containsText" text="BÉLGICA">
      <formula>NOT(ISERROR(SEARCH("BÉLGICA",B14)))</formula>
    </cfRule>
    <cfRule type="containsText" dxfId="616" priority="299" operator="containsText" text="ESPAÑA">
      <formula>NOT(ISERROR(SEARCH("ESPAÑA",B14)))</formula>
    </cfRule>
    <cfRule type="containsText" dxfId="615" priority="300" operator="containsText" text="ALEMANIA">
      <formula>NOT(ISERROR(SEARCH("ALEMANIA",B14)))</formula>
    </cfRule>
    <cfRule type="containsText" dxfId="614" priority="301" operator="containsText" text="PAÍSES NÓRDICOS">
      <formula>NOT(ISERROR(SEARCH("PAÍSES NÓRDICOS",B14)))</formula>
    </cfRule>
    <cfRule type="containsText" dxfId="613" priority="302" operator="containsText" text="REINO UNIDO">
      <formula>NOT(ISERROR(SEARCH("REINO UNIDO",B14)))</formula>
    </cfRule>
    <cfRule type="containsText" dxfId="612" priority="303" operator="containsText" text="DINAMARCA">
      <formula>NOT(ISERROR(SEARCH("DINAMARCA",B14)))</formula>
    </cfRule>
    <cfRule type="containsText" dxfId="611" priority="304" operator="containsText" text="NORUEGA">
      <formula>NOT(ISERROR(SEARCH("NORUEGA",B14)))</formula>
    </cfRule>
    <cfRule type="containsText" dxfId="610" priority="305" operator="containsText" text="FINLANDIA">
      <formula>NOT(ISERROR(SEARCH("FINLANDIA",B14)))</formula>
    </cfRule>
    <cfRule type="containsText" dxfId="609" priority="306" operator="containsText" text="SUECIA">
      <formula>NOT(ISERROR(SEARCH("SUECIA",B14)))</formula>
    </cfRule>
  </conditionalFormatting>
  <conditionalFormatting sqref="B14">
    <cfRule type="containsText" dxfId="608" priority="273" operator="containsText" text="SUIZA">
      <formula>NOT(ISERROR(SEARCH("SUIZA",B14)))</formula>
    </cfRule>
    <cfRule type="containsText" dxfId="607" priority="274" operator="containsText" text="AUSTRIA">
      <formula>NOT(ISERROR(SEARCH("AUSTRIA",B14)))</formula>
    </cfRule>
    <cfRule type="containsText" dxfId="606" priority="275" operator="containsText" text="IRLANDA">
      <formula>NOT(ISERROR(SEARCH("IRLANDA",B14)))</formula>
    </cfRule>
    <cfRule type="containsText" dxfId="605" priority="276" operator="containsText" text="PAÍSES DEL ESTE">
      <formula>NOT(ISERROR(SEARCH("PAÍSES DEL ESTE",B14)))</formula>
    </cfRule>
    <cfRule type="containsText" dxfId="604" priority="277" operator="containsText" text="RUSIA">
      <formula>NOT(ISERROR(SEARCH("RUSIA",B14)))</formula>
    </cfRule>
    <cfRule type="containsText" dxfId="603" priority="278" operator="containsText" text="HOLANDA">
      <formula>NOT(ISERROR(SEARCH("HOLANDA",B14)))</formula>
    </cfRule>
    <cfRule type="containsText" dxfId="602" priority="279" operator="containsText" text="FRANCIA">
      <formula>NOT(ISERROR(SEARCH("FRANCIA",B14)))</formula>
    </cfRule>
    <cfRule type="containsText" dxfId="601" priority="280" operator="containsText" text="ITALIA">
      <formula>NOT(ISERROR(SEARCH("ITALIA",B14)))</formula>
    </cfRule>
    <cfRule type="containsText" dxfId="600" priority="281" operator="containsText" text="BÉLGICA">
      <formula>NOT(ISERROR(SEARCH("BÉLGICA",B14)))</formula>
    </cfRule>
    <cfRule type="containsText" dxfId="599" priority="282" operator="containsText" text="ESPAÑA">
      <formula>NOT(ISERROR(SEARCH("ESPAÑA",B14)))</formula>
    </cfRule>
    <cfRule type="containsText" dxfId="598" priority="283" operator="containsText" text="ALEMANIA">
      <formula>NOT(ISERROR(SEARCH("ALEMANIA",B14)))</formula>
    </cfRule>
    <cfRule type="containsText" dxfId="597" priority="284" operator="containsText" text="PAÍSES NÓRDICOS">
      <formula>NOT(ISERROR(SEARCH("PAÍSES NÓRDICOS",B14)))</formula>
    </cfRule>
    <cfRule type="containsText" dxfId="596" priority="285" operator="containsText" text="REINO UNIDO">
      <formula>NOT(ISERROR(SEARCH("REINO UNIDO",B14)))</formula>
    </cfRule>
    <cfRule type="containsText" dxfId="595" priority="286" operator="containsText" text="DINAMARCA">
      <formula>NOT(ISERROR(SEARCH("DINAMARCA",B14)))</formula>
    </cfRule>
    <cfRule type="containsText" dxfId="594" priority="287" operator="containsText" text="NORUEGA">
      <formula>NOT(ISERROR(SEARCH("NORUEGA",B14)))</formula>
    </cfRule>
    <cfRule type="containsText" dxfId="593" priority="288" operator="containsText" text="FINLANDIA">
      <formula>NOT(ISERROR(SEARCH("FINLANDIA",B14)))</formula>
    </cfRule>
    <cfRule type="containsText" dxfId="592" priority="289" operator="containsText" text="SUECIA">
      <formula>NOT(ISERROR(SEARCH("SUECIA",B14)))</formula>
    </cfRule>
  </conditionalFormatting>
  <conditionalFormatting sqref="B14">
    <cfRule type="containsText" dxfId="591" priority="256" operator="containsText" text="SUIZA">
      <formula>NOT(ISERROR(SEARCH("SUIZA",B14)))</formula>
    </cfRule>
    <cfRule type="containsText" dxfId="590" priority="257" operator="containsText" text="AUSTRIA">
      <formula>NOT(ISERROR(SEARCH("AUSTRIA",B14)))</formula>
    </cfRule>
    <cfRule type="containsText" dxfId="589" priority="258" operator="containsText" text="IRLANDA">
      <formula>NOT(ISERROR(SEARCH("IRLANDA",B14)))</formula>
    </cfRule>
    <cfRule type="containsText" dxfId="588" priority="259" operator="containsText" text="PAÍSES DEL ESTE">
      <formula>NOT(ISERROR(SEARCH("PAÍSES DEL ESTE",B14)))</formula>
    </cfRule>
    <cfRule type="containsText" dxfId="587" priority="260" operator="containsText" text="RUSIA">
      <formula>NOT(ISERROR(SEARCH("RUSIA",B14)))</formula>
    </cfRule>
    <cfRule type="containsText" dxfId="586" priority="261" operator="containsText" text="HOLANDA">
      <formula>NOT(ISERROR(SEARCH("HOLANDA",B14)))</formula>
    </cfRule>
    <cfRule type="containsText" dxfId="585" priority="262" operator="containsText" text="FRANCIA">
      <formula>NOT(ISERROR(SEARCH("FRANCIA",B14)))</formula>
    </cfRule>
    <cfRule type="containsText" dxfId="584" priority="263" operator="containsText" text="ITALIA">
      <formula>NOT(ISERROR(SEARCH("ITALIA",B14)))</formula>
    </cfRule>
    <cfRule type="containsText" dxfId="583" priority="264" operator="containsText" text="BÉLGICA">
      <formula>NOT(ISERROR(SEARCH("BÉLGICA",B14)))</formula>
    </cfRule>
    <cfRule type="containsText" dxfId="582" priority="265" operator="containsText" text="ESPAÑA">
      <formula>NOT(ISERROR(SEARCH("ESPAÑA",B14)))</formula>
    </cfRule>
    <cfRule type="containsText" dxfId="581" priority="266" operator="containsText" text="ALEMANIA">
      <formula>NOT(ISERROR(SEARCH("ALEMANIA",B14)))</formula>
    </cfRule>
    <cfRule type="containsText" dxfId="580" priority="267" operator="containsText" text="PAÍSES NÓRDICOS">
      <formula>NOT(ISERROR(SEARCH("PAÍSES NÓRDICOS",B14)))</formula>
    </cfRule>
    <cfRule type="containsText" dxfId="579" priority="268" operator="containsText" text="REINO UNIDO">
      <formula>NOT(ISERROR(SEARCH("REINO UNIDO",B14)))</formula>
    </cfRule>
    <cfRule type="containsText" dxfId="578" priority="269" operator="containsText" text="DINAMARCA">
      <formula>NOT(ISERROR(SEARCH("DINAMARCA",B14)))</formula>
    </cfRule>
    <cfRule type="containsText" dxfId="577" priority="270" operator="containsText" text="NORUEGA">
      <formula>NOT(ISERROR(SEARCH("NORUEGA",B14)))</formula>
    </cfRule>
    <cfRule type="containsText" dxfId="576" priority="271" operator="containsText" text="FINLANDIA">
      <formula>NOT(ISERROR(SEARCH("FINLANDIA",B14)))</formula>
    </cfRule>
    <cfRule type="containsText" dxfId="575" priority="272" operator="containsText" text="SUECIA">
      <formula>NOT(ISERROR(SEARCH("SUECIA",B14)))</formula>
    </cfRule>
  </conditionalFormatting>
  <conditionalFormatting sqref="B14">
    <cfRule type="containsText" dxfId="574" priority="239" operator="containsText" text="SUIZA">
      <formula>NOT(ISERROR(SEARCH("SUIZA",B14)))</formula>
    </cfRule>
    <cfRule type="containsText" dxfId="573" priority="240" operator="containsText" text="AUSTRIA">
      <formula>NOT(ISERROR(SEARCH("AUSTRIA",B14)))</formula>
    </cfRule>
    <cfRule type="containsText" dxfId="572" priority="241" operator="containsText" text="IRLANDA">
      <formula>NOT(ISERROR(SEARCH("IRLANDA",B14)))</formula>
    </cfRule>
    <cfRule type="containsText" dxfId="571" priority="242" operator="containsText" text="PAÍSES DEL ESTE">
      <formula>NOT(ISERROR(SEARCH("PAÍSES DEL ESTE",B14)))</formula>
    </cfRule>
    <cfRule type="containsText" dxfId="570" priority="243" operator="containsText" text="RUSIA">
      <formula>NOT(ISERROR(SEARCH("RUSIA",B14)))</formula>
    </cfRule>
    <cfRule type="containsText" dxfId="569" priority="244" operator="containsText" text="HOLANDA">
      <formula>NOT(ISERROR(SEARCH("HOLANDA",B14)))</formula>
    </cfRule>
    <cfRule type="containsText" dxfId="568" priority="245" operator="containsText" text="FRANCIA">
      <formula>NOT(ISERROR(SEARCH("FRANCIA",B14)))</formula>
    </cfRule>
    <cfRule type="containsText" dxfId="567" priority="246" operator="containsText" text="ITALIA">
      <formula>NOT(ISERROR(SEARCH("ITALIA",B14)))</formula>
    </cfRule>
    <cfRule type="containsText" dxfId="566" priority="247" operator="containsText" text="BÉLGICA">
      <formula>NOT(ISERROR(SEARCH("BÉLGICA",B14)))</formula>
    </cfRule>
    <cfRule type="containsText" dxfId="565" priority="248" operator="containsText" text="ESPAÑA">
      <formula>NOT(ISERROR(SEARCH("ESPAÑA",B14)))</formula>
    </cfRule>
    <cfRule type="containsText" dxfId="564" priority="249" operator="containsText" text="ALEMANIA">
      <formula>NOT(ISERROR(SEARCH("ALEMANIA",B14)))</formula>
    </cfRule>
    <cfRule type="containsText" dxfId="563" priority="250" operator="containsText" text="PAÍSES NÓRDICOS">
      <formula>NOT(ISERROR(SEARCH("PAÍSES NÓRDICOS",B14)))</formula>
    </cfRule>
    <cfRule type="containsText" dxfId="562" priority="251" operator="containsText" text="REINO UNIDO">
      <formula>NOT(ISERROR(SEARCH("REINO UNIDO",B14)))</formula>
    </cfRule>
    <cfRule type="containsText" dxfId="561" priority="252" operator="containsText" text="DINAMARCA">
      <formula>NOT(ISERROR(SEARCH("DINAMARCA",B14)))</formula>
    </cfRule>
    <cfRule type="containsText" dxfId="560" priority="253" operator="containsText" text="NORUEGA">
      <formula>NOT(ISERROR(SEARCH("NORUEGA",B14)))</formula>
    </cfRule>
    <cfRule type="containsText" dxfId="559" priority="254" operator="containsText" text="FINLANDIA">
      <formula>NOT(ISERROR(SEARCH("FINLANDIA",B14)))</formula>
    </cfRule>
    <cfRule type="containsText" dxfId="558" priority="255" operator="containsText" text="SUECIA">
      <formula>NOT(ISERROR(SEARCH("SUECIA",B14)))</formula>
    </cfRule>
  </conditionalFormatting>
  <conditionalFormatting sqref="B14">
    <cfRule type="containsText" dxfId="557" priority="222" operator="containsText" text="SUIZA">
      <formula>NOT(ISERROR(SEARCH("SUIZA",B14)))</formula>
    </cfRule>
    <cfRule type="containsText" dxfId="556" priority="223" operator="containsText" text="AUSTRIA">
      <formula>NOT(ISERROR(SEARCH("AUSTRIA",B14)))</formula>
    </cfRule>
    <cfRule type="containsText" dxfId="555" priority="224" operator="containsText" text="IRLANDA">
      <formula>NOT(ISERROR(SEARCH("IRLANDA",B14)))</formula>
    </cfRule>
    <cfRule type="containsText" dxfId="554" priority="225" operator="containsText" text="PAÍSES DEL ESTE">
      <formula>NOT(ISERROR(SEARCH("PAÍSES DEL ESTE",B14)))</formula>
    </cfRule>
    <cfRule type="containsText" dxfId="553" priority="226" operator="containsText" text="RUSIA">
      <formula>NOT(ISERROR(SEARCH("RUSIA",B14)))</formula>
    </cfRule>
    <cfRule type="containsText" dxfId="552" priority="227" operator="containsText" text="HOLANDA">
      <formula>NOT(ISERROR(SEARCH("HOLANDA",B14)))</formula>
    </cfRule>
    <cfRule type="containsText" dxfId="551" priority="228" operator="containsText" text="FRANCIA">
      <formula>NOT(ISERROR(SEARCH("FRANCIA",B14)))</formula>
    </cfRule>
    <cfRule type="containsText" dxfId="550" priority="229" operator="containsText" text="ITALIA">
      <formula>NOT(ISERROR(SEARCH("ITALIA",B14)))</formula>
    </cfRule>
    <cfRule type="containsText" dxfId="549" priority="230" operator="containsText" text="BÉLGICA">
      <formula>NOT(ISERROR(SEARCH("BÉLGICA",B14)))</formula>
    </cfRule>
    <cfRule type="containsText" dxfId="548" priority="231" operator="containsText" text="ESPAÑA">
      <formula>NOT(ISERROR(SEARCH("ESPAÑA",B14)))</formula>
    </cfRule>
    <cfRule type="containsText" dxfId="547" priority="232" operator="containsText" text="ALEMANIA">
      <formula>NOT(ISERROR(SEARCH("ALEMANIA",B14)))</formula>
    </cfRule>
    <cfRule type="containsText" dxfId="546" priority="233" operator="containsText" text="PAÍSES NÓRDICOS">
      <formula>NOT(ISERROR(SEARCH("PAÍSES NÓRDICOS",B14)))</formula>
    </cfRule>
    <cfRule type="containsText" dxfId="545" priority="234" operator="containsText" text="REINO UNIDO">
      <formula>NOT(ISERROR(SEARCH("REINO UNIDO",B14)))</formula>
    </cfRule>
    <cfRule type="containsText" dxfId="544" priority="235" operator="containsText" text="DINAMARCA">
      <formula>NOT(ISERROR(SEARCH("DINAMARCA",B14)))</formula>
    </cfRule>
    <cfRule type="containsText" dxfId="543" priority="236" operator="containsText" text="NORUEGA">
      <formula>NOT(ISERROR(SEARCH("NORUEGA",B14)))</formula>
    </cfRule>
    <cfRule type="containsText" dxfId="542" priority="237" operator="containsText" text="FINLANDIA">
      <formula>NOT(ISERROR(SEARCH("FINLANDIA",B14)))</formula>
    </cfRule>
    <cfRule type="containsText" dxfId="541" priority="238" operator="containsText" text="SUECIA">
      <formula>NOT(ISERROR(SEARCH("SUECIA",B14)))</formula>
    </cfRule>
  </conditionalFormatting>
  <conditionalFormatting sqref="B14">
    <cfRule type="containsText" dxfId="540" priority="205" operator="containsText" text="SUIZA">
      <formula>NOT(ISERROR(SEARCH("SUIZA",B14)))</formula>
    </cfRule>
    <cfRule type="containsText" dxfId="539" priority="206" operator="containsText" text="AUSTRIA">
      <formula>NOT(ISERROR(SEARCH("AUSTRIA",B14)))</formula>
    </cfRule>
    <cfRule type="containsText" dxfId="538" priority="207" operator="containsText" text="IRLANDA">
      <formula>NOT(ISERROR(SEARCH("IRLANDA",B14)))</formula>
    </cfRule>
    <cfRule type="containsText" dxfId="537" priority="208" operator="containsText" text="PAÍSES DEL ESTE">
      <formula>NOT(ISERROR(SEARCH("PAÍSES DEL ESTE",B14)))</formula>
    </cfRule>
    <cfRule type="containsText" dxfId="536" priority="209" operator="containsText" text="RUSIA">
      <formula>NOT(ISERROR(SEARCH("RUSIA",B14)))</formula>
    </cfRule>
    <cfRule type="containsText" dxfId="535" priority="210" operator="containsText" text="HOLANDA">
      <formula>NOT(ISERROR(SEARCH("HOLANDA",B14)))</formula>
    </cfRule>
    <cfRule type="containsText" dxfId="534" priority="211" operator="containsText" text="FRANCIA">
      <formula>NOT(ISERROR(SEARCH("FRANCIA",B14)))</formula>
    </cfRule>
    <cfRule type="containsText" dxfId="533" priority="212" operator="containsText" text="ITALIA">
      <formula>NOT(ISERROR(SEARCH("ITALIA",B14)))</formula>
    </cfRule>
    <cfRule type="containsText" dxfId="532" priority="213" operator="containsText" text="BÉLGICA">
      <formula>NOT(ISERROR(SEARCH("BÉLGICA",B14)))</formula>
    </cfRule>
    <cfRule type="containsText" dxfId="531" priority="214" operator="containsText" text="ESPAÑA">
      <formula>NOT(ISERROR(SEARCH("ESPAÑA",B14)))</formula>
    </cfRule>
    <cfRule type="containsText" dxfId="530" priority="215" operator="containsText" text="ALEMANIA">
      <formula>NOT(ISERROR(SEARCH("ALEMANIA",B14)))</formula>
    </cfRule>
    <cfRule type="containsText" dxfId="529" priority="216" operator="containsText" text="PAÍSES NÓRDICOS">
      <formula>NOT(ISERROR(SEARCH("PAÍSES NÓRDICOS",B14)))</formula>
    </cfRule>
    <cfRule type="containsText" dxfId="528" priority="217" operator="containsText" text="REINO UNIDO">
      <formula>NOT(ISERROR(SEARCH("REINO UNIDO",B14)))</formula>
    </cfRule>
    <cfRule type="containsText" dxfId="527" priority="218" operator="containsText" text="DINAMARCA">
      <formula>NOT(ISERROR(SEARCH("DINAMARCA",B14)))</formula>
    </cfRule>
    <cfRule type="containsText" dxfId="526" priority="219" operator="containsText" text="NORUEGA">
      <formula>NOT(ISERROR(SEARCH("NORUEGA",B14)))</formula>
    </cfRule>
    <cfRule type="containsText" dxfId="525" priority="220" operator="containsText" text="FINLANDIA">
      <formula>NOT(ISERROR(SEARCH("FINLANDIA",B14)))</formula>
    </cfRule>
    <cfRule type="containsText" dxfId="524" priority="221" operator="containsText" text="SUECIA">
      <formula>NOT(ISERROR(SEARCH("SUECIA",B14)))</formula>
    </cfRule>
  </conditionalFormatting>
  <conditionalFormatting sqref="B14">
    <cfRule type="containsText" dxfId="523" priority="188" operator="containsText" text="SUIZA">
      <formula>NOT(ISERROR(SEARCH("SUIZA",B14)))</formula>
    </cfRule>
    <cfRule type="containsText" dxfId="522" priority="189" operator="containsText" text="AUSTRIA">
      <formula>NOT(ISERROR(SEARCH("AUSTRIA",B14)))</formula>
    </cfRule>
    <cfRule type="containsText" dxfId="521" priority="190" operator="containsText" text="IRLANDA">
      <formula>NOT(ISERROR(SEARCH("IRLANDA",B14)))</formula>
    </cfRule>
    <cfRule type="containsText" dxfId="520" priority="191" operator="containsText" text="PAÍSES DEL ESTE">
      <formula>NOT(ISERROR(SEARCH("PAÍSES DEL ESTE",B14)))</formula>
    </cfRule>
    <cfRule type="containsText" dxfId="519" priority="192" operator="containsText" text="RUSIA">
      <formula>NOT(ISERROR(SEARCH("RUSIA",B14)))</formula>
    </cfRule>
    <cfRule type="containsText" dxfId="518" priority="193" operator="containsText" text="HOLANDA">
      <formula>NOT(ISERROR(SEARCH("HOLANDA",B14)))</formula>
    </cfRule>
    <cfRule type="containsText" dxfId="517" priority="194" operator="containsText" text="FRANCIA">
      <formula>NOT(ISERROR(SEARCH("FRANCIA",B14)))</formula>
    </cfRule>
    <cfRule type="containsText" dxfId="516" priority="195" operator="containsText" text="ITALIA">
      <formula>NOT(ISERROR(SEARCH("ITALIA",B14)))</formula>
    </cfRule>
    <cfRule type="containsText" dxfId="515" priority="196" operator="containsText" text="BÉLGICA">
      <formula>NOT(ISERROR(SEARCH("BÉLGICA",B14)))</formula>
    </cfRule>
    <cfRule type="containsText" dxfId="514" priority="197" operator="containsText" text="ESPAÑA">
      <formula>NOT(ISERROR(SEARCH("ESPAÑA",B14)))</formula>
    </cfRule>
    <cfRule type="containsText" dxfId="513" priority="198" operator="containsText" text="ALEMANIA">
      <formula>NOT(ISERROR(SEARCH("ALEMANIA",B14)))</formula>
    </cfRule>
    <cfRule type="containsText" dxfId="512" priority="199" operator="containsText" text="PAÍSES NÓRDICOS">
      <formula>NOT(ISERROR(SEARCH("PAÍSES NÓRDICOS",B14)))</formula>
    </cfRule>
    <cfRule type="containsText" dxfId="511" priority="200" operator="containsText" text="REINO UNIDO">
      <formula>NOT(ISERROR(SEARCH("REINO UNIDO",B14)))</formula>
    </cfRule>
    <cfRule type="containsText" dxfId="510" priority="201" operator="containsText" text="DINAMARCA">
      <formula>NOT(ISERROR(SEARCH("DINAMARCA",B14)))</formula>
    </cfRule>
    <cfRule type="containsText" dxfId="509" priority="202" operator="containsText" text="NORUEGA">
      <formula>NOT(ISERROR(SEARCH("NORUEGA",B14)))</formula>
    </cfRule>
    <cfRule type="containsText" dxfId="508" priority="203" operator="containsText" text="FINLANDIA">
      <formula>NOT(ISERROR(SEARCH("FINLANDIA",B14)))</formula>
    </cfRule>
    <cfRule type="containsText" dxfId="507" priority="204" operator="containsText" text="SUECIA">
      <formula>NOT(ISERROR(SEARCH("SUECIA",B14)))</formula>
    </cfRule>
  </conditionalFormatting>
  <conditionalFormatting sqref="B14">
    <cfRule type="containsText" dxfId="506" priority="171" operator="containsText" text="SUIZA">
      <formula>NOT(ISERROR(SEARCH("SUIZA",B14)))</formula>
    </cfRule>
    <cfRule type="containsText" dxfId="505" priority="172" operator="containsText" text="AUSTRIA">
      <formula>NOT(ISERROR(SEARCH("AUSTRIA",B14)))</formula>
    </cfRule>
    <cfRule type="containsText" dxfId="504" priority="173" operator="containsText" text="IRLANDA">
      <formula>NOT(ISERROR(SEARCH("IRLANDA",B14)))</formula>
    </cfRule>
    <cfRule type="containsText" dxfId="503" priority="174" operator="containsText" text="PAÍSES DEL ESTE">
      <formula>NOT(ISERROR(SEARCH("PAÍSES DEL ESTE",B14)))</formula>
    </cfRule>
    <cfRule type="containsText" dxfId="502" priority="175" operator="containsText" text="RUSIA">
      <formula>NOT(ISERROR(SEARCH("RUSIA",B14)))</formula>
    </cfRule>
    <cfRule type="containsText" dxfId="501" priority="176" operator="containsText" text="HOLANDA">
      <formula>NOT(ISERROR(SEARCH("HOLANDA",B14)))</formula>
    </cfRule>
    <cfRule type="containsText" dxfId="500" priority="177" operator="containsText" text="FRANCIA">
      <formula>NOT(ISERROR(SEARCH("FRANCIA",B14)))</formula>
    </cfRule>
    <cfRule type="containsText" dxfId="499" priority="178" operator="containsText" text="ITALIA">
      <formula>NOT(ISERROR(SEARCH("ITALIA",B14)))</formula>
    </cfRule>
    <cfRule type="containsText" dxfId="498" priority="179" operator="containsText" text="BÉLGICA">
      <formula>NOT(ISERROR(SEARCH("BÉLGICA",B14)))</formula>
    </cfRule>
    <cfRule type="containsText" dxfId="497" priority="180" operator="containsText" text="ESPAÑA">
      <formula>NOT(ISERROR(SEARCH("ESPAÑA",B14)))</formula>
    </cfRule>
    <cfRule type="containsText" dxfId="496" priority="181" operator="containsText" text="ALEMANIA">
      <formula>NOT(ISERROR(SEARCH("ALEMANIA",B14)))</formula>
    </cfRule>
    <cfRule type="containsText" dxfId="495" priority="182" operator="containsText" text="PAÍSES NÓRDICOS">
      <formula>NOT(ISERROR(SEARCH("PAÍSES NÓRDICOS",B14)))</formula>
    </cfRule>
    <cfRule type="containsText" dxfId="494" priority="183" operator="containsText" text="REINO UNIDO">
      <formula>NOT(ISERROR(SEARCH("REINO UNIDO",B14)))</formula>
    </cfRule>
    <cfRule type="containsText" dxfId="493" priority="184" operator="containsText" text="DINAMARCA">
      <formula>NOT(ISERROR(SEARCH("DINAMARCA",B14)))</formula>
    </cfRule>
    <cfRule type="containsText" dxfId="492" priority="185" operator="containsText" text="NORUEGA">
      <formula>NOT(ISERROR(SEARCH("NORUEGA",B14)))</formula>
    </cfRule>
    <cfRule type="containsText" dxfId="491" priority="186" operator="containsText" text="FINLANDIA">
      <formula>NOT(ISERROR(SEARCH("FINLANDIA",B14)))</formula>
    </cfRule>
    <cfRule type="containsText" dxfId="490" priority="187" operator="containsText" text="SUECIA">
      <formula>NOT(ISERROR(SEARCH("SUECIA",B14)))</formula>
    </cfRule>
  </conditionalFormatting>
  <conditionalFormatting sqref="B14">
    <cfRule type="containsText" dxfId="489" priority="154" operator="containsText" text="SUIZA">
      <formula>NOT(ISERROR(SEARCH("SUIZA",B14)))</formula>
    </cfRule>
    <cfRule type="containsText" dxfId="488" priority="155" operator="containsText" text="AUSTRIA">
      <formula>NOT(ISERROR(SEARCH("AUSTRIA",B14)))</formula>
    </cfRule>
    <cfRule type="containsText" dxfId="487" priority="156" operator="containsText" text="IRLANDA">
      <formula>NOT(ISERROR(SEARCH("IRLANDA",B14)))</formula>
    </cfRule>
    <cfRule type="containsText" dxfId="486" priority="157" operator="containsText" text="PAÍSES DEL ESTE">
      <formula>NOT(ISERROR(SEARCH("PAÍSES DEL ESTE",B14)))</formula>
    </cfRule>
    <cfRule type="containsText" dxfId="485" priority="158" operator="containsText" text="RUSIA">
      <formula>NOT(ISERROR(SEARCH("RUSIA",B14)))</formula>
    </cfRule>
    <cfRule type="containsText" dxfId="484" priority="159" operator="containsText" text="HOLANDA">
      <formula>NOT(ISERROR(SEARCH("HOLANDA",B14)))</formula>
    </cfRule>
    <cfRule type="containsText" dxfId="483" priority="160" operator="containsText" text="FRANCIA">
      <formula>NOT(ISERROR(SEARCH("FRANCIA",B14)))</formula>
    </cfRule>
    <cfRule type="containsText" dxfId="482" priority="161" operator="containsText" text="ITALIA">
      <formula>NOT(ISERROR(SEARCH("ITALIA",B14)))</formula>
    </cfRule>
    <cfRule type="containsText" dxfId="481" priority="162" operator="containsText" text="BÉLGICA">
      <formula>NOT(ISERROR(SEARCH("BÉLGICA",B14)))</formula>
    </cfRule>
    <cfRule type="containsText" dxfId="480" priority="163" operator="containsText" text="ESPAÑA">
      <formula>NOT(ISERROR(SEARCH("ESPAÑA",B14)))</formula>
    </cfRule>
    <cfRule type="containsText" dxfId="479" priority="164" operator="containsText" text="ALEMANIA">
      <formula>NOT(ISERROR(SEARCH("ALEMANIA",B14)))</formula>
    </cfRule>
    <cfRule type="containsText" dxfId="478" priority="165" operator="containsText" text="PAÍSES NÓRDICOS">
      <formula>NOT(ISERROR(SEARCH("PAÍSES NÓRDICOS",B14)))</formula>
    </cfRule>
    <cfRule type="containsText" dxfId="477" priority="166" operator="containsText" text="REINO UNIDO">
      <formula>NOT(ISERROR(SEARCH("REINO UNIDO",B14)))</formula>
    </cfRule>
    <cfRule type="containsText" dxfId="476" priority="167" operator="containsText" text="DINAMARCA">
      <formula>NOT(ISERROR(SEARCH("DINAMARCA",B14)))</formula>
    </cfRule>
    <cfRule type="containsText" dxfId="475" priority="168" operator="containsText" text="NORUEGA">
      <formula>NOT(ISERROR(SEARCH("NORUEGA",B14)))</formula>
    </cfRule>
    <cfRule type="containsText" dxfId="474" priority="169" operator="containsText" text="FINLANDIA">
      <formula>NOT(ISERROR(SEARCH("FINLANDIA",B14)))</formula>
    </cfRule>
    <cfRule type="containsText" dxfId="473" priority="170" operator="containsText" text="SUECIA">
      <formula>NOT(ISERROR(SEARCH("SUECIA",B14)))</formula>
    </cfRule>
  </conditionalFormatting>
  <conditionalFormatting sqref="B14">
    <cfRule type="containsText" dxfId="472" priority="137" operator="containsText" text="SUIZA">
      <formula>NOT(ISERROR(SEARCH("SUIZA",B14)))</formula>
    </cfRule>
    <cfRule type="containsText" dxfId="471" priority="138" operator="containsText" text="AUSTRIA">
      <formula>NOT(ISERROR(SEARCH("AUSTRIA",B14)))</formula>
    </cfRule>
    <cfRule type="containsText" dxfId="470" priority="139" operator="containsText" text="IRLANDA">
      <formula>NOT(ISERROR(SEARCH("IRLANDA",B14)))</formula>
    </cfRule>
    <cfRule type="containsText" dxfId="469" priority="140" operator="containsText" text="PAÍSES DEL ESTE">
      <formula>NOT(ISERROR(SEARCH("PAÍSES DEL ESTE",B14)))</formula>
    </cfRule>
    <cfRule type="containsText" dxfId="468" priority="141" operator="containsText" text="RUSIA">
      <formula>NOT(ISERROR(SEARCH("RUSIA",B14)))</formula>
    </cfRule>
    <cfRule type="containsText" dxfId="467" priority="142" operator="containsText" text="HOLANDA">
      <formula>NOT(ISERROR(SEARCH("HOLANDA",B14)))</formula>
    </cfRule>
    <cfRule type="containsText" dxfId="466" priority="143" operator="containsText" text="FRANCIA">
      <formula>NOT(ISERROR(SEARCH("FRANCIA",B14)))</formula>
    </cfRule>
    <cfRule type="containsText" dxfId="465" priority="144" operator="containsText" text="ITALIA">
      <formula>NOT(ISERROR(SEARCH("ITALIA",B14)))</formula>
    </cfRule>
    <cfRule type="containsText" dxfId="464" priority="145" operator="containsText" text="BÉLGICA">
      <formula>NOT(ISERROR(SEARCH("BÉLGICA",B14)))</formula>
    </cfRule>
    <cfRule type="containsText" dxfId="463" priority="146" operator="containsText" text="ESPAÑA">
      <formula>NOT(ISERROR(SEARCH("ESPAÑA",B14)))</formula>
    </cfRule>
    <cfRule type="containsText" dxfId="462" priority="147" operator="containsText" text="ALEMANIA">
      <formula>NOT(ISERROR(SEARCH("ALEMANIA",B14)))</formula>
    </cfRule>
    <cfRule type="containsText" dxfId="461" priority="148" operator="containsText" text="PAÍSES NÓRDICOS">
      <formula>NOT(ISERROR(SEARCH("PAÍSES NÓRDICOS",B14)))</formula>
    </cfRule>
    <cfRule type="containsText" dxfId="460" priority="149" operator="containsText" text="REINO UNIDO">
      <formula>NOT(ISERROR(SEARCH("REINO UNIDO",B14)))</formula>
    </cfRule>
    <cfRule type="containsText" dxfId="459" priority="150" operator="containsText" text="DINAMARCA">
      <formula>NOT(ISERROR(SEARCH("DINAMARCA",B14)))</formula>
    </cfRule>
    <cfRule type="containsText" dxfId="458" priority="151" operator="containsText" text="NORUEGA">
      <formula>NOT(ISERROR(SEARCH("NORUEGA",B14)))</formula>
    </cfRule>
    <cfRule type="containsText" dxfId="457" priority="152" operator="containsText" text="FINLANDIA">
      <formula>NOT(ISERROR(SEARCH("FINLANDIA",B14)))</formula>
    </cfRule>
    <cfRule type="containsText" dxfId="456" priority="153" operator="containsText" text="SUECIA">
      <formula>NOT(ISERROR(SEARCH("SUECIA",B14)))</formula>
    </cfRule>
  </conditionalFormatting>
  <conditionalFormatting sqref="B15">
    <cfRule type="containsText" dxfId="455" priority="120" operator="containsText" text="SUIZA">
      <formula>NOT(ISERROR(SEARCH("SUIZA",B15)))</formula>
    </cfRule>
    <cfRule type="containsText" dxfId="454" priority="121" operator="containsText" text="AUSTRIA">
      <formula>NOT(ISERROR(SEARCH("AUSTRIA",B15)))</formula>
    </cfRule>
    <cfRule type="containsText" dxfId="453" priority="122" operator="containsText" text="IRLANDA">
      <formula>NOT(ISERROR(SEARCH("IRLANDA",B15)))</formula>
    </cfRule>
    <cfRule type="containsText" dxfId="452" priority="123" operator="containsText" text="PAÍSES DEL ESTE">
      <formula>NOT(ISERROR(SEARCH("PAÍSES DEL ESTE",B15)))</formula>
    </cfRule>
    <cfRule type="containsText" dxfId="451" priority="124" operator="containsText" text="RUSIA">
      <formula>NOT(ISERROR(SEARCH("RUSIA",B15)))</formula>
    </cfRule>
    <cfRule type="containsText" dxfId="450" priority="125" operator="containsText" text="HOLANDA">
      <formula>NOT(ISERROR(SEARCH("HOLANDA",B15)))</formula>
    </cfRule>
    <cfRule type="containsText" dxfId="449" priority="126" operator="containsText" text="FRANCIA">
      <formula>NOT(ISERROR(SEARCH("FRANCIA",B15)))</formula>
    </cfRule>
    <cfRule type="containsText" dxfId="448" priority="127" operator="containsText" text="ITALIA">
      <formula>NOT(ISERROR(SEARCH("ITALIA",B15)))</formula>
    </cfRule>
    <cfRule type="containsText" dxfId="447" priority="128" operator="containsText" text="BÉLGICA">
      <formula>NOT(ISERROR(SEARCH("BÉLGICA",B15)))</formula>
    </cfRule>
    <cfRule type="containsText" dxfId="446" priority="129" operator="containsText" text="ESPAÑA">
      <formula>NOT(ISERROR(SEARCH("ESPAÑA",B15)))</formula>
    </cfRule>
    <cfRule type="containsText" dxfId="445" priority="130" operator="containsText" text="ALEMANIA">
      <formula>NOT(ISERROR(SEARCH("ALEMANIA",B15)))</formula>
    </cfRule>
    <cfRule type="containsText" dxfId="444" priority="131" operator="containsText" text="PAÍSES NÓRDICOS">
      <formula>NOT(ISERROR(SEARCH("PAÍSES NÓRDICOS",B15)))</formula>
    </cfRule>
    <cfRule type="containsText" dxfId="443" priority="132" operator="containsText" text="REINO UNIDO">
      <formula>NOT(ISERROR(SEARCH("REINO UNIDO",B15)))</formula>
    </cfRule>
    <cfRule type="containsText" dxfId="442" priority="133" operator="containsText" text="DINAMARCA">
      <formula>NOT(ISERROR(SEARCH("DINAMARCA",B15)))</formula>
    </cfRule>
    <cfRule type="containsText" dxfId="441" priority="134" operator="containsText" text="NORUEGA">
      <formula>NOT(ISERROR(SEARCH("NORUEGA",B15)))</formula>
    </cfRule>
    <cfRule type="containsText" dxfId="440" priority="135" operator="containsText" text="FINLANDIA">
      <formula>NOT(ISERROR(SEARCH("FINLANDIA",B15)))</formula>
    </cfRule>
    <cfRule type="containsText" dxfId="439" priority="136" operator="containsText" text="SUECIA">
      <formula>NOT(ISERROR(SEARCH("SUECIA",B15)))</formula>
    </cfRule>
  </conditionalFormatting>
  <conditionalFormatting sqref="B15">
    <cfRule type="containsText" dxfId="438" priority="103" operator="containsText" text="SUIZA">
      <formula>NOT(ISERROR(SEARCH("SUIZA",B15)))</formula>
    </cfRule>
    <cfRule type="containsText" dxfId="437" priority="104" operator="containsText" text="AUSTRIA">
      <formula>NOT(ISERROR(SEARCH("AUSTRIA",B15)))</formula>
    </cfRule>
    <cfRule type="containsText" dxfId="436" priority="105" operator="containsText" text="IRLANDA">
      <formula>NOT(ISERROR(SEARCH("IRLANDA",B15)))</formula>
    </cfRule>
    <cfRule type="containsText" dxfId="435" priority="106" operator="containsText" text="PAÍSES DEL ESTE">
      <formula>NOT(ISERROR(SEARCH("PAÍSES DEL ESTE",B15)))</formula>
    </cfRule>
    <cfRule type="containsText" dxfId="434" priority="107" operator="containsText" text="RUSIA">
      <formula>NOT(ISERROR(SEARCH("RUSIA",B15)))</formula>
    </cfRule>
    <cfRule type="containsText" dxfId="433" priority="108" operator="containsText" text="HOLANDA">
      <formula>NOT(ISERROR(SEARCH("HOLANDA",B15)))</formula>
    </cfRule>
    <cfRule type="containsText" dxfId="432" priority="109" operator="containsText" text="FRANCIA">
      <formula>NOT(ISERROR(SEARCH("FRANCIA",B15)))</formula>
    </cfRule>
    <cfRule type="containsText" dxfId="431" priority="110" operator="containsText" text="ITALIA">
      <formula>NOT(ISERROR(SEARCH("ITALIA",B15)))</formula>
    </cfRule>
    <cfRule type="containsText" dxfId="430" priority="111" operator="containsText" text="BÉLGICA">
      <formula>NOT(ISERROR(SEARCH("BÉLGICA",B15)))</formula>
    </cfRule>
    <cfRule type="containsText" dxfId="429" priority="112" operator="containsText" text="ESPAÑA">
      <formula>NOT(ISERROR(SEARCH("ESPAÑA",B15)))</formula>
    </cfRule>
    <cfRule type="containsText" dxfId="428" priority="113" operator="containsText" text="ALEMANIA">
      <formula>NOT(ISERROR(SEARCH("ALEMANIA",B15)))</formula>
    </cfRule>
    <cfRule type="containsText" dxfId="427" priority="114" operator="containsText" text="PAÍSES NÓRDICOS">
      <formula>NOT(ISERROR(SEARCH("PAÍSES NÓRDICOS",B15)))</formula>
    </cfRule>
    <cfRule type="containsText" dxfId="426" priority="115" operator="containsText" text="REINO UNIDO">
      <formula>NOT(ISERROR(SEARCH("REINO UNIDO",B15)))</formula>
    </cfRule>
    <cfRule type="containsText" dxfId="425" priority="116" operator="containsText" text="DINAMARCA">
      <formula>NOT(ISERROR(SEARCH("DINAMARCA",B15)))</formula>
    </cfRule>
    <cfRule type="containsText" dxfId="424" priority="117" operator="containsText" text="NORUEGA">
      <formula>NOT(ISERROR(SEARCH("NORUEGA",B15)))</formula>
    </cfRule>
    <cfRule type="containsText" dxfId="423" priority="118" operator="containsText" text="FINLANDIA">
      <formula>NOT(ISERROR(SEARCH("FINLANDIA",B15)))</formula>
    </cfRule>
    <cfRule type="containsText" dxfId="422" priority="119" operator="containsText" text="SUECIA">
      <formula>NOT(ISERROR(SEARCH("SUECIA",B15)))</formula>
    </cfRule>
  </conditionalFormatting>
  <conditionalFormatting sqref="B15">
    <cfRule type="containsText" dxfId="421" priority="86" operator="containsText" text="SUIZA">
      <formula>NOT(ISERROR(SEARCH("SUIZA",B15)))</formula>
    </cfRule>
    <cfRule type="containsText" dxfId="420" priority="87" operator="containsText" text="AUSTRIA">
      <formula>NOT(ISERROR(SEARCH("AUSTRIA",B15)))</formula>
    </cfRule>
    <cfRule type="containsText" dxfId="419" priority="88" operator="containsText" text="IRLANDA">
      <formula>NOT(ISERROR(SEARCH("IRLANDA",B15)))</formula>
    </cfRule>
    <cfRule type="containsText" dxfId="418" priority="89" operator="containsText" text="PAÍSES DEL ESTE">
      <formula>NOT(ISERROR(SEARCH("PAÍSES DEL ESTE",B15)))</formula>
    </cfRule>
    <cfRule type="containsText" dxfId="417" priority="90" operator="containsText" text="RUSIA">
      <formula>NOT(ISERROR(SEARCH("RUSIA",B15)))</formula>
    </cfRule>
    <cfRule type="containsText" dxfId="416" priority="91" operator="containsText" text="HOLANDA">
      <formula>NOT(ISERROR(SEARCH("HOLANDA",B15)))</formula>
    </cfRule>
    <cfRule type="containsText" dxfId="415" priority="92" operator="containsText" text="FRANCIA">
      <formula>NOT(ISERROR(SEARCH("FRANCIA",B15)))</formula>
    </cfRule>
    <cfRule type="containsText" dxfId="414" priority="93" operator="containsText" text="ITALIA">
      <formula>NOT(ISERROR(SEARCH("ITALIA",B15)))</formula>
    </cfRule>
    <cfRule type="containsText" dxfId="413" priority="94" operator="containsText" text="BÉLGICA">
      <formula>NOT(ISERROR(SEARCH("BÉLGICA",B15)))</formula>
    </cfRule>
    <cfRule type="containsText" dxfId="412" priority="95" operator="containsText" text="ESPAÑA">
      <formula>NOT(ISERROR(SEARCH("ESPAÑA",B15)))</formula>
    </cfRule>
    <cfRule type="containsText" dxfId="411" priority="96" operator="containsText" text="ALEMANIA">
      <formula>NOT(ISERROR(SEARCH("ALEMANIA",B15)))</formula>
    </cfRule>
    <cfRule type="containsText" dxfId="410" priority="97" operator="containsText" text="PAÍSES NÓRDICOS">
      <formula>NOT(ISERROR(SEARCH("PAÍSES NÓRDICOS",B15)))</formula>
    </cfRule>
    <cfRule type="containsText" dxfId="409" priority="98" operator="containsText" text="REINO UNIDO">
      <formula>NOT(ISERROR(SEARCH("REINO UNIDO",B15)))</formula>
    </cfRule>
    <cfRule type="containsText" dxfId="408" priority="99" operator="containsText" text="DINAMARCA">
      <formula>NOT(ISERROR(SEARCH("DINAMARCA",B15)))</formula>
    </cfRule>
    <cfRule type="containsText" dxfId="407" priority="100" operator="containsText" text="NORUEGA">
      <formula>NOT(ISERROR(SEARCH("NORUEGA",B15)))</formula>
    </cfRule>
    <cfRule type="containsText" dxfId="406" priority="101" operator="containsText" text="FINLANDIA">
      <formula>NOT(ISERROR(SEARCH("FINLANDIA",B15)))</formula>
    </cfRule>
    <cfRule type="containsText" dxfId="405" priority="102" operator="containsText" text="SUECIA">
      <formula>NOT(ISERROR(SEARCH("SUECIA",B15)))</formula>
    </cfRule>
  </conditionalFormatting>
  <conditionalFormatting sqref="B15">
    <cfRule type="containsText" dxfId="404" priority="69" operator="containsText" text="SUIZA">
      <formula>NOT(ISERROR(SEARCH("SUIZA",B15)))</formula>
    </cfRule>
    <cfRule type="containsText" dxfId="403" priority="70" operator="containsText" text="AUSTRIA">
      <formula>NOT(ISERROR(SEARCH("AUSTRIA",B15)))</formula>
    </cfRule>
    <cfRule type="containsText" dxfId="402" priority="71" operator="containsText" text="IRLANDA">
      <formula>NOT(ISERROR(SEARCH("IRLANDA",B15)))</formula>
    </cfRule>
    <cfRule type="containsText" dxfId="401" priority="72" operator="containsText" text="PAÍSES DEL ESTE">
      <formula>NOT(ISERROR(SEARCH("PAÍSES DEL ESTE",B15)))</formula>
    </cfRule>
    <cfRule type="containsText" dxfId="400" priority="73" operator="containsText" text="RUSIA">
      <formula>NOT(ISERROR(SEARCH("RUSIA",B15)))</formula>
    </cfRule>
    <cfRule type="containsText" dxfId="399" priority="74" operator="containsText" text="HOLANDA">
      <formula>NOT(ISERROR(SEARCH("HOLANDA",B15)))</formula>
    </cfRule>
    <cfRule type="containsText" dxfId="398" priority="75" operator="containsText" text="FRANCIA">
      <formula>NOT(ISERROR(SEARCH("FRANCIA",B15)))</formula>
    </cfRule>
    <cfRule type="containsText" dxfId="397" priority="76" operator="containsText" text="ITALIA">
      <formula>NOT(ISERROR(SEARCH("ITALIA",B15)))</formula>
    </cfRule>
    <cfRule type="containsText" dxfId="396" priority="77" operator="containsText" text="BÉLGICA">
      <formula>NOT(ISERROR(SEARCH("BÉLGICA",B15)))</formula>
    </cfRule>
    <cfRule type="containsText" dxfId="395" priority="78" operator="containsText" text="ESPAÑA">
      <formula>NOT(ISERROR(SEARCH("ESPAÑA",B15)))</formula>
    </cfRule>
    <cfRule type="containsText" dxfId="394" priority="79" operator="containsText" text="ALEMANIA">
      <formula>NOT(ISERROR(SEARCH("ALEMANIA",B15)))</formula>
    </cfRule>
    <cfRule type="containsText" dxfId="393" priority="80" operator="containsText" text="PAÍSES NÓRDICOS">
      <formula>NOT(ISERROR(SEARCH("PAÍSES NÓRDICOS",B15)))</formula>
    </cfRule>
    <cfRule type="containsText" dxfId="392" priority="81" operator="containsText" text="REINO UNIDO">
      <formula>NOT(ISERROR(SEARCH("REINO UNIDO",B15)))</formula>
    </cfRule>
    <cfRule type="containsText" dxfId="391" priority="82" operator="containsText" text="DINAMARCA">
      <formula>NOT(ISERROR(SEARCH("DINAMARCA",B15)))</formula>
    </cfRule>
    <cfRule type="containsText" dxfId="390" priority="83" operator="containsText" text="NORUEGA">
      <formula>NOT(ISERROR(SEARCH("NORUEGA",B15)))</formula>
    </cfRule>
    <cfRule type="containsText" dxfId="389" priority="84" operator="containsText" text="FINLANDIA">
      <formula>NOT(ISERROR(SEARCH("FINLANDIA",B15)))</formula>
    </cfRule>
    <cfRule type="containsText" dxfId="388" priority="85" operator="containsText" text="SUECIA">
      <formula>NOT(ISERROR(SEARCH("SUECIA",B15)))</formula>
    </cfRule>
  </conditionalFormatting>
  <conditionalFormatting sqref="B15">
    <cfRule type="containsText" dxfId="387" priority="52" operator="containsText" text="SUIZA">
      <formula>NOT(ISERROR(SEARCH("SUIZA",B15)))</formula>
    </cfRule>
    <cfRule type="containsText" dxfId="386" priority="53" operator="containsText" text="AUSTRIA">
      <formula>NOT(ISERROR(SEARCH("AUSTRIA",B15)))</formula>
    </cfRule>
    <cfRule type="containsText" dxfId="385" priority="54" operator="containsText" text="IRLANDA">
      <formula>NOT(ISERROR(SEARCH("IRLANDA",B15)))</formula>
    </cfRule>
    <cfRule type="containsText" dxfId="384" priority="55" operator="containsText" text="PAÍSES DEL ESTE">
      <formula>NOT(ISERROR(SEARCH("PAÍSES DEL ESTE",B15)))</formula>
    </cfRule>
    <cfRule type="containsText" dxfId="383" priority="56" operator="containsText" text="RUSIA">
      <formula>NOT(ISERROR(SEARCH("RUSIA",B15)))</formula>
    </cfRule>
    <cfRule type="containsText" dxfId="382" priority="57" operator="containsText" text="HOLANDA">
      <formula>NOT(ISERROR(SEARCH("HOLANDA",B15)))</formula>
    </cfRule>
    <cfRule type="containsText" dxfId="381" priority="58" operator="containsText" text="FRANCIA">
      <formula>NOT(ISERROR(SEARCH("FRANCIA",B15)))</formula>
    </cfRule>
    <cfRule type="containsText" dxfId="380" priority="59" operator="containsText" text="ITALIA">
      <formula>NOT(ISERROR(SEARCH("ITALIA",B15)))</formula>
    </cfRule>
    <cfRule type="containsText" dxfId="379" priority="60" operator="containsText" text="BÉLGICA">
      <formula>NOT(ISERROR(SEARCH("BÉLGICA",B15)))</formula>
    </cfRule>
    <cfRule type="containsText" dxfId="378" priority="61" operator="containsText" text="ESPAÑA">
      <formula>NOT(ISERROR(SEARCH("ESPAÑA",B15)))</formula>
    </cfRule>
    <cfRule type="containsText" dxfId="377" priority="62" operator="containsText" text="ALEMANIA">
      <formula>NOT(ISERROR(SEARCH("ALEMANIA",B15)))</formula>
    </cfRule>
    <cfRule type="containsText" dxfId="376" priority="63" operator="containsText" text="PAÍSES NÓRDICOS">
      <formula>NOT(ISERROR(SEARCH("PAÍSES NÓRDICOS",B15)))</formula>
    </cfRule>
    <cfRule type="containsText" dxfId="375" priority="64" operator="containsText" text="REINO UNIDO">
      <formula>NOT(ISERROR(SEARCH("REINO UNIDO",B15)))</formula>
    </cfRule>
    <cfRule type="containsText" dxfId="374" priority="65" operator="containsText" text="DINAMARCA">
      <formula>NOT(ISERROR(SEARCH("DINAMARCA",B15)))</formula>
    </cfRule>
    <cfRule type="containsText" dxfId="373" priority="66" operator="containsText" text="NORUEGA">
      <formula>NOT(ISERROR(SEARCH("NORUEGA",B15)))</formula>
    </cfRule>
    <cfRule type="containsText" dxfId="372" priority="67" operator="containsText" text="FINLANDIA">
      <formula>NOT(ISERROR(SEARCH("FINLANDIA",B15)))</formula>
    </cfRule>
    <cfRule type="containsText" dxfId="371" priority="68" operator="containsText" text="SUECIA">
      <formula>NOT(ISERROR(SEARCH("SUECIA",B15)))</formula>
    </cfRule>
  </conditionalFormatting>
  <conditionalFormatting sqref="B15">
    <cfRule type="containsText" dxfId="370" priority="35" operator="containsText" text="SUIZA">
      <formula>NOT(ISERROR(SEARCH("SUIZA",B15)))</formula>
    </cfRule>
    <cfRule type="containsText" dxfId="369" priority="36" operator="containsText" text="AUSTRIA">
      <formula>NOT(ISERROR(SEARCH("AUSTRIA",B15)))</formula>
    </cfRule>
    <cfRule type="containsText" dxfId="368" priority="37" operator="containsText" text="IRLANDA">
      <formula>NOT(ISERROR(SEARCH("IRLANDA",B15)))</formula>
    </cfRule>
    <cfRule type="containsText" dxfId="367" priority="38" operator="containsText" text="PAÍSES DEL ESTE">
      <formula>NOT(ISERROR(SEARCH("PAÍSES DEL ESTE",B15)))</formula>
    </cfRule>
    <cfRule type="containsText" dxfId="366" priority="39" operator="containsText" text="RUSIA">
      <formula>NOT(ISERROR(SEARCH("RUSIA",B15)))</formula>
    </cfRule>
    <cfRule type="containsText" dxfId="365" priority="40" operator="containsText" text="HOLANDA">
      <formula>NOT(ISERROR(SEARCH("HOLANDA",B15)))</formula>
    </cfRule>
    <cfRule type="containsText" dxfId="364" priority="41" operator="containsText" text="FRANCIA">
      <formula>NOT(ISERROR(SEARCH("FRANCIA",B15)))</formula>
    </cfRule>
    <cfRule type="containsText" dxfId="363" priority="42" operator="containsText" text="ITALIA">
      <formula>NOT(ISERROR(SEARCH("ITALIA",B15)))</formula>
    </cfRule>
    <cfRule type="containsText" dxfId="362" priority="43" operator="containsText" text="BÉLGICA">
      <formula>NOT(ISERROR(SEARCH("BÉLGICA",B15)))</formula>
    </cfRule>
    <cfRule type="containsText" dxfId="361" priority="44" operator="containsText" text="ESPAÑA">
      <formula>NOT(ISERROR(SEARCH("ESPAÑA",B15)))</formula>
    </cfRule>
    <cfRule type="containsText" dxfId="360" priority="45" operator="containsText" text="ALEMANIA">
      <formula>NOT(ISERROR(SEARCH("ALEMANIA",B15)))</formula>
    </cfRule>
    <cfRule type="containsText" dxfId="359" priority="46" operator="containsText" text="PAÍSES NÓRDICOS">
      <formula>NOT(ISERROR(SEARCH("PAÍSES NÓRDICOS",B15)))</formula>
    </cfRule>
    <cfRule type="containsText" dxfId="358" priority="47" operator="containsText" text="REINO UNIDO">
      <formula>NOT(ISERROR(SEARCH("REINO UNIDO",B15)))</formula>
    </cfRule>
    <cfRule type="containsText" dxfId="357" priority="48" operator="containsText" text="DINAMARCA">
      <formula>NOT(ISERROR(SEARCH("DINAMARCA",B15)))</formula>
    </cfRule>
    <cfRule type="containsText" dxfId="356" priority="49" operator="containsText" text="NORUEGA">
      <formula>NOT(ISERROR(SEARCH("NORUEGA",B15)))</formula>
    </cfRule>
    <cfRule type="containsText" dxfId="355" priority="50" operator="containsText" text="FINLANDIA">
      <formula>NOT(ISERROR(SEARCH("FINLANDIA",B15)))</formula>
    </cfRule>
    <cfRule type="containsText" dxfId="354" priority="51" operator="containsText" text="SUECIA">
      <formula>NOT(ISERROR(SEARCH("SUECIA",B15)))</formula>
    </cfRule>
  </conditionalFormatting>
  <conditionalFormatting sqref="B15">
    <cfRule type="containsText" dxfId="353" priority="18" operator="containsText" text="SUIZA">
      <formula>NOT(ISERROR(SEARCH("SUIZA",B15)))</formula>
    </cfRule>
    <cfRule type="containsText" dxfId="352" priority="19" operator="containsText" text="AUSTRIA">
      <formula>NOT(ISERROR(SEARCH("AUSTRIA",B15)))</formula>
    </cfRule>
    <cfRule type="containsText" dxfId="351" priority="20" operator="containsText" text="IRLANDA">
      <formula>NOT(ISERROR(SEARCH("IRLANDA",B15)))</formula>
    </cfRule>
    <cfRule type="containsText" dxfId="350" priority="21" operator="containsText" text="PAÍSES DEL ESTE">
      <formula>NOT(ISERROR(SEARCH("PAÍSES DEL ESTE",B15)))</formula>
    </cfRule>
    <cfRule type="containsText" dxfId="349" priority="22" operator="containsText" text="RUSIA">
      <formula>NOT(ISERROR(SEARCH("RUSIA",B15)))</formula>
    </cfRule>
    <cfRule type="containsText" dxfId="348" priority="23" operator="containsText" text="HOLANDA">
      <formula>NOT(ISERROR(SEARCH("HOLANDA",B15)))</formula>
    </cfRule>
    <cfRule type="containsText" dxfId="347" priority="24" operator="containsText" text="FRANCIA">
      <formula>NOT(ISERROR(SEARCH("FRANCIA",B15)))</formula>
    </cfRule>
    <cfRule type="containsText" dxfId="346" priority="25" operator="containsText" text="ITALIA">
      <formula>NOT(ISERROR(SEARCH("ITALIA",B15)))</formula>
    </cfRule>
    <cfRule type="containsText" dxfId="345" priority="26" operator="containsText" text="BÉLGICA">
      <formula>NOT(ISERROR(SEARCH("BÉLGICA",B15)))</formula>
    </cfRule>
    <cfRule type="containsText" dxfId="344" priority="27" operator="containsText" text="ESPAÑA">
      <formula>NOT(ISERROR(SEARCH("ESPAÑA",B15)))</formula>
    </cfRule>
    <cfRule type="containsText" dxfId="343" priority="28" operator="containsText" text="ALEMANIA">
      <formula>NOT(ISERROR(SEARCH("ALEMANIA",B15)))</formula>
    </cfRule>
    <cfRule type="containsText" dxfId="342" priority="29" operator="containsText" text="PAÍSES NÓRDICOS">
      <formula>NOT(ISERROR(SEARCH("PAÍSES NÓRDICOS",B15)))</formula>
    </cfRule>
    <cfRule type="containsText" dxfId="341" priority="30" operator="containsText" text="REINO UNIDO">
      <formula>NOT(ISERROR(SEARCH("REINO UNIDO",B15)))</formula>
    </cfRule>
    <cfRule type="containsText" dxfId="340" priority="31" operator="containsText" text="DINAMARCA">
      <formula>NOT(ISERROR(SEARCH("DINAMARCA",B15)))</formula>
    </cfRule>
    <cfRule type="containsText" dxfId="339" priority="32" operator="containsText" text="NORUEGA">
      <formula>NOT(ISERROR(SEARCH("NORUEGA",B15)))</formula>
    </cfRule>
    <cfRule type="containsText" dxfId="338" priority="33" operator="containsText" text="FINLANDIA">
      <formula>NOT(ISERROR(SEARCH("FINLANDIA",B15)))</formula>
    </cfRule>
    <cfRule type="containsText" dxfId="337" priority="34" operator="containsText" text="SUECIA">
      <formula>NOT(ISERROR(SEARCH("SUECIA",B15)))</formula>
    </cfRule>
  </conditionalFormatting>
  <conditionalFormatting sqref="B15">
    <cfRule type="containsText" dxfId="336" priority="1" operator="containsText" text="SUIZA">
      <formula>NOT(ISERROR(SEARCH("SUIZA",B15)))</formula>
    </cfRule>
    <cfRule type="containsText" dxfId="335" priority="2" operator="containsText" text="AUSTRIA">
      <formula>NOT(ISERROR(SEARCH("AUSTRIA",B15)))</formula>
    </cfRule>
    <cfRule type="containsText" dxfId="334" priority="3" operator="containsText" text="IRLANDA">
      <formula>NOT(ISERROR(SEARCH("IRLANDA",B15)))</formula>
    </cfRule>
    <cfRule type="containsText" dxfId="333" priority="4" operator="containsText" text="PAÍSES DEL ESTE">
      <formula>NOT(ISERROR(SEARCH("PAÍSES DEL ESTE",B15)))</formula>
    </cfRule>
    <cfRule type="containsText" dxfId="332" priority="5" operator="containsText" text="RUSIA">
      <formula>NOT(ISERROR(SEARCH("RUSIA",B15)))</formula>
    </cfRule>
    <cfRule type="containsText" dxfId="331" priority="6" operator="containsText" text="HOLANDA">
      <formula>NOT(ISERROR(SEARCH("HOLANDA",B15)))</formula>
    </cfRule>
    <cfRule type="containsText" dxfId="330" priority="7" operator="containsText" text="FRANCIA">
      <formula>NOT(ISERROR(SEARCH("FRANCIA",B15)))</formula>
    </cfRule>
    <cfRule type="containsText" dxfId="329" priority="8" operator="containsText" text="ITALIA">
      <formula>NOT(ISERROR(SEARCH("ITALIA",B15)))</formula>
    </cfRule>
    <cfRule type="containsText" dxfId="328" priority="9" operator="containsText" text="BÉLGICA">
      <formula>NOT(ISERROR(SEARCH("BÉLGICA",B15)))</formula>
    </cfRule>
    <cfRule type="containsText" dxfId="327" priority="10" operator="containsText" text="ESPAÑA">
      <formula>NOT(ISERROR(SEARCH("ESPAÑA",B15)))</formula>
    </cfRule>
    <cfRule type="containsText" dxfId="326" priority="11" operator="containsText" text="ALEMANIA">
      <formula>NOT(ISERROR(SEARCH("ALEMANIA",B15)))</formula>
    </cfRule>
    <cfRule type="containsText" dxfId="325" priority="12" operator="containsText" text="PAÍSES NÓRDICOS">
      <formula>NOT(ISERROR(SEARCH("PAÍSES NÓRDICOS",B15)))</formula>
    </cfRule>
    <cfRule type="containsText" dxfId="324" priority="13" operator="containsText" text="REINO UNIDO">
      <formula>NOT(ISERROR(SEARCH("REINO UNIDO",B15)))</formula>
    </cfRule>
    <cfRule type="containsText" dxfId="323" priority="14" operator="containsText" text="DINAMARCA">
      <formula>NOT(ISERROR(SEARCH("DINAMARCA",B15)))</formula>
    </cfRule>
    <cfRule type="containsText" dxfId="322" priority="15" operator="containsText" text="NORUEGA">
      <formula>NOT(ISERROR(SEARCH("NORUEGA",B15)))</formula>
    </cfRule>
    <cfRule type="containsText" dxfId="321" priority="16" operator="containsText" text="FINLANDIA">
      <formula>NOT(ISERROR(SEARCH("FINLANDIA",B15)))</formula>
    </cfRule>
    <cfRule type="containsText" dxfId="320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200</v>
      </c>
      <c r="C6" s="105" t="str">
        <f>actualizaciones!A3</f>
        <v>acumulado abril 2010</v>
      </c>
      <c r="D6" s="46" t="str">
        <f>actualizaciones!$A$2</f>
        <v xml:space="preserve">acumulado abril 2011 </v>
      </c>
    </row>
    <row r="7" spans="2:5" ht="15" customHeight="1">
      <c r="B7" s="110" t="str">
        <f>'Nacionalidades '!B7</f>
        <v>España</v>
      </c>
      <c r="C7" s="225">
        <f>'Nacionalidades '!C7/'Nacionalidades '!$C$29</f>
        <v>0.51511293155911586</v>
      </c>
      <c r="D7" s="225">
        <f>'Nacionalidades '!D7/'Nacionalidades '!$D$29</f>
        <v>0.43792633015006821</v>
      </c>
      <c r="E7" s="226"/>
    </row>
    <row r="8" spans="2:5" ht="15" customHeight="1">
      <c r="B8" s="110" t="str">
        <f>'Nacionalidades '!B8</f>
        <v>Alemania</v>
      </c>
      <c r="C8" s="225">
        <f>'Nacionalidades '!C8/'Nacionalidades '!$C$29</f>
        <v>0.22879377096020959</v>
      </c>
      <c r="D8" s="225">
        <f>'Nacionalidades '!D8/'Nacionalidades '!$D$29</f>
        <v>0.26291585979258325</v>
      </c>
      <c r="E8" s="226"/>
    </row>
    <row r="9" spans="2:5" ht="15" customHeight="1">
      <c r="B9" s="110" t="str">
        <f>'Nacionalidades '!B9</f>
        <v>Países Nórdicos</v>
      </c>
      <c r="C9" s="225">
        <f>'Nacionalidades '!C9/'Nacionalidades '!$C$29</f>
        <v>0.10168372257638472</v>
      </c>
      <c r="D9" s="225">
        <f>'Nacionalidades '!D9/'Nacionalidades '!$D$29</f>
        <v>0.12318116413788528</v>
      </c>
      <c r="E9" s="226"/>
    </row>
    <row r="10" spans="2:5" ht="15" customHeight="1">
      <c r="B10" s="110" t="str">
        <f>'Nacionalidades '!B10</f>
        <v>Finlandia</v>
      </c>
      <c r="C10" s="225">
        <f>'Nacionalidades '!C10/'Nacionalidades '!$C$29</f>
        <v>5.6006111641036041E-2</v>
      </c>
      <c r="D10" s="225">
        <f>'Nacionalidades '!D10/'Nacionalidades '!$D$29</f>
        <v>6.2137943331522616E-2</v>
      </c>
      <c r="E10" s="226"/>
    </row>
    <row r="11" spans="2:5" ht="15" customHeight="1">
      <c r="B11" s="110" t="str">
        <f>'Nacionalidades '!B11</f>
        <v>Suecia</v>
      </c>
      <c r="C11" s="225">
        <f>'Nacionalidades '!C11/'Nacionalidades '!$C$29</f>
        <v>2.2547466647100209E-2</v>
      </c>
      <c r="D11" s="225">
        <f>'Nacionalidades '!D11/'Nacionalidades '!$D$29</f>
        <v>2.7828344190713932E-2</v>
      </c>
    </row>
    <row r="12" spans="2:5" ht="15" customHeight="1">
      <c r="B12" s="110" t="str">
        <f>'Nacionalidades '!B12</f>
        <v>Dinamarca</v>
      </c>
      <c r="C12" s="225">
        <f>'Nacionalidades '!C12/'Nacionalidades '!$C$29</f>
        <v>1.3509489013289366E-2</v>
      </c>
      <c r="D12" s="225">
        <f>'Nacionalidades '!D12/'Nacionalidades '!$D$29</f>
        <v>1.8701509804815948E-2</v>
      </c>
    </row>
    <row r="13" spans="2:5" ht="15" customHeight="1">
      <c r="B13" s="110" t="str">
        <f>'Nacionalidades '!B13</f>
        <v>Noruega</v>
      </c>
      <c r="C13" s="225">
        <f>'Nacionalidades '!C13/'Nacionalidades '!$C$29</f>
        <v>9.6206552749591046E-3</v>
      </c>
      <c r="D13" s="225">
        <f>'Nacionalidades '!D13/'Nacionalidades '!$D$29</f>
        <v>1.4513366810832777E-2</v>
      </c>
    </row>
    <row r="14" spans="2:5" ht="15" customHeight="1">
      <c r="B14" s="110" t="str">
        <f>'Nacionalidades '!B14</f>
        <v>Reino Unido</v>
      </c>
      <c r="C14" s="225">
        <f>'Nacionalidades '!C14/'Nacionalidades '!$C$29</f>
        <v>7.9628294826254165E-2</v>
      </c>
      <c r="D14" s="225">
        <f>'Nacionalidades '!D14/'Nacionalidades '!$D$29</f>
        <v>8.4380714638181767E-2</v>
      </c>
      <c r="E14" s="226"/>
    </row>
    <row r="15" spans="2:5" ht="15" customHeight="1">
      <c r="B15" s="110" t="str">
        <f>'Nacionalidades '!B15</f>
        <v>Francia</v>
      </c>
      <c r="C15" s="225">
        <f>'Nacionalidades '!C15/'Nacionalidades '!$C$29</f>
        <v>2.298339584529261E-2</v>
      </c>
      <c r="D15" s="225">
        <f>'Nacionalidades '!D15/'Nacionalidades '!$D$29</f>
        <v>2.9781428695828858E-2</v>
      </c>
      <c r="E15" s="226"/>
    </row>
    <row r="16" spans="2:5" ht="15" customHeight="1">
      <c r="B16" s="110" t="str">
        <f>'Nacionalidades '!B16</f>
        <v>Austria</v>
      </c>
      <c r="C16" s="225">
        <f>'Nacionalidades '!C16/'Nacionalidades '!$C$29</f>
        <v>7.0525575232315736E-3</v>
      </c>
      <c r="D16" s="225">
        <f>'Nacionalidades '!D16/'Nacionalidades '!$D$29</f>
        <v>8.8407137259129947E-3</v>
      </c>
      <c r="E16" s="226"/>
    </row>
    <row r="17" spans="2:11" ht="15" customHeight="1">
      <c r="B17" s="110" t="str">
        <f>'Nacionalidades '!B17</f>
        <v>Italia</v>
      </c>
      <c r="C17" s="225">
        <f>'Nacionalidades '!C17/'Nacionalidades '!$C$29</f>
        <v>5.7145570139281541E-3</v>
      </c>
      <c r="D17" s="225">
        <f>'Nacionalidades '!D17/'Nacionalidades '!$D$29</f>
        <v>7.2815634628063874E-3</v>
      </c>
      <c r="E17" s="226"/>
    </row>
    <row r="18" spans="2:11" ht="15" customHeight="1">
      <c r="B18" s="110" t="str">
        <f>'Nacionalidades '!B18</f>
        <v>Países del Este</v>
      </c>
      <c r="C18" s="225">
        <f>'Nacionalidades '!C18/'Nacionalidades '!$C$29</f>
        <v>2.8874914216902832E-3</v>
      </c>
      <c r="D18" s="225">
        <f>'Nacionalidades '!D18/'Nacionalidades '!$D$29</f>
        <v>5.722413199699781E-3</v>
      </c>
      <c r="E18" s="226"/>
    </row>
    <row r="19" spans="2:11" ht="15" customHeight="1">
      <c r="B19" s="110" t="str">
        <f>'Nacionalidades '!B19</f>
        <v>Suiza</v>
      </c>
      <c r="C19" s="225">
        <f>'Nacionalidades '!C19/'Nacionalidades '!$C$29</f>
        <v>3.92336278373164E-3</v>
      </c>
      <c r="D19" s="225">
        <f>'Nacionalidades '!D19/'Nacionalidades '!$D$29</f>
        <v>5.1294384985714698E-3</v>
      </c>
      <c r="E19" s="226"/>
    </row>
    <row r="20" spans="2:11" ht="15" customHeight="1">
      <c r="B20" s="110" t="str">
        <f>'Nacionalidades '!B20</f>
        <v>Holanda</v>
      </c>
      <c r="C20" s="225">
        <f>'Nacionalidades '!C20/'Nacionalidades '!$C$29</f>
        <v>3.720504641998541E-3</v>
      </c>
      <c r="D20" s="225">
        <f>'Nacionalidades '!D20/'Nacionalidades '!$D$29</f>
        <v>4.5571971786014919E-3</v>
      </c>
    </row>
    <row r="21" spans="2:11" ht="15" customHeight="1">
      <c r="B21" s="110" t="str">
        <f>'Nacionalidades '!B21</f>
        <v>Irlanda</v>
      </c>
      <c r="C21" s="225">
        <f>'Nacionalidades '!C21/'Nacionalidades '!$C$29</f>
        <v>2.6198913198295991E-3</v>
      </c>
      <c r="D21" s="225">
        <f>'Nacionalidades '!D21/'Nacionalidades '!$D$29</f>
        <v>2.4631256816099057E-3</v>
      </c>
    </row>
    <row r="22" spans="2:11" ht="15" customHeight="1">
      <c r="B22" s="110" t="str">
        <f>'Nacionalidades '!B22</f>
        <v>Rusia</v>
      </c>
      <c r="C22" s="225">
        <f>'Nacionalidades '!C22/'Nacionalidades '!$C$29</f>
        <v>1.786878099521341E-3</v>
      </c>
      <c r="D22" s="225">
        <f>'Nacionalidades '!D22/'Nacionalidades '!$D$29</f>
        <v>3.4666213296732007E-3</v>
      </c>
    </row>
    <row r="23" spans="2:11" ht="15" customHeight="1">
      <c r="B23" s="110" t="str">
        <f>'Nacionalidades '!B23</f>
        <v>Bélgica</v>
      </c>
      <c r="C23" s="225">
        <f>'Nacionalidades '!C23/'Nacionalidades '!$C$29</f>
        <v>2.5767300130778758E-3</v>
      </c>
      <c r="D23" s="225">
        <f>'Nacionalidades '!D23/'Nacionalidades '!$D$29</f>
        <v>2.6911928743515636E-3</v>
      </c>
    </row>
    <row r="24" spans="2:11" ht="15" customHeight="1">
      <c r="B24" s="110" t="str">
        <f>'Nacionalidades '!B24</f>
        <v>Resto de Europa</v>
      </c>
      <c r="C24" s="225">
        <f>'Nacionalidades '!C24/'Nacionalidades '!$C$29</f>
        <v>7.6956609938322491E-3</v>
      </c>
      <c r="D24" s="225">
        <f>'Nacionalidades '!D24/'Nacionalidades '!$D$29</f>
        <v>9.3673416073346404E-3</v>
      </c>
    </row>
    <row r="25" spans="2:11" ht="15" customHeight="1">
      <c r="B25" s="110" t="str">
        <f>'Nacionalidades '!B25</f>
        <v>Usa</v>
      </c>
      <c r="C25" s="225">
        <f>'Nacionalidades '!C25/'Nacionalidades '!$C$29</f>
        <v>2.0803749854330588E-3</v>
      </c>
      <c r="D25" s="225">
        <f>'Nacionalidades '!D25/'Nacionalidades '!$D$29</f>
        <v>2.2101784314782487E-3</v>
      </c>
    </row>
    <row r="26" spans="2:11" ht="15" customHeight="1">
      <c r="B26" s="110" t="str">
        <f>'Nacionalidades '!B26</f>
        <v>Resto de América</v>
      </c>
      <c r="C26" s="225">
        <f>'Nacionalidades '!C26/'Nacionalidades '!$C$29</f>
        <v>5.0930341967033391E-3</v>
      </c>
      <c r="D26" s="225">
        <f>'Nacionalidades '!D26/'Nacionalidades '!$D$29</f>
        <v>4.4493835965781631E-3</v>
      </c>
    </row>
    <row r="27" spans="2:11" ht="15" customHeight="1">
      <c r="B27" s="110" t="str">
        <f>'Nacionalidades '!B27</f>
        <v>Resto del Mundo</v>
      </c>
      <c r="C27" s="225">
        <f>'Nacionalidades '!C27/'Nacionalidades '!$C$29</f>
        <v>6.6468412397653748E-3</v>
      </c>
      <c r="D27" s="225">
        <f>'Nacionalidades '!D27/'Nacionalidades '!$D$29</f>
        <v>5.6353329988347838E-3</v>
      </c>
    </row>
    <row r="28" spans="2:11" ht="15" customHeight="1">
      <c r="B28" s="227" t="s">
        <v>223</v>
      </c>
      <c r="C28" s="216">
        <f>'Nacionalidades '!C28/'Nacionalidades '!$C$29</f>
        <v>0.48488706844088414</v>
      </c>
      <c r="D28" s="216">
        <f>'Nacionalidades '!D28/'Nacionalidades '!$D$29</f>
        <v>0.56207366984993179</v>
      </c>
    </row>
    <row r="29" spans="2:11" ht="15" customHeight="1">
      <c r="B29" s="108" t="s">
        <v>83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28" t="str">
        <f>actualizaciones!$A$2</f>
        <v xml:space="preserve">acumulado abril 2011 </v>
      </c>
      <c r="D6" s="228" t="s">
        <v>229</v>
      </c>
    </row>
    <row r="7" spans="2:5" ht="28.5" customHeight="1">
      <c r="B7" s="213" t="s">
        <v>200</v>
      </c>
      <c r="C7" s="105" t="s">
        <v>134</v>
      </c>
      <c r="D7" s="46" t="s">
        <v>230</v>
      </c>
    </row>
    <row r="8" spans="2:5" ht="15" customHeight="1">
      <c r="B8" s="110" t="str">
        <f>'Nacionalidades '!B7</f>
        <v>España</v>
      </c>
      <c r="C8" s="225">
        <v>0.19627998494257626</v>
      </c>
      <c r="D8" s="225">
        <f>'Nacionalidades '!D7/'Nacionalidades '!$D$29</f>
        <v>0.43792633015006821</v>
      </c>
      <c r="E8" s="226"/>
    </row>
    <row r="9" spans="2:5" ht="15" customHeight="1">
      <c r="B9" s="110" t="str">
        <f>'Nacionalidades '!B8</f>
        <v>Alemania</v>
      </c>
      <c r="C9" s="225">
        <v>0.1261007276985005</v>
      </c>
      <c r="D9" s="225">
        <f>'Nacionalidades '!D8/'Nacionalidades '!$D$29</f>
        <v>0.26291585979258325</v>
      </c>
      <c r="E9" s="226"/>
    </row>
    <row r="10" spans="2:5" ht="15" customHeight="1">
      <c r="B10" s="110" t="str">
        <f>'Nacionalidades '!B9</f>
        <v>Países Nórdicos</v>
      </c>
      <c r="C10" s="225">
        <v>0.15896840481375676</v>
      </c>
      <c r="D10" s="225">
        <f>'Nacionalidades '!D14/'Nacionalidades '!$D$29</f>
        <v>8.4380714638181767E-2</v>
      </c>
      <c r="E10" s="226"/>
    </row>
    <row r="11" spans="2:5" ht="15" customHeight="1">
      <c r="B11" s="110" t="str">
        <f>'Nacionalidades '!B10</f>
        <v>Finlandia</v>
      </c>
      <c r="C11" s="225">
        <v>4.6429750882776108E-2</v>
      </c>
      <c r="D11" s="225">
        <f>'Nacionalidades '!D12/'Nacionalidades '!$D$29</f>
        <v>1.8701509804815948E-2</v>
      </c>
      <c r="E11" s="226"/>
    </row>
    <row r="12" spans="2:5" ht="15" customHeight="1">
      <c r="B12" s="110" t="str">
        <f>'Nacionalidades '!B11</f>
        <v>Suecia</v>
      </c>
      <c r="C12" s="225">
        <v>4.8072903796456887E-2</v>
      </c>
      <c r="D12" s="225">
        <f>'Nacionalidades '!D9/'Nacionalidades '!$D$29</f>
        <v>0.12318116413788528</v>
      </c>
    </row>
    <row r="13" spans="2:5" ht="15" customHeight="1">
      <c r="B13" s="110" t="str">
        <f>'Nacionalidades '!B12</f>
        <v>Dinamarca</v>
      </c>
      <c r="C13" s="225">
        <v>3.32302561840516E-2</v>
      </c>
      <c r="D13" s="225">
        <f>'Nacionalidades '!D15/'Nacionalidades '!$D$29</f>
        <v>2.9781428695828858E-2</v>
      </c>
    </row>
    <row r="14" spans="2:5" ht="15" customHeight="1">
      <c r="B14" s="110" t="str">
        <f>'Nacionalidades '!B13</f>
        <v>Noruega</v>
      </c>
      <c r="C14" s="225">
        <v>3.1235493950472162E-2</v>
      </c>
      <c r="D14" s="225">
        <f>'Nacionalidades '!D16/'Nacionalidades '!$D$29</f>
        <v>8.8407137259129947E-3</v>
      </c>
    </row>
    <row r="15" spans="2:5" ht="15" customHeight="1">
      <c r="B15" s="110" t="str">
        <f>'Nacionalidades '!B14</f>
        <v>Reino Unido</v>
      </c>
      <c r="C15" s="225">
        <v>0.29474098690789335</v>
      </c>
      <c r="D15" s="225">
        <f>'Nacionalidades '!D10/'Nacionalidades '!$D$29</f>
        <v>6.2137943331522616E-2</v>
      </c>
      <c r="E15" s="226"/>
    </row>
    <row r="16" spans="2:5" ht="15" customHeight="1">
      <c r="B16" s="110" t="str">
        <f>'Nacionalidades '!B15</f>
        <v>Francia</v>
      </c>
      <c r="C16" s="225">
        <v>4.0925246357466014E-2</v>
      </c>
      <c r="D16" s="225">
        <f>'Nacionalidades '!D17/'Nacionalidades '!$D$29</f>
        <v>7.2815634628063874E-3</v>
      </c>
      <c r="E16" s="226"/>
    </row>
    <row r="17" spans="2:11" ht="15" customHeight="1">
      <c r="B17" s="110" t="str">
        <f>'Nacionalidades '!B16</f>
        <v>Austria</v>
      </c>
      <c r="C17" s="225">
        <v>7.6811336484922943E-3</v>
      </c>
      <c r="D17" s="225">
        <f>'Nacionalidades '!D18/'Nacionalidades '!$D$29</f>
        <v>5.722413199699781E-3</v>
      </c>
      <c r="E17" s="226"/>
    </row>
    <row r="18" spans="2:11" ht="15" customHeight="1">
      <c r="B18" s="110" t="str">
        <f>'Nacionalidades '!B17</f>
        <v>Italia</v>
      </c>
      <c r="C18" s="225">
        <v>2.6069896930548786E-2</v>
      </c>
      <c r="D18" s="225">
        <f>'Nacionalidades '!D19/'Nacionalidades '!$D$29</f>
        <v>5.1294384985714698E-3</v>
      </c>
      <c r="E18" s="226"/>
    </row>
    <row r="19" spans="2:11" ht="15" customHeight="1">
      <c r="B19" s="110" t="str">
        <f>'Nacionalidades '!B18</f>
        <v>Países del Este</v>
      </c>
      <c r="C19" s="225">
        <v>1.6980016581641489E-2</v>
      </c>
      <c r="D19" s="225">
        <f>'Nacionalidades '!D13/'Nacionalidades '!$D$29</f>
        <v>1.4513366810832777E-2</v>
      </c>
      <c r="E19" s="226"/>
    </row>
    <row r="20" spans="2:11" ht="15" customHeight="1">
      <c r="B20" s="110" t="str">
        <f>'Nacionalidades '!B19</f>
        <v>Suiza</v>
      </c>
      <c r="C20" s="225">
        <v>7.6534205986480653E-3</v>
      </c>
      <c r="D20" s="225">
        <f>'Nacionalidades '!D20/'Nacionalidades '!$D$29</f>
        <v>4.5571971786014919E-3</v>
      </c>
      <c r="E20" s="226"/>
    </row>
    <row r="21" spans="2:11" ht="15" customHeight="1">
      <c r="B21" s="110" t="str">
        <f>'Nacionalidades '!B20</f>
        <v>Holanda</v>
      </c>
      <c r="C21" s="225">
        <v>3.3220441145565105E-2</v>
      </c>
      <c r="D21" s="225">
        <f>'Nacionalidades '!D11/'Nacionalidades '!$D$29</f>
        <v>2.7828344190713932E-2</v>
      </c>
    </row>
    <row r="22" spans="2:11" ht="15" customHeight="1">
      <c r="B22" s="110" t="str">
        <f>'Nacionalidades '!B21</f>
        <v>Irlanda</v>
      </c>
      <c r="C22" s="225">
        <v>1.3432168846375018E-2</v>
      </c>
      <c r="D22" s="225">
        <f>'Nacionalidades '!D21/'Nacionalidades '!$D$29</f>
        <v>2.4631256816099057E-3</v>
      </c>
    </row>
    <row r="23" spans="2:11" ht="15" customHeight="1">
      <c r="B23" s="110" t="str">
        <f>'Nacionalidades '!B22</f>
        <v>Rusia</v>
      </c>
      <c r="C23" s="225">
        <v>1.684491546365087E-2</v>
      </c>
      <c r="D23" s="225">
        <f>'Nacionalidades '!D22/'Nacionalidades '!$D$29</f>
        <v>3.4666213296732007E-3</v>
      </c>
    </row>
    <row r="24" spans="2:11" ht="15" customHeight="1">
      <c r="B24" s="110" t="str">
        <f>'Nacionalidades '!B23</f>
        <v>Bélgica</v>
      </c>
      <c r="C24" s="225">
        <v>2.9257475017840276E-2</v>
      </c>
      <c r="D24" s="225">
        <f>'Nacionalidades '!D23/'Nacionalidades '!$D$29</f>
        <v>2.6911928743515636E-3</v>
      </c>
    </row>
    <row r="25" spans="2:11" ht="15" customHeight="1">
      <c r="B25" s="110" t="str">
        <f>'Nacionalidades '!B24</f>
        <v>Resto de Europa</v>
      </c>
      <c r="C25" s="225">
        <v>1.7913022593063887E-2</v>
      </c>
      <c r="D25" s="225">
        <f>'Nacionalidades '!D24/'Nacionalidades '!$D$29</f>
        <v>9.3673416073346404E-3</v>
      </c>
    </row>
    <row r="26" spans="2:11" ht="15" customHeight="1">
      <c r="B26" s="110" t="str">
        <f>'Nacionalidades '!B25</f>
        <v>Usa</v>
      </c>
      <c r="C26" s="225">
        <v>2.8226895976757988E-3</v>
      </c>
      <c r="D26" s="225">
        <f>'Nacionalidades '!D25/'Nacionalidades '!$D$29</f>
        <v>2.2101784314782487E-3</v>
      </c>
    </row>
    <row r="27" spans="2:11" ht="15" customHeight="1">
      <c r="B27" s="110" t="str">
        <f>'Nacionalidades '!B26</f>
        <v>Resto de América</v>
      </c>
      <c r="C27" s="225">
        <v>2.9866584759208237E-3</v>
      </c>
      <c r="D27" s="225">
        <f>'Nacionalidades '!D26/'Nacionalidades '!$D$29</f>
        <v>4.4493835965781631E-3</v>
      </c>
    </row>
    <row r="28" spans="2:11" ht="15" customHeight="1">
      <c r="B28" s="110" t="str">
        <f>'Nacionalidades '!B27</f>
        <v>Resto del Mundo</v>
      </c>
      <c r="C28" s="225">
        <v>8.122810380384704E-3</v>
      </c>
      <c r="D28" s="225">
        <f>'Nacionalidades '!D27/'Nacionalidades '!$D$29</f>
        <v>5.6353329988347838E-3</v>
      </c>
    </row>
    <row r="29" spans="2:11" ht="15" customHeight="1">
      <c r="B29" s="227" t="s">
        <v>223</v>
      </c>
      <c r="C29" s="229">
        <f>C30-C8</f>
        <v>0.80372001505742374</v>
      </c>
      <c r="D29" s="229">
        <f>'Nacionalidades '!D28/'Nacionalidades '!$D$29</f>
        <v>0.56207366984993179</v>
      </c>
    </row>
    <row r="30" spans="2:11" ht="15" customHeight="1">
      <c r="B30" s="108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abril 2010</v>
      </c>
      <c r="D6" s="46" t="s">
        <v>74</v>
      </c>
      <c r="E6" s="46" t="str">
        <f>actualizaciones!A2</f>
        <v xml:space="preserve">acumulado abril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231689</v>
      </c>
      <c r="D7" s="50">
        <f>C7/C7</f>
        <v>1</v>
      </c>
      <c r="E7" s="49">
        <v>241157</v>
      </c>
      <c r="F7" s="50">
        <f>E7/E7</f>
        <v>1</v>
      </c>
      <c r="G7" s="50">
        <f>(E7-C7)/C7</f>
        <v>4.0865125232531538E-2</v>
      </c>
    </row>
    <row r="8" spans="2:7" ht="15" customHeight="1">
      <c r="B8" s="51" t="s">
        <v>77</v>
      </c>
      <c r="C8" s="52">
        <v>159128</v>
      </c>
      <c r="D8" s="53">
        <f>C8/C7</f>
        <v>0.68681724207882122</v>
      </c>
      <c r="E8" s="52">
        <v>176724</v>
      </c>
      <c r="F8" s="53">
        <f>E8/E7</f>
        <v>0.73281721036503189</v>
      </c>
      <c r="G8" s="54">
        <f>(E8-C8)/C8</f>
        <v>0.11057764818259515</v>
      </c>
    </row>
    <row r="9" spans="2:7" ht="15" customHeight="1">
      <c r="B9" s="51" t="s">
        <v>78</v>
      </c>
      <c r="C9" s="52">
        <v>72561</v>
      </c>
      <c r="D9" s="53">
        <f>C9/C7</f>
        <v>0.31318275792117883</v>
      </c>
      <c r="E9" s="52">
        <v>64433</v>
      </c>
      <c r="F9" s="53">
        <f>E9/E7</f>
        <v>0.26718278963496811</v>
      </c>
      <c r="G9" s="54">
        <f>(E9-C9)/C9</f>
        <v>-0.112016096801312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2" width="15.7109375" style="231" customWidth="1"/>
    <col min="3" max="6" width="9.5703125" style="231" customWidth="1"/>
    <col min="7" max="7" width="13.85546875" style="231" customWidth="1"/>
    <col min="8" max="10" width="9.5703125" style="231" customWidth="1"/>
    <col min="11" max="11" width="13.7109375" style="231" customWidth="1"/>
    <col min="12" max="14" width="9.570312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231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4" ht="18" customHeight="1">
      <c r="B6" s="161" t="str">
        <f>actualizaciones!A2</f>
        <v xml:space="preserve">acumulado abril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200</v>
      </c>
      <c r="C7" s="234" t="s">
        <v>83</v>
      </c>
      <c r="D7" s="234" t="s">
        <v>85</v>
      </c>
      <c r="E7" s="235" t="s">
        <v>232</v>
      </c>
      <c r="F7" s="235"/>
      <c r="G7" s="235"/>
      <c r="H7" s="235"/>
      <c r="I7" s="235"/>
      <c r="J7" s="235"/>
      <c r="K7" s="235"/>
      <c r="L7" s="235"/>
      <c r="M7" s="233" t="s">
        <v>137</v>
      </c>
      <c r="N7" s="233" t="s">
        <v>85</v>
      </c>
    </row>
    <row r="8" spans="2:14" ht="15" customHeight="1">
      <c r="B8" s="233"/>
      <c r="C8" s="234"/>
      <c r="D8" s="234"/>
      <c r="E8" s="122" t="s">
        <v>81</v>
      </c>
      <c r="F8" s="122" t="s">
        <v>233</v>
      </c>
      <c r="G8" s="123" t="s">
        <v>234</v>
      </c>
      <c r="H8" s="123" t="s">
        <v>233</v>
      </c>
      <c r="I8" s="122" t="s">
        <v>235</v>
      </c>
      <c r="J8" s="122" t="s">
        <v>233</v>
      </c>
      <c r="K8" s="123" t="s">
        <v>236</v>
      </c>
      <c r="L8" s="123" t="s">
        <v>233</v>
      </c>
      <c r="M8" s="233"/>
      <c r="N8" s="233"/>
    </row>
    <row r="9" spans="2:14" ht="15" customHeight="1">
      <c r="B9" s="110" t="str">
        <f>'Nacionalidades '!B7</f>
        <v>España</v>
      </c>
      <c r="C9" s="236">
        <v>105609</v>
      </c>
      <c r="D9" s="237">
        <v>-0.11510230757629081</v>
      </c>
      <c r="E9" s="238">
        <v>83447</v>
      </c>
      <c r="F9" s="239">
        <v>3.041084693607754E-3</v>
      </c>
      <c r="G9" s="236">
        <v>69057</v>
      </c>
      <c r="H9" s="237">
        <v>2.2506181796644764E-2</v>
      </c>
      <c r="I9" s="238">
        <v>8870</v>
      </c>
      <c r="J9" s="239">
        <v>-0.29074044458659842</v>
      </c>
      <c r="K9" s="236">
        <v>5520</v>
      </c>
      <c r="L9" s="237">
        <v>0.75182481751824826</v>
      </c>
      <c r="M9" s="238">
        <v>22162</v>
      </c>
      <c r="N9" s="239">
        <v>-0.38697720734675811</v>
      </c>
    </row>
    <row r="10" spans="2:14" ht="15" customHeight="1">
      <c r="B10" s="110" t="str">
        <f>'Nacionalidades '!B8</f>
        <v>Alemania</v>
      </c>
      <c r="C10" s="236">
        <v>63404</v>
      </c>
      <c r="D10" s="237">
        <v>0.19609877567960154</v>
      </c>
      <c r="E10" s="238">
        <v>52525</v>
      </c>
      <c r="F10" s="239">
        <v>0.19434717358679343</v>
      </c>
      <c r="G10" s="236">
        <v>44274</v>
      </c>
      <c r="H10" s="237">
        <v>0.20562045584511068</v>
      </c>
      <c r="I10" s="238">
        <v>8127</v>
      </c>
      <c r="J10" s="239">
        <v>0.16216216216216206</v>
      </c>
      <c r="K10" s="236">
        <v>124</v>
      </c>
      <c r="L10" s="237">
        <v>-0.52671755725190839</v>
      </c>
      <c r="M10" s="238">
        <v>10879</v>
      </c>
      <c r="N10" s="239">
        <v>0.20462850182704018</v>
      </c>
    </row>
    <row r="11" spans="2:14" ht="15" customHeight="1">
      <c r="B11" s="110" t="str">
        <f>'Nacionalidades '!B9</f>
        <v>Países Nórdicos</v>
      </c>
      <c r="C11" s="236">
        <v>29706</v>
      </c>
      <c r="D11" s="237">
        <v>0.2609193938622183</v>
      </c>
      <c r="E11" s="238">
        <v>8473</v>
      </c>
      <c r="F11" s="239">
        <v>0.72636511817440907</v>
      </c>
      <c r="G11" s="236">
        <v>6005</v>
      </c>
      <c r="H11" s="237">
        <v>0.71033893477641707</v>
      </c>
      <c r="I11" s="238">
        <v>2443</v>
      </c>
      <c r="J11" s="239">
        <v>0.78974358974358982</v>
      </c>
      <c r="K11" s="236">
        <v>25</v>
      </c>
      <c r="L11" s="237">
        <v>-0.21875</v>
      </c>
      <c r="M11" s="238">
        <v>21233</v>
      </c>
      <c r="N11" s="239">
        <v>0.13843761728593651</v>
      </c>
    </row>
    <row r="12" spans="2:14" ht="15" customHeight="1">
      <c r="B12" s="110" t="str">
        <f>'Nacionalidades '!B10</f>
        <v>Finlandia</v>
      </c>
      <c r="C12" s="236">
        <v>14985</v>
      </c>
      <c r="D12" s="237">
        <v>0.15482429099876693</v>
      </c>
      <c r="E12" s="238">
        <v>2763</v>
      </c>
      <c r="F12" s="239">
        <v>0.13237704918032778</v>
      </c>
      <c r="G12" s="236">
        <v>1732</v>
      </c>
      <c r="H12" s="237">
        <v>9.6896770107663066E-2</v>
      </c>
      <c r="I12" s="238">
        <v>1021</v>
      </c>
      <c r="J12" s="239">
        <v>0.19835680751173701</v>
      </c>
      <c r="K12" s="236">
        <v>10</v>
      </c>
      <c r="L12" s="237">
        <v>0.11111111111111116</v>
      </c>
      <c r="M12" s="238">
        <v>12222</v>
      </c>
      <c r="N12" s="239">
        <v>0.16002277904328022</v>
      </c>
    </row>
    <row r="13" spans="2:14" ht="15" customHeight="1">
      <c r="B13" s="110" t="str">
        <f>'Nacionalidades '!B11</f>
        <v>Suecia</v>
      </c>
      <c r="C13" s="236">
        <v>6711</v>
      </c>
      <c r="D13" s="237">
        <v>0.28464777947932629</v>
      </c>
      <c r="E13" s="238">
        <v>2545</v>
      </c>
      <c r="F13" s="239">
        <v>0.60770688566013908</v>
      </c>
      <c r="G13" s="236">
        <v>1868</v>
      </c>
      <c r="H13" s="237">
        <v>0.51746547522339559</v>
      </c>
      <c r="I13" s="238">
        <v>671</v>
      </c>
      <c r="J13" s="239">
        <v>0.99109792284866471</v>
      </c>
      <c r="K13" s="236">
        <v>6</v>
      </c>
      <c r="L13" s="237">
        <v>-0.6</v>
      </c>
      <c r="M13" s="238">
        <v>4166</v>
      </c>
      <c r="N13" s="239">
        <v>0.14419115627574852</v>
      </c>
    </row>
    <row r="14" spans="2:14" ht="15" customHeight="1">
      <c r="B14" s="110" t="str">
        <f>'Nacionalidades '!B12</f>
        <v>Dinamarca</v>
      </c>
      <c r="C14" s="236">
        <v>4510</v>
      </c>
      <c r="D14" s="237">
        <v>0.4408945686900958</v>
      </c>
      <c r="E14" s="238">
        <v>2108</v>
      </c>
      <c r="F14" s="239">
        <v>3.663716814159292</v>
      </c>
      <c r="G14" s="236">
        <v>1878</v>
      </c>
      <c r="H14" s="237">
        <v>4.2022160664819941</v>
      </c>
      <c r="I14" s="238">
        <v>223</v>
      </c>
      <c r="J14" s="239">
        <v>1.6235294117647059</v>
      </c>
      <c r="K14" s="236">
        <v>7</v>
      </c>
      <c r="L14" s="237">
        <v>0.16666666666666674</v>
      </c>
      <c r="M14" s="238">
        <v>2402</v>
      </c>
      <c r="N14" s="239">
        <v>-0.10306198655713217</v>
      </c>
    </row>
    <row r="15" spans="2:14" ht="15" customHeight="1">
      <c r="B15" s="110" t="str">
        <f>'Nacionalidades '!B13</f>
        <v>Noruega</v>
      </c>
      <c r="C15" s="236">
        <v>3500</v>
      </c>
      <c r="D15" s="237">
        <v>0.57021085688649609</v>
      </c>
      <c r="E15" s="238">
        <v>1057</v>
      </c>
      <c r="F15" s="239">
        <v>1.4411085450346421</v>
      </c>
      <c r="G15" s="236">
        <v>527</v>
      </c>
      <c r="H15" s="237">
        <v>0.55000000000000004</v>
      </c>
      <c r="I15" s="238">
        <v>528</v>
      </c>
      <c r="J15" s="239">
        <v>4.802197802197802</v>
      </c>
      <c r="K15" s="236">
        <v>2</v>
      </c>
      <c r="L15" s="237">
        <v>0</v>
      </c>
      <c r="M15" s="238">
        <v>2443</v>
      </c>
      <c r="N15" s="239">
        <v>0.36024498886414258</v>
      </c>
    </row>
    <row r="16" spans="2:14" ht="15" customHeight="1">
      <c r="B16" s="110" t="str">
        <f>'Nacionalidades '!B14</f>
        <v>Reino Unido</v>
      </c>
      <c r="C16" s="236">
        <v>20349</v>
      </c>
      <c r="D16" s="237">
        <v>0.10298661174047363</v>
      </c>
      <c r="E16" s="238">
        <v>16336</v>
      </c>
      <c r="F16" s="239">
        <v>0.10790098338419796</v>
      </c>
      <c r="G16" s="236">
        <v>14059</v>
      </c>
      <c r="H16" s="237">
        <v>8.6811997526283324E-2</v>
      </c>
      <c r="I16" s="238">
        <v>2230</v>
      </c>
      <c r="J16" s="239">
        <v>0.24790151091214319</v>
      </c>
      <c r="K16" s="236">
        <v>47</v>
      </c>
      <c r="L16" s="237">
        <v>1.1363636363636362</v>
      </c>
      <c r="M16" s="238">
        <v>4013</v>
      </c>
      <c r="N16" s="239">
        <v>8.3423326133909237E-2</v>
      </c>
    </row>
    <row r="17" spans="2:16" ht="15" customHeight="1">
      <c r="B17" s="110" t="str">
        <f>'Nacionalidades '!B15</f>
        <v>Francia</v>
      </c>
      <c r="C17" s="236">
        <v>7182</v>
      </c>
      <c r="D17" s="237">
        <v>0.34873239436619707</v>
      </c>
      <c r="E17" s="238">
        <v>6205</v>
      </c>
      <c r="F17" s="239">
        <v>0.37919537675038906</v>
      </c>
      <c r="G17" s="236">
        <v>4187</v>
      </c>
      <c r="H17" s="237">
        <v>0.34284797947402179</v>
      </c>
      <c r="I17" s="238">
        <v>1996</v>
      </c>
      <c r="J17" s="239">
        <v>0.46549192364170344</v>
      </c>
      <c r="K17" s="236">
        <v>22</v>
      </c>
      <c r="L17" s="237">
        <v>0.15789473684210531</v>
      </c>
      <c r="M17" s="238">
        <v>977</v>
      </c>
      <c r="N17" s="239">
        <v>0.18280871670702181</v>
      </c>
    </row>
    <row r="18" spans="2:16" ht="15" customHeight="1">
      <c r="B18" s="110" t="str">
        <f>'Nacionalidades '!B16</f>
        <v>Austria</v>
      </c>
      <c r="C18" s="236">
        <v>2132</v>
      </c>
      <c r="D18" s="237">
        <v>0.3047735618115055</v>
      </c>
      <c r="E18" s="238">
        <v>1623</v>
      </c>
      <c r="F18" s="239">
        <v>0.29219745222929938</v>
      </c>
      <c r="G18" s="236">
        <v>1195</v>
      </c>
      <c r="H18" s="237">
        <v>0.36727688787185353</v>
      </c>
      <c r="I18" s="238">
        <v>409</v>
      </c>
      <c r="J18" s="239">
        <v>7.6315789473684115E-2</v>
      </c>
      <c r="K18" s="236">
        <v>19</v>
      </c>
      <c r="L18" s="237">
        <v>8.5</v>
      </c>
      <c r="M18" s="238">
        <v>509</v>
      </c>
      <c r="N18" s="239">
        <v>0.34656084656084651</v>
      </c>
    </row>
    <row r="19" spans="2:16" ht="15" customHeight="1">
      <c r="B19" s="110" t="str">
        <f>'Nacionalidades '!B17</f>
        <v>Italia</v>
      </c>
      <c r="C19" s="236">
        <v>1756</v>
      </c>
      <c r="D19" s="237">
        <v>0.3262839879154078</v>
      </c>
      <c r="E19" s="238">
        <v>1085</v>
      </c>
      <c r="F19" s="239">
        <v>0.38924455825864279</v>
      </c>
      <c r="G19" s="236">
        <v>679</v>
      </c>
      <c r="H19" s="237">
        <v>0.4416135881104033</v>
      </c>
      <c r="I19" s="238">
        <v>386</v>
      </c>
      <c r="J19" s="239">
        <v>0.35915492957746475</v>
      </c>
      <c r="K19" s="236">
        <v>20</v>
      </c>
      <c r="L19" s="237">
        <v>-0.23076923076923073</v>
      </c>
      <c r="M19" s="238">
        <v>671</v>
      </c>
      <c r="N19" s="239">
        <v>0.23572744014732971</v>
      </c>
    </row>
    <row r="20" spans="2:16" ht="15" customHeight="1">
      <c r="B20" s="110" t="str">
        <f>'Nacionalidades '!B18</f>
        <v>Países del Este</v>
      </c>
      <c r="C20" s="236">
        <v>1380</v>
      </c>
      <c r="D20" s="237">
        <v>1.0627802690582961</v>
      </c>
      <c r="E20" s="238">
        <v>1006</v>
      </c>
      <c r="F20" s="239">
        <v>1.5024875621890548</v>
      </c>
      <c r="G20" s="236">
        <v>826</v>
      </c>
      <c r="H20" s="237">
        <v>3.0490196078431371</v>
      </c>
      <c r="I20" s="238">
        <v>171</v>
      </c>
      <c r="J20" s="239">
        <v>-6.557377049180324E-2</v>
      </c>
      <c r="K20" s="236">
        <v>9</v>
      </c>
      <c r="L20" s="237">
        <v>-0.4</v>
      </c>
      <c r="M20" s="238">
        <v>374</v>
      </c>
      <c r="N20" s="239">
        <v>0.40074906367041208</v>
      </c>
    </row>
    <row r="21" spans="2:16" ht="15" customHeight="1">
      <c r="B21" s="110" t="str">
        <f>'Nacionalidades '!B19</f>
        <v>Suiza</v>
      </c>
      <c r="C21" s="236">
        <v>1237</v>
      </c>
      <c r="D21" s="237">
        <v>0.36083608360836084</v>
      </c>
      <c r="E21" s="238">
        <v>924</v>
      </c>
      <c r="F21" s="239">
        <v>0.27977839335180055</v>
      </c>
      <c r="G21" s="236">
        <v>727</v>
      </c>
      <c r="H21" s="237">
        <v>0.33639705882352944</v>
      </c>
      <c r="I21" s="238">
        <v>186</v>
      </c>
      <c r="J21" s="239">
        <v>6.2857142857142945E-2</v>
      </c>
      <c r="K21" s="236">
        <v>11</v>
      </c>
      <c r="L21" s="237">
        <v>2.6666666666666665</v>
      </c>
      <c r="M21" s="238">
        <v>313</v>
      </c>
      <c r="N21" s="239">
        <v>0.6737967914438503</v>
      </c>
    </row>
    <row r="22" spans="2:16" ht="15" customHeight="1">
      <c r="B22" s="110" t="str">
        <f>'Nacionalidades '!B20</f>
        <v>Holanda</v>
      </c>
      <c r="C22" s="236">
        <v>1099</v>
      </c>
      <c r="D22" s="237">
        <v>0.27494199535962882</v>
      </c>
      <c r="E22" s="238">
        <v>669</v>
      </c>
      <c r="F22" s="239">
        <v>0.16145833333333326</v>
      </c>
      <c r="G22" s="236">
        <v>452</v>
      </c>
      <c r="H22" s="237">
        <v>0.23835616438356166</v>
      </c>
      <c r="I22" s="238">
        <v>213</v>
      </c>
      <c r="J22" s="239">
        <v>3.398058252427183E-2</v>
      </c>
      <c r="K22" s="236">
        <v>4</v>
      </c>
      <c r="L22" s="237">
        <v>-0.19999999999999996</v>
      </c>
      <c r="M22" s="238">
        <v>430</v>
      </c>
      <c r="N22" s="239">
        <v>0.50349650349650354</v>
      </c>
    </row>
    <row r="23" spans="2:16" ht="15" customHeight="1">
      <c r="B23" s="110" t="str">
        <f>'Nacionalidades '!B21</f>
        <v>Irlanda</v>
      </c>
      <c r="C23" s="236">
        <v>594</v>
      </c>
      <c r="D23" s="237">
        <v>-2.1416803953871466E-2</v>
      </c>
      <c r="E23" s="238">
        <v>395</v>
      </c>
      <c r="F23" s="239">
        <v>-0.10835214446952601</v>
      </c>
      <c r="G23" s="236">
        <v>271</v>
      </c>
      <c r="H23" s="237">
        <v>-0.18862275449101795</v>
      </c>
      <c r="I23" s="238">
        <v>122</v>
      </c>
      <c r="J23" s="239">
        <v>0.17307692307692313</v>
      </c>
      <c r="K23" s="236">
        <v>2</v>
      </c>
      <c r="L23" s="237">
        <v>-0.6</v>
      </c>
      <c r="M23" s="238">
        <v>199</v>
      </c>
      <c r="N23" s="239">
        <v>0.21341463414634143</v>
      </c>
    </row>
    <row r="24" spans="2:16" ht="15" customHeight="1">
      <c r="B24" s="110" t="str">
        <f>'Nacionalidades '!B22</f>
        <v>Rusia</v>
      </c>
      <c r="C24" s="236">
        <v>836</v>
      </c>
      <c r="D24" s="237">
        <v>1.0193236714975846</v>
      </c>
      <c r="E24" s="238">
        <v>563</v>
      </c>
      <c r="F24" s="239">
        <v>1.1406844106463878</v>
      </c>
      <c r="G24" s="236">
        <v>474</v>
      </c>
      <c r="H24" s="237">
        <v>1.2679425837320575</v>
      </c>
      <c r="I24" s="238">
        <v>86</v>
      </c>
      <c r="J24" s="239">
        <v>0.72</v>
      </c>
      <c r="K24" s="236">
        <v>3</v>
      </c>
      <c r="L24" s="237">
        <v>-0.25</v>
      </c>
      <c r="M24" s="238">
        <v>273</v>
      </c>
      <c r="N24" s="239">
        <v>0.80794701986754958</v>
      </c>
    </row>
    <row r="25" spans="2:16" ht="15" customHeight="1">
      <c r="B25" s="110" t="str">
        <f>'Nacionalidades '!B23</f>
        <v>Bélgica</v>
      </c>
      <c r="C25" s="236">
        <v>649</v>
      </c>
      <c r="D25" s="237">
        <v>8.7102177554438942E-2</v>
      </c>
      <c r="E25" s="238">
        <v>467</v>
      </c>
      <c r="F25" s="239">
        <v>9.8823529411764754E-2</v>
      </c>
      <c r="G25" s="236">
        <v>324</v>
      </c>
      <c r="H25" s="237">
        <v>-1.8181818181818188E-2</v>
      </c>
      <c r="I25" s="238">
        <v>140</v>
      </c>
      <c r="J25" s="239">
        <v>0.70731707317073167</v>
      </c>
      <c r="K25" s="236">
        <v>3</v>
      </c>
      <c r="L25" s="237">
        <v>-0.76923076923076916</v>
      </c>
      <c r="M25" s="238">
        <v>182</v>
      </c>
      <c r="N25" s="239">
        <v>5.8139534883721034E-2</v>
      </c>
    </row>
    <row r="26" spans="2:16" ht="15" customHeight="1">
      <c r="B26" s="110" t="str">
        <f>'Nacionalidades '!B24</f>
        <v>Resto de Europa</v>
      </c>
      <c r="C26" s="236">
        <v>2259</v>
      </c>
      <c r="D26" s="237">
        <v>0.2669657879977565</v>
      </c>
      <c r="E26" s="238">
        <v>1480</v>
      </c>
      <c r="F26" s="239">
        <v>0.17928286852589648</v>
      </c>
      <c r="G26" s="236">
        <v>997</v>
      </c>
      <c r="H26" s="237">
        <v>0.16881594372801878</v>
      </c>
      <c r="I26" s="238">
        <v>444</v>
      </c>
      <c r="J26" s="239">
        <v>0.15025906735751304</v>
      </c>
      <c r="K26" s="236">
        <v>39</v>
      </c>
      <c r="L26" s="237">
        <v>1.4375</v>
      </c>
      <c r="M26" s="238">
        <v>779</v>
      </c>
      <c r="N26" s="239">
        <v>0.47537878787878785</v>
      </c>
    </row>
    <row r="27" spans="2:16" ht="15" customHeight="1">
      <c r="B27" s="110" t="str">
        <f>'Nacionalidades '!B25</f>
        <v>Usa</v>
      </c>
      <c r="C27" s="236">
        <v>533</v>
      </c>
      <c r="D27" s="237">
        <v>0.10580912863070546</v>
      </c>
      <c r="E27" s="238">
        <v>344</v>
      </c>
      <c r="F27" s="239">
        <v>0.26007326007326004</v>
      </c>
      <c r="G27" s="236">
        <v>249</v>
      </c>
      <c r="H27" s="237">
        <v>0.3910614525139664</v>
      </c>
      <c r="I27" s="238">
        <v>73</v>
      </c>
      <c r="J27" s="239">
        <v>1.388888888888884E-2</v>
      </c>
      <c r="K27" s="236">
        <v>22</v>
      </c>
      <c r="L27" s="237">
        <v>0</v>
      </c>
      <c r="M27" s="238">
        <v>189</v>
      </c>
      <c r="N27" s="239">
        <v>-9.5693779904306275E-2</v>
      </c>
    </row>
    <row r="28" spans="2:16" ht="15" customHeight="1">
      <c r="B28" s="110" t="str">
        <f>'Nacionalidades '!B26</f>
        <v>Resto de América</v>
      </c>
      <c r="C28" s="236">
        <v>1073</v>
      </c>
      <c r="D28" s="237">
        <v>-9.0677966101694873E-2</v>
      </c>
      <c r="E28" s="238">
        <v>484</v>
      </c>
      <c r="F28" s="239">
        <v>0.11778290993071594</v>
      </c>
      <c r="G28" s="236">
        <v>292</v>
      </c>
      <c r="H28" s="237">
        <v>0.17269076305220876</v>
      </c>
      <c r="I28" s="238">
        <v>183</v>
      </c>
      <c r="J28" s="239">
        <v>3.9772727272727293E-2</v>
      </c>
      <c r="K28" s="236">
        <v>9</v>
      </c>
      <c r="L28" s="237">
        <v>0.125</v>
      </c>
      <c r="M28" s="238">
        <v>589</v>
      </c>
      <c r="N28" s="239">
        <v>-0.21151271753681389</v>
      </c>
      <c r="O28" s="240"/>
      <c r="P28" s="240"/>
    </row>
    <row r="29" spans="2:16" ht="15" customHeight="1">
      <c r="B29" s="110" t="str">
        <f>'Nacionalidades '!B27</f>
        <v>Resto del Mundo</v>
      </c>
      <c r="C29" s="236">
        <v>1359</v>
      </c>
      <c r="D29" s="237">
        <v>-0.11753246753246749</v>
      </c>
      <c r="E29" s="238">
        <v>698</v>
      </c>
      <c r="F29" s="239">
        <v>-0.28410256410256407</v>
      </c>
      <c r="G29" s="236">
        <v>531</v>
      </c>
      <c r="H29" s="237">
        <v>-0.35401459854014594</v>
      </c>
      <c r="I29" s="238">
        <v>156</v>
      </c>
      <c r="J29" s="239">
        <v>0.1063829787234043</v>
      </c>
      <c r="K29" s="236">
        <v>11</v>
      </c>
      <c r="L29" s="237">
        <v>-8.333333333333337E-2</v>
      </c>
      <c r="M29" s="238">
        <v>661</v>
      </c>
      <c r="N29" s="239">
        <v>0.16991150442477876</v>
      </c>
    </row>
    <row r="30" spans="2:16" ht="15" customHeight="1">
      <c r="B30" s="241" t="str">
        <f>'Nacionalidades '!B28</f>
        <v>Turismo extranjero</v>
      </c>
      <c r="C30" s="242">
        <v>135548</v>
      </c>
      <c r="D30" s="243">
        <v>0.20655492554053212</v>
      </c>
      <c r="E30" s="242">
        <v>93277</v>
      </c>
      <c r="F30" s="243">
        <v>0.22839571206574139</v>
      </c>
      <c r="G30" s="236">
        <v>75542</v>
      </c>
      <c r="H30" s="237">
        <v>0.22390719678558701</v>
      </c>
      <c r="I30" s="242">
        <v>17365</v>
      </c>
      <c r="J30" s="243">
        <v>0.26327658955332467</v>
      </c>
      <c r="K30" s="236">
        <v>370</v>
      </c>
      <c r="L30" s="237">
        <v>-0.20600858369098718</v>
      </c>
      <c r="M30" s="242">
        <v>42271</v>
      </c>
      <c r="N30" s="243">
        <v>0.16100414732621049</v>
      </c>
    </row>
    <row r="31" spans="2:16" ht="15" customHeight="1">
      <c r="B31" s="244" t="s">
        <v>83</v>
      </c>
      <c r="C31" s="245">
        <v>241157</v>
      </c>
      <c r="D31" s="246">
        <v>4.0865125232531607E-2</v>
      </c>
      <c r="E31" s="245">
        <v>176724</v>
      </c>
      <c r="F31" s="246">
        <v>0.11057764818259508</v>
      </c>
      <c r="G31" s="245">
        <v>144599</v>
      </c>
      <c r="H31" s="246">
        <v>0.11867645579804886</v>
      </c>
      <c r="I31" s="245">
        <v>26235</v>
      </c>
      <c r="J31" s="246">
        <v>-6.4756970897450472E-4</v>
      </c>
      <c r="K31" s="245">
        <v>5890</v>
      </c>
      <c r="L31" s="246">
        <v>0.62842134365496261</v>
      </c>
      <c r="M31" s="245">
        <v>64433</v>
      </c>
      <c r="N31" s="246">
        <v>-0.11201609680131197</v>
      </c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H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237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acumulado abril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>
      <c r="B9" s="110" t="str">
        <f>'Nacionalidades '!B7</f>
        <v>España</v>
      </c>
      <c r="C9" s="237">
        <f>'Nacionalidad-Alojamiento(datos)'!D9</f>
        <v>-0.11510230757629081</v>
      </c>
      <c r="D9" s="239">
        <f>'Nacionalidad-Alojamiento(datos)'!F9</f>
        <v>3.041084693607754E-3</v>
      </c>
      <c r="E9" s="239">
        <f>'Nacionalidad-Alojamiento(datos)'!H9</f>
        <v>2.2506181796644764E-2</v>
      </c>
      <c r="F9" s="239">
        <f>'Nacionalidad-Alojamiento(datos)'!J9</f>
        <v>-0.29074044458659842</v>
      </c>
      <c r="G9" s="239">
        <f>'Nacionalidad-Alojamiento(datos)'!L9</f>
        <v>0.75182481751824826</v>
      </c>
      <c r="H9" s="237">
        <f>'Nacionalidad-Alojamiento(datos)'!N9</f>
        <v>-0.38697720734675811</v>
      </c>
    </row>
    <row r="10" spans="2:8">
      <c r="B10" s="110" t="str">
        <f>'Nacionalidades '!B8</f>
        <v>Alemania</v>
      </c>
      <c r="C10" s="237">
        <f>'Nacionalidad-Alojamiento(datos)'!D10</f>
        <v>0.19609877567960154</v>
      </c>
      <c r="D10" s="239">
        <f>'Nacionalidad-Alojamiento(datos)'!F10</f>
        <v>0.19434717358679343</v>
      </c>
      <c r="E10" s="239">
        <f>'Nacionalidad-Alojamiento(datos)'!H10</f>
        <v>0.20562045584511068</v>
      </c>
      <c r="F10" s="239">
        <f>'Nacionalidad-Alojamiento(datos)'!J10</f>
        <v>0.16216216216216206</v>
      </c>
      <c r="G10" s="239">
        <f>'Nacionalidad-Alojamiento(datos)'!L10</f>
        <v>-0.52671755725190839</v>
      </c>
      <c r="H10" s="237">
        <f>'Nacionalidad-Alojamiento(datos)'!N10</f>
        <v>0.20462850182704018</v>
      </c>
    </row>
    <row r="11" spans="2:8">
      <c r="B11" s="110" t="str">
        <f>'Nacionalidades '!B9</f>
        <v>Países Nórdicos</v>
      </c>
      <c r="C11" s="237">
        <f>'Nacionalidad-Alojamiento(datos)'!D11</f>
        <v>0.2609193938622183</v>
      </c>
      <c r="D11" s="239">
        <f>'Nacionalidad-Alojamiento(datos)'!F11</f>
        <v>0.72636511817440907</v>
      </c>
      <c r="E11" s="239">
        <f>'Nacionalidad-Alojamiento(datos)'!H11</f>
        <v>0.71033893477641707</v>
      </c>
      <c r="F11" s="239">
        <f>'Nacionalidad-Alojamiento(datos)'!J11</f>
        <v>0.78974358974358982</v>
      </c>
      <c r="G11" s="239">
        <f>'Nacionalidad-Alojamiento(datos)'!L11</f>
        <v>-0.21875</v>
      </c>
      <c r="H11" s="237">
        <f>'Nacionalidad-Alojamiento(datos)'!N11</f>
        <v>0.13843761728593651</v>
      </c>
    </row>
    <row r="12" spans="2:8">
      <c r="B12" s="110" t="str">
        <f>'Nacionalidades '!B10</f>
        <v>Finlandia</v>
      </c>
      <c r="C12" s="237">
        <f>'Nacionalidad-Alojamiento(datos)'!D12</f>
        <v>0.15482429099876693</v>
      </c>
      <c r="D12" s="239">
        <f>'Nacionalidad-Alojamiento(datos)'!F12</f>
        <v>0.13237704918032778</v>
      </c>
      <c r="E12" s="239">
        <f>'Nacionalidad-Alojamiento(datos)'!H12</f>
        <v>9.6896770107663066E-2</v>
      </c>
      <c r="F12" s="239">
        <f>'Nacionalidad-Alojamiento(datos)'!J12</f>
        <v>0.19835680751173701</v>
      </c>
      <c r="G12" s="239">
        <f>'Nacionalidad-Alojamiento(datos)'!L12</f>
        <v>0.11111111111111116</v>
      </c>
      <c r="H12" s="237">
        <f>'Nacionalidad-Alojamiento(datos)'!N12</f>
        <v>0.16002277904328022</v>
      </c>
    </row>
    <row r="13" spans="2:8">
      <c r="B13" s="110" t="str">
        <f>'Nacionalidades '!B11</f>
        <v>Suecia</v>
      </c>
      <c r="C13" s="237">
        <f>'Nacionalidad-Alojamiento(datos)'!D13</f>
        <v>0.28464777947932629</v>
      </c>
      <c r="D13" s="239">
        <f>'Nacionalidad-Alojamiento(datos)'!F13</f>
        <v>0.60770688566013908</v>
      </c>
      <c r="E13" s="239">
        <f>'Nacionalidad-Alojamiento(datos)'!H13</f>
        <v>0.51746547522339559</v>
      </c>
      <c r="F13" s="239">
        <f>'Nacionalidad-Alojamiento(datos)'!J13</f>
        <v>0.99109792284866471</v>
      </c>
      <c r="G13" s="239">
        <f>'Nacionalidad-Alojamiento(datos)'!L13</f>
        <v>-0.6</v>
      </c>
      <c r="H13" s="237">
        <f>'Nacionalidad-Alojamiento(datos)'!N13</f>
        <v>0.14419115627574852</v>
      </c>
    </row>
    <row r="14" spans="2:8">
      <c r="B14" s="110" t="str">
        <f>'Nacionalidades '!B12</f>
        <v>Dinamarca</v>
      </c>
      <c r="C14" s="237">
        <f>'Nacionalidad-Alojamiento(datos)'!D14</f>
        <v>0.4408945686900958</v>
      </c>
      <c r="D14" s="239">
        <f>'Nacionalidad-Alojamiento(datos)'!F14</f>
        <v>3.663716814159292</v>
      </c>
      <c r="E14" s="239">
        <f>'Nacionalidad-Alojamiento(datos)'!H14</f>
        <v>4.2022160664819941</v>
      </c>
      <c r="F14" s="239">
        <f>'Nacionalidad-Alojamiento(datos)'!J14</f>
        <v>1.6235294117647059</v>
      </c>
      <c r="G14" s="239">
        <f>'Nacionalidad-Alojamiento(datos)'!L14</f>
        <v>0.16666666666666674</v>
      </c>
      <c r="H14" s="237">
        <f>'Nacionalidad-Alojamiento(datos)'!N14</f>
        <v>-0.10306198655713217</v>
      </c>
    </row>
    <row r="15" spans="2:8">
      <c r="B15" s="110" t="str">
        <f>'Nacionalidades '!B13</f>
        <v>Noruega</v>
      </c>
      <c r="C15" s="237">
        <f>'Nacionalidad-Alojamiento(datos)'!D15</f>
        <v>0.57021085688649609</v>
      </c>
      <c r="D15" s="239">
        <f>'Nacionalidad-Alojamiento(datos)'!F15</f>
        <v>1.4411085450346421</v>
      </c>
      <c r="E15" s="239">
        <f>'Nacionalidad-Alojamiento(datos)'!H15</f>
        <v>0.55000000000000004</v>
      </c>
      <c r="F15" s="239">
        <f>'Nacionalidad-Alojamiento(datos)'!J15</f>
        <v>4.802197802197802</v>
      </c>
      <c r="G15" s="239">
        <f>'Nacionalidad-Alojamiento(datos)'!L15</f>
        <v>0</v>
      </c>
      <c r="H15" s="237">
        <f>'Nacionalidad-Alojamiento(datos)'!N15</f>
        <v>0.36024498886414258</v>
      </c>
    </row>
    <row r="16" spans="2:8">
      <c r="B16" s="110" t="str">
        <f>'Nacionalidades '!B14</f>
        <v>Reino Unido</v>
      </c>
      <c r="C16" s="237">
        <f>'Nacionalidad-Alojamiento(datos)'!D16</f>
        <v>0.10298661174047363</v>
      </c>
      <c r="D16" s="239">
        <f>'Nacionalidad-Alojamiento(datos)'!F16</f>
        <v>0.10790098338419796</v>
      </c>
      <c r="E16" s="239">
        <f>'Nacionalidad-Alojamiento(datos)'!H16</f>
        <v>8.6811997526283324E-2</v>
      </c>
      <c r="F16" s="239">
        <f>'Nacionalidad-Alojamiento(datos)'!J16</f>
        <v>0.24790151091214319</v>
      </c>
      <c r="G16" s="239">
        <f>'Nacionalidad-Alojamiento(datos)'!L16</f>
        <v>1.1363636363636362</v>
      </c>
      <c r="H16" s="237">
        <f>'Nacionalidad-Alojamiento(datos)'!N16</f>
        <v>8.3423326133909237E-2</v>
      </c>
    </row>
    <row r="17" spans="2:8">
      <c r="B17" s="110" t="str">
        <f>'Nacionalidades '!B15</f>
        <v>Francia</v>
      </c>
      <c r="C17" s="237">
        <f>'Nacionalidad-Alojamiento(datos)'!D17</f>
        <v>0.34873239436619707</v>
      </c>
      <c r="D17" s="239">
        <f>'Nacionalidad-Alojamiento(datos)'!F17</f>
        <v>0.37919537675038906</v>
      </c>
      <c r="E17" s="239">
        <f>'Nacionalidad-Alojamiento(datos)'!H17</f>
        <v>0.34284797947402179</v>
      </c>
      <c r="F17" s="239">
        <f>'Nacionalidad-Alojamiento(datos)'!J17</f>
        <v>0.46549192364170344</v>
      </c>
      <c r="G17" s="239">
        <f>'Nacionalidad-Alojamiento(datos)'!L17</f>
        <v>0.15789473684210531</v>
      </c>
      <c r="H17" s="237">
        <f>'Nacionalidad-Alojamiento(datos)'!N17</f>
        <v>0.18280871670702181</v>
      </c>
    </row>
    <row r="18" spans="2:8">
      <c r="B18" s="110" t="str">
        <f>'Nacionalidades '!B16</f>
        <v>Austria</v>
      </c>
      <c r="C18" s="237">
        <f>'Nacionalidad-Alojamiento(datos)'!D18</f>
        <v>0.3047735618115055</v>
      </c>
      <c r="D18" s="239">
        <f>'Nacionalidad-Alojamiento(datos)'!F18</f>
        <v>0.29219745222929938</v>
      </c>
      <c r="E18" s="239">
        <f>'Nacionalidad-Alojamiento(datos)'!H18</f>
        <v>0.36727688787185353</v>
      </c>
      <c r="F18" s="239">
        <f>'Nacionalidad-Alojamiento(datos)'!J18</f>
        <v>7.6315789473684115E-2</v>
      </c>
      <c r="G18" s="239">
        <f>'Nacionalidad-Alojamiento(datos)'!L18</f>
        <v>8.5</v>
      </c>
      <c r="H18" s="237">
        <f>'Nacionalidad-Alojamiento(datos)'!N18</f>
        <v>0.34656084656084651</v>
      </c>
    </row>
    <row r="19" spans="2:8">
      <c r="B19" s="110" t="str">
        <f>'Nacionalidades '!B17</f>
        <v>Italia</v>
      </c>
      <c r="C19" s="237">
        <f>'Nacionalidad-Alojamiento(datos)'!D19</f>
        <v>0.3262839879154078</v>
      </c>
      <c r="D19" s="239">
        <f>'Nacionalidad-Alojamiento(datos)'!F19</f>
        <v>0.38924455825864279</v>
      </c>
      <c r="E19" s="239">
        <f>'Nacionalidad-Alojamiento(datos)'!H19</f>
        <v>0.4416135881104033</v>
      </c>
      <c r="F19" s="239">
        <f>'Nacionalidad-Alojamiento(datos)'!J19</f>
        <v>0.35915492957746475</v>
      </c>
      <c r="G19" s="239">
        <f>'Nacionalidad-Alojamiento(datos)'!L19</f>
        <v>-0.23076923076923073</v>
      </c>
      <c r="H19" s="237">
        <f>'Nacionalidad-Alojamiento(datos)'!N19</f>
        <v>0.23572744014732971</v>
      </c>
    </row>
    <row r="20" spans="2:8">
      <c r="B20" s="110" t="str">
        <f>'Nacionalidades '!B18</f>
        <v>Países del Este</v>
      </c>
      <c r="C20" s="237">
        <f>'Nacionalidad-Alojamiento(datos)'!D20</f>
        <v>1.0627802690582961</v>
      </c>
      <c r="D20" s="239">
        <f>'Nacionalidad-Alojamiento(datos)'!F20</f>
        <v>1.5024875621890548</v>
      </c>
      <c r="E20" s="239">
        <f>'Nacionalidad-Alojamiento(datos)'!H20</f>
        <v>3.0490196078431371</v>
      </c>
      <c r="F20" s="239">
        <f>'Nacionalidad-Alojamiento(datos)'!J20</f>
        <v>-6.557377049180324E-2</v>
      </c>
      <c r="G20" s="239">
        <f>'Nacionalidad-Alojamiento(datos)'!L20</f>
        <v>-0.4</v>
      </c>
      <c r="H20" s="237">
        <f>'Nacionalidad-Alojamiento(datos)'!N20</f>
        <v>0.40074906367041208</v>
      </c>
    </row>
    <row r="21" spans="2:8">
      <c r="B21" s="110" t="str">
        <f>'Nacionalidades '!B19</f>
        <v>Suiza</v>
      </c>
      <c r="C21" s="237">
        <f>'Nacionalidad-Alojamiento(datos)'!D21</f>
        <v>0.36083608360836084</v>
      </c>
      <c r="D21" s="239">
        <f>'Nacionalidad-Alojamiento(datos)'!F21</f>
        <v>0.27977839335180055</v>
      </c>
      <c r="E21" s="239">
        <f>'Nacionalidad-Alojamiento(datos)'!H21</f>
        <v>0.33639705882352944</v>
      </c>
      <c r="F21" s="239">
        <f>'Nacionalidad-Alojamiento(datos)'!J21</f>
        <v>6.2857142857142945E-2</v>
      </c>
      <c r="G21" s="239">
        <f>'Nacionalidad-Alojamiento(datos)'!L21</f>
        <v>2.6666666666666665</v>
      </c>
      <c r="H21" s="237">
        <f>'Nacionalidad-Alojamiento(datos)'!N21</f>
        <v>0.6737967914438503</v>
      </c>
    </row>
    <row r="22" spans="2:8">
      <c r="B22" s="110" t="str">
        <f>'Nacionalidades '!B20</f>
        <v>Holanda</v>
      </c>
      <c r="C22" s="237">
        <f>'Nacionalidad-Alojamiento(datos)'!D22</f>
        <v>0.27494199535962882</v>
      </c>
      <c r="D22" s="239">
        <f>'Nacionalidad-Alojamiento(datos)'!F22</f>
        <v>0.16145833333333326</v>
      </c>
      <c r="E22" s="239">
        <f>'Nacionalidad-Alojamiento(datos)'!H22</f>
        <v>0.23835616438356166</v>
      </c>
      <c r="F22" s="239">
        <f>'Nacionalidad-Alojamiento(datos)'!J22</f>
        <v>3.398058252427183E-2</v>
      </c>
      <c r="G22" s="239">
        <f>'Nacionalidad-Alojamiento(datos)'!L22</f>
        <v>-0.19999999999999996</v>
      </c>
      <c r="H22" s="237">
        <f>'Nacionalidad-Alojamiento(datos)'!N22</f>
        <v>0.50349650349650354</v>
      </c>
    </row>
    <row r="23" spans="2:8">
      <c r="B23" s="110" t="str">
        <f>'Nacionalidades '!B21</f>
        <v>Irlanda</v>
      </c>
      <c r="C23" s="237">
        <f>'Nacionalidad-Alojamiento(datos)'!D23</f>
        <v>-2.1416803953871466E-2</v>
      </c>
      <c r="D23" s="239">
        <f>'Nacionalidad-Alojamiento(datos)'!F23</f>
        <v>-0.10835214446952601</v>
      </c>
      <c r="E23" s="239">
        <f>'Nacionalidad-Alojamiento(datos)'!H23</f>
        <v>-0.18862275449101795</v>
      </c>
      <c r="F23" s="239">
        <f>'Nacionalidad-Alojamiento(datos)'!J23</f>
        <v>0.17307692307692313</v>
      </c>
      <c r="G23" s="239">
        <f>'Nacionalidad-Alojamiento(datos)'!L23</f>
        <v>-0.6</v>
      </c>
      <c r="H23" s="237">
        <f>'Nacionalidad-Alojamiento(datos)'!N23</f>
        <v>0.21341463414634143</v>
      </c>
    </row>
    <row r="24" spans="2:8">
      <c r="B24" s="110" t="str">
        <f>'Nacionalidades '!B22</f>
        <v>Rusia</v>
      </c>
      <c r="C24" s="237">
        <f>'Nacionalidad-Alojamiento(datos)'!D24</f>
        <v>1.0193236714975846</v>
      </c>
      <c r="D24" s="239">
        <f>'Nacionalidad-Alojamiento(datos)'!F24</f>
        <v>1.1406844106463878</v>
      </c>
      <c r="E24" s="239">
        <f>'Nacionalidad-Alojamiento(datos)'!H24</f>
        <v>1.2679425837320575</v>
      </c>
      <c r="F24" s="239">
        <f>'Nacionalidad-Alojamiento(datos)'!J24</f>
        <v>0.72</v>
      </c>
      <c r="G24" s="239">
        <f>'Nacionalidad-Alojamiento(datos)'!L24</f>
        <v>-0.25</v>
      </c>
      <c r="H24" s="237">
        <f>'Nacionalidad-Alojamiento(datos)'!N24</f>
        <v>0.80794701986754958</v>
      </c>
    </row>
    <row r="25" spans="2:8">
      <c r="B25" s="110" t="str">
        <f>'Nacionalidades '!B23</f>
        <v>Bélgica</v>
      </c>
      <c r="C25" s="237">
        <f>'Nacionalidad-Alojamiento(datos)'!D25</f>
        <v>8.7102177554438942E-2</v>
      </c>
      <c r="D25" s="239">
        <f>'Nacionalidad-Alojamiento(datos)'!F25</f>
        <v>9.8823529411764754E-2</v>
      </c>
      <c r="E25" s="239">
        <f>'Nacionalidad-Alojamiento(datos)'!H25</f>
        <v>-1.8181818181818188E-2</v>
      </c>
      <c r="F25" s="239">
        <f>'Nacionalidad-Alojamiento(datos)'!J25</f>
        <v>0.70731707317073167</v>
      </c>
      <c r="G25" s="239">
        <f>'Nacionalidad-Alojamiento(datos)'!L25</f>
        <v>-0.76923076923076916</v>
      </c>
      <c r="H25" s="237">
        <f>'Nacionalidad-Alojamiento(datos)'!N25</f>
        <v>5.8139534883721034E-2</v>
      </c>
    </row>
    <row r="26" spans="2:8">
      <c r="B26" s="110" t="str">
        <f>'Nacionalidades '!B24</f>
        <v>Resto de Europa</v>
      </c>
      <c r="C26" s="237">
        <f>'Nacionalidad-Alojamiento(datos)'!D26</f>
        <v>0.2669657879977565</v>
      </c>
      <c r="D26" s="239">
        <f>'Nacionalidad-Alojamiento(datos)'!F26</f>
        <v>0.17928286852589648</v>
      </c>
      <c r="E26" s="239">
        <f>'Nacionalidad-Alojamiento(datos)'!H26</f>
        <v>0.16881594372801878</v>
      </c>
      <c r="F26" s="239">
        <f>'Nacionalidad-Alojamiento(datos)'!J26</f>
        <v>0.15025906735751304</v>
      </c>
      <c r="G26" s="239">
        <f>'Nacionalidad-Alojamiento(datos)'!L26</f>
        <v>1.4375</v>
      </c>
      <c r="H26" s="237">
        <f>'Nacionalidad-Alojamiento(datos)'!N26</f>
        <v>0.47537878787878785</v>
      </c>
    </row>
    <row r="27" spans="2:8">
      <c r="B27" s="110" t="str">
        <f>'Nacionalidades '!B25</f>
        <v>Usa</v>
      </c>
      <c r="C27" s="237">
        <f>'Nacionalidad-Alojamiento(datos)'!D27</f>
        <v>0.10580912863070546</v>
      </c>
      <c r="D27" s="239">
        <f>'Nacionalidad-Alojamiento(datos)'!F27</f>
        <v>0.26007326007326004</v>
      </c>
      <c r="E27" s="239">
        <f>'Nacionalidad-Alojamiento(datos)'!H27</f>
        <v>0.3910614525139664</v>
      </c>
      <c r="F27" s="239">
        <f>'Nacionalidad-Alojamiento(datos)'!J27</f>
        <v>1.388888888888884E-2</v>
      </c>
      <c r="G27" s="239">
        <f>'Nacionalidad-Alojamiento(datos)'!L27</f>
        <v>0</v>
      </c>
      <c r="H27" s="237">
        <f>'Nacionalidad-Alojamiento(datos)'!N27</f>
        <v>-9.5693779904306275E-2</v>
      </c>
    </row>
    <row r="28" spans="2:8">
      <c r="B28" s="110" t="str">
        <f>'Nacionalidades '!B26</f>
        <v>Resto de América</v>
      </c>
      <c r="C28" s="237">
        <f>'Nacionalidad-Alojamiento(datos)'!D28</f>
        <v>-9.0677966101694873E-2</v>
      </c>
      <c r="D28" s="239">
        <f>'Nacionalidad-Alojamiento(datos)'!F28</f>
        <v>0.11778290993071594</v>
      </c>
      <c r="E28" s="239">
        <f>'Nacionalidad-Alojamiento(datos)'!H28</f>
        <v>0.17269076305220876</v>
      </c>
      <c r="F28" s="239">
        <f>'Nacionalidad-Alojamiento(datos)'!J28</f>
        <v>3.9772727272727293E-2</v>
      </c>
      <c r="G28" s="239">
        <f>'Nacionalidad-Alojamiento(datos)'!L28</f>
        <v>0.125</v>
      </c>
      <c r="H28" s="237">
        <f>'Nacionalidad-Alojamiento(datos)'!N28</f>
        <v>-0.21151271753681389</v>
      </c>
    </row>
    <row r="29" spans="2:8">
      <c r="B29" s="110" t="str">
        <f>'Nacionalidades '!B27</f>
        <v>Resto del Mundo</v>
      </c>
      <c r="C29" s="237">
        <f>'Nacionalidad-Alojamiento(datos)'!D29</f>
        <v>-0.11753246753246749</v>
      </c>
      <c r="D29" s="239">
        <f>'Nacionalidad-Alojamiento(datos)'!F29</f>
        <v>-0.28410256410256407</v>
      </c>
      <c r="E29" s="239">
        <f>'Nacionalidad-Alojamiento(datos)'!H29</f>
        <v>-0.35401459854014594</v>
      </c>
      <c r="F29" s="239">
        <f>'Nacionalidad-Alojamiento(datos)'!J29</f>
        <v>0.1063829787234043</v>
      </c>
      <c r="G29" s="239">
        <f>'Nacionalidad-Alojamiento(datos)'!L29</f>
        <v>-8.333333333333337E-2</v>
      </c>
      <c r="H29" s="237">
        <f>'Nacionalidad-Alojamiento(datos)'!N29</f>
        <v>0.16991150442477876</v>
      </c>
    </row>
    <row r="30" spans="2:8" ht="15" customHeight="1">
      <c r="B30" s="241" t="str">
        <f>'Nacionalidades '!B28</f>
        <v>Turismo extranjero</v>
      </c>
      <c r="C30" s="243">
        <f>'Nacionalidad-Alojamiento(datos)'!D30</f>
        <v>0.20655492554053212</v>
      </c>
      <c r="D30" s="243">
        <f>'Nacionalidad-Alojamiento(datos)'!F30</f>
        <v>0.22839571206574139</v>
      </c>
      <c r="E30" s="243">
        <f>'Nacionalidad-Alojamiento(datos)'!H30</f>
        <v>0.22390719678558701</v>
      </c>
      <c r="F30" s="243">
        <f>'Nacionalidad-Alojamiento(datos)'!J30</f>
        <v>0.26327658955332467</v>
      </c>
      <c r="G30" s="243">
        <f>'Nacionalidad-Alojamiento(datos)'!L30</f>
        <v>-0.20600858369098718</v>
      </c>
      <c r="H30" s="237">
        <f>'Nacionalidad-Alojamiento(datos)'!N30</f>
        <v>0.16100414732621049</v>
      </c>
    </row>
    <row r="31" spans="2:8">
      <c r="B31" s="244" t="s">
        <v>83</v>
      </c>
      <c r="C31" s="249">
        <f>'Nacionalidad-Alojamiento(datos)'!D31</f>
        <v>4.0865125232531607E-2</v>
      </c>
      <c r="D31" s="249">
        <f>'Nacionalidad-Alojamiento(datos)'!F31</f>
        <v>0.11057764818259508</v>
      </c>
      <c r="E31" s="249">
        <f>'Nacionalidad-Alojamiento(datos)'!H31</f>
        <v>0.11867645579804886</v>
      </c>
      <c r="F31" s="249">
        <f>'Nacionalidad-Alojamiento(datos)'!J31</f>
        <v>-6.4756970897450472E-4</v>
      </c>
      <c r="G31" s="249">
        <f>'Nacionalidad-Alojamiento(datos)'!L31</f>
        <v>0.62842134365496261</v>
      </c>
      <c r="H31" s="249">
        <f>'Nacionalidad-Alojamiento(datos)'!N31</f>
        <v>-0.11201609680131197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H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240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acumulado abril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'Nacionalidad-Alojamiento(datos)'!E9/'Nacionalidad-Alojamiento(datos)'!$C9</f>
        <v>0.79015046066149663</v>
      </c>
      <c r="E9" s="239">
        <f>'Nacionalidad-Alojamiento(datos)'!G9/'Nacionalidad-Alojamiento(datos)'!$C9</f>
        <v>0.65389313410788852</v>
      </c>
      <c r="F9" s="239">
        <f>'Nacionalidad-Alojamiento(datos)'!I9/'Nacionalidad-Alojamiento(datos)'!$C9</f>
        <v>8.39890539632039E-2</v>
      </c>
      <c r="G9" s="239">
        <f>'Nacionalidad-Alojamiento(datos)'!K9/'Nacionalidad-Alojamiento(datos)'!$C9</f>
        <v>5.226827259040423E-2</v>
      </c>
      <c r="H9" s="237">
        <f>'Nacionalidad-Alojamiento(datos)'!M9/'Nacionalidad-Alojamiento(datos)'!$C9</f>
        <v>0.20984953933850334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'Nacionalidad-Alojamiento(datos)'!E10/'Nacionalidad-Alojamiento(datos)'!$C10</f>
        <v>0.82841776544066625</v>
      </c>
      <c r="E10" s="239">
        <f>'Nacionalidad-Alojamiento(datos)'!G10/'Nacionalidad-Alojamiento(datos)'!$C10</f>
        <v>0.6982840199356507</v>
      </c>
      <c r="F10" s="239">
        <f>'Nacionalidad-Alojamiento(datos)'!I10/'Nacionalidad-Alojamiento(datos)'!$C10</f>
        <v>0.12817803293167623</v>
      </c>
      <c r="G10" s="239">
        <f>'Nacionalidad-Alojamiento(datos)'!K10/'Nacionalidad-Alojamiento(datos)'!$C10</f>
        <v>1.9557125733392217E-3</v>
      </c>
      <c r="H10" s="237">
        <f>'Nacionalidad-Alojamiento(datos)'!M10/'Nacionalidad-Alojamiento(datos)'!$C10</f>
        <v>0.1715822345593338</v>
      </c>
    </row>
    <row r="11" spans="2:8" ht="15" customHeight="1">
      <c r="B11" s="110" t="str">
        <f>'Nacionalidades '!B9</f>
        <v>Países Nórdicos</v>
      </c>
      <c r="C11" s="237">
        <f>'Nacionalidad-Alojamiento(datos)'!C11/'Nacionalidad-Alojamiento(datos)'!C11</f>
        <v>1</v>
      </c>
      <c r="D11" s="239">
        <f>'Nacionalidad-Alojamiento(datos)'!E11/'Nacionalidad-Alojamiento(datos)'!$C11</f>
        <v>0.28522857335218477</v>
      </c>
      <c r="E11" s="239">
        <f>'Nacionalidad-Alojamiento(datos)'!G11/'Nacionalidad-Alojamiento(datos)'!$C11</f>
        <v>0.20214771426647815</v>
      </c>
      <c r="F11" s="239">
        <f>'Nacionalidad-Alojamiento(datos)'!I11/'Nacionalidad-Alojamiento(datos)'!$C11</f>
        <v>8.2239278260284113E-2</v>
      </c>
      <c r="G11" s="239">
        <f>'Nacionalidad-Alojamiento(datos)'!K11/'Nacionalidad-Alojamiento(datos)'!$C11</f>
        <v>8.4158082542247362E-4</v>
      </c>
      <c r="H11" s="237">
        <f>'Nacionalidad-Alojamiento(datos)'!M11/'Nacionalidad-Alojamiento(datos)'!$C11</f>
        <v>0.71477142664781523</v>
      </c>
    </row>
    <row r="12" spans="2:8" ht="15" customHeight="1">
      <c r="B12" s="110" t="str">
        <f>'Nacionalidades '!B10</f>
        <v>Finlandia</v>
      </c>
      <c r="C12" s="237">
        <f>'Nacionalidad-Alojamiento(datos)'!C12/'Nacionalidad-Alojamiento(datos)'!C12</f>
        <v>1</v>
      </c>
      <c r="D12" s="239">
        <f>'Nacionalidad-Alojamiento(datos)'!E12/'Nacionalidad-Alojamiento(datos)'!$C12</f>
        <v>0.1843843843843844</v>
      </c>
      <c r="E12" s="239">
        <f>'Nacionalidad-Alojamiento(datos)'!G12/'Nacionalidad-Alojamiento(datos)'!$C12</f>
        <v>0.11558224891558225</v>
      </c>
      <c r="F12" s="239">
        <f>'Nacionalidad-Alojamiento(datos)'!I12/'Nacionalidad-Alojamiento(datos)'!$C12</f>
        <v>6.8134801468134804E-2</v>
      </c>
      <c r="G12" s="239">
        <f>'Nacionalidad-Alojamiento(datos)'!K12/'Nacionalidad-Alojamiento(datos)'!$C12</f>
        <v>6.6733400066733403E-4</v>
      </c>
      <c r="H12" s="237">
        <f>'Nacionalidad-Alojamiento(datos)'!M12/'Nacionalidad-Alojamiento(datos)'!$C12</f>
        <v>0.81561561561561557</v>
      </c>
    </row>
    <row r="13" spans="2:8" ht="15" customHeight="1">
      <c r="B13" s="110" t="str">
        <f>'Nacionalidades '!B11</f>
        <v>Suecia</v>
      </c>
      <c r="C13" s="237">
        <f>'Nacionalidad-Alojamiento(datos)'!C13/'Nacionalidad-Alojamiento(datos)'!C13</f>
        <v>1</v>
      </c>
      <c r="D13" s="239">
        <f>'Nacionalidad-Alojamiento(datos)'!E13/'Nacionalidad-Alojamiento(datos)'!$C13</f>
        <v>0.37922813291610791</v>
      </c>
      <c r="E13" s="239">
        <f>'Nacionalidad-Alojamiento(datos)'!G13/'Nacionalidad-Alojamiento(datos)'!$C13</f>
        <v>0.27834897928773655</v>
      </c>
      <c r="F13" s="239">
        <f>'Nacionalidad-Alojamiento(datos)'!I13/'Nacionalidad-Alojamiento(datos)'!$C13</f>
        <v>9.9985099091044555E-2</v>
      </c>
      <c r="G13" s="239">
        <f>'Nacionalidad-Alojamiento(datos)'!K13/'Nacionalidad-Alojamiento(datos)'!$C13</f>
        <v>8.9405453732677696E-4</v>
      </c>
      <c r="H13" s="237">
        <f>'Nacionalidad-Alojamiento(datos)'!M13/'Nacionalidad-Alojamiento(datos)'!$C13</f>
        <v>0.62077186708389209</v>
      </c>
    </row>
    <row r="14" spans="2:8" ht="15" customHeight="1">
      <c r="B14" s="110" t="str">
        <f>'Nacionalidades '!B12</f>
        <v>Dinamarca</v>
      </c>
      <c r="C14" s="237">
        <f>'Nacionalidad-Alojamiento(datos)'!C14/'Nacionalidad-Alojamiento(datos)'!C14</f>
        <v>1</v>
      </c>
      <c r="D14" s="239">
        <f>'Nacionalidad-Alojamiento(datos)'!E14/'Nacionalidad-Alojamiento(datos)'!$C14</f>
        <v>0.46740576496674058</v>
      </c>
      <c r="E14" s="239">
        <f>'Nacionalidad-Alojamiento(datos)'!G14/'Nacionalidad-Alojamiento(datos)'!$C14</f>
        <v>0.41640798226164077</v>
      </c>
      <c r="F14" s="239">
        <f>'Nacionalidad-Alojamiento(datos)'!I14/'Nacionalidad-Alojamiento(datos)'!$C14</f>
        <v>4.9445676274944568E-2</v>
      </c>
      <c r="G14" s="239">
        <f>'Nacionalidad-Alojamiento(datos)'!K14/'Nacionalidad-Alojamiento(datos)'!$C14</f>
        <v>1.5521064301552106E-3</v>
      </c>
      <c r="H14" s="237">
        <f>'Nacionalidad-Alojamiento(datos)'!M14/'Nacionalidad-Alojamiento(datos)'!$C14</f>
        <v>0.53259423503325942</v>
      </c>
    </row>
    <row r="15" spans="2:8" ht="15" customHeight="1">
      <c r="B15" s="110" t="str">
        <f>'Nacionalidades '!B13</f>
        <v>Noruega</v>
      </c>
      <c r="C15" s="237">
        <f>'Nacionalidad-Alojamiento(datos)'!C15/'Nacionalidad-Alojamiento(datos)'!C15</f>
        <v>1</v>
      </c>
      <c r="D15" s="239">
        <f>'Nacionalidad-Alojamiento(datos)'!E15/'Nacionalidad-Alojamiento(datos)'!$C15</f>
        <v>0.30199999999999999</v>
      </c>
      <c r="E15" s="239">
        <f>'Nacionalidad-Alojamiento(datos)'!G15/'Nacionalidad-Alojamiento(datos)'!$C15</f>
        <v>0.15057142857142858</v>
      </c>
      <c r="F15" s="239">
        <f>'Nacionalidad-Alojamiento(datos)'!I15/'Nacionalidad-Alojamiento(datos)'!$C15</f>
        <v>0.15085714285714286</v>
      </c>
      <c r="G15" s="239">
        <f>'Nacionalidad-Alojamiento(datos)'!K15/'Nacionalidad-Alojamiento(datos)'!$C15</f>
        <v>5.7142857142857147E-4</v>
      </c>
      <c r="H15" s="237">
        <f>'Nacionalidad-Alojamiento(datos)'!M15/'Nacionalidad-Alojamiento(datos)'!$C15</f>
        <v>0.69799999999999995</v>
      </c>
    </row>
    <row r="16" spans="2:8" ht="15" customHeight="1">
      <c r="B16" s="110" t="str">
        <f>'Nacionalidades '!B14</f>
        <v>Reino Unido</v>
      </c>
      <c r="C16" s="237">
        <f>'Nacionalidad-Alojamiento(datos)'!C16/'Nacionalidad-Alojamiento(datos)'!C16</f>
        <v>1</v>
      </c>
      <c r="D16" s="239">
        <f>'Nacionalidad-Alojamiento(datos)'!E16/'Nacionalidad-Alojamiento(datos)'!$C16</f>
        <v>0.80279129195537868</v>
      </c>
      <c r="E16" s="239">
        <f>'Nacionalidad-Alojamiento(datos)'!G16/'Nacionalidad-Alojamiento(datos)'!$C16</f>
        <v>0.69089390142021723</v>
      </c>
      <c r="F16" s="239">
        <f>'Nacionalidad-Alojamiento(datos)'!I16/'Nacionalidad-Alojamiento(datos)'!$C16</f>
        <v>0.10958769472701362</v>
      </c>
      <c r="G16" s="239">
        <f>'Nacionalidad-Alojamiento(datos)'!K16/'Nacionalidad-Alojamiento(datos)'!$C16</f>
        <v>2.3096958081478204E-3</v>
      </c>
      <c r="H16" s="237">
        <f>'Nacionalidad-Alojamiento(datos)'!M16/'Nacionalidad-Alojamiento(datos)'!$C16</f>
        <v>0.19720870804462134</v>
      </c>
    </row>
    <row r="17" spans="2:8" ht="15" customHeight="1">
      <c r="B17" s="110" t="str">
        <f>'Nacionalidades '!B15</f>
        <v>Francia</v>
      </c>
      <c r="C17" s="237">
        <f>'Nacionalidad-Alojamiento(datos)'!C17/'Nacionalidad-Alojamiento(datos)'!C17</f>
        <v>1</v>
      </c>
      <c r="D17" s="239">
        <f>'Nacionalidad-Alojamiento(datos)'!E17/'Nacionalidad-Alojamiento(datos)'!$C17</f>
        <v>0.86396546922862716</v>
      </c>
      <c r="E17" s="239">
        <f>'Nacionalidad-Alojamiento(datos)'!G17/'Nacionalidad-Alojamiento(datos)'!$C17</f>
        <v>0.58298524087997772</v>
      </c>
      <c r="F17" s="239">
        <f>'Nacionalidad-Alojamiento(datos)'!I17/'Nacionalidad-Alojamiento(datos)'!$C17</f>
        <v>0.27791701475912001</v>
      </c>
      <c r="G17" s="239">
        <f>'Nacionalidad-Alojamiento(datos)'!K17/'Nacionalidad-Alojamiento(datos)'!$C17</f>
        <v>3.0632135895293788E-3</v>
      </c>
      <c r="H17" s="237">
        <f>'Nacionalidad-Alojamiento(datos)'!M17/'Nacionalidad-Alojamiento(datos)'!$C17</f>
        <v>0.13603453077137287</v>
      </c>
    </row>
    <row r="18" spans="2:8" ht="15" customHeight="1">
      <c r="B18" s="110" t="str">
        <f>'Nacionalidades '!B16</f>
        <v>Austria</v>
      </c>
      <c r="C18" s="237">
        <f>'Nacionalidad-Alojamiento(datos)'!C18/'Nacionalidad-Alojamiento(datos)'!C18</f>
        <v>1</v>
      </c>
      <c r="D18" s="239">
        <f>'Nacionalidad-Alojamiento(datos)'!E18/'Nacionalidad-Alojamiento(datos)'!$C18</f>
        <v>0.76125703564727953</v>
      </c>
      <c r="E18" s="239">
        <f>'Nacionalidad-Alojamiento(datos)'!G18/'Nacionalidad-Alojamiento(datos)'!$C18</f>
        <v>0.56050656660412757</v>
      </c>
      <c r="F18" s="239">
        <f>'Nacionalidad-Alojamiento(datos)'!I18/'Nacionalidad-Alojamiento(datos)'!$C18</f>
        <v>0.19183864915572232</v>
      </c>
      <c r="G18" s="239">
        <f>'Nacionalidad-Alojamiento(datos)'!K18/'Nacionalidad-Alojamiento(datos)'!$C18</f>
        <v>8.9118198874296433E-3</v>
      </c>
      <c r="H18" s="237">
        <f>'Nacionalidad-Alojamiento(datos)'!M18/'Nacionalidad-Alojamiento(datos)'!$C18</f>
        <v>0.23874296435272044</v>
      </c>
    </row>
    <row r="19" spans="2:8" ht="15" customHeight="1">
      <c r="B19" s="110" t="str">
        <f>'Nacionalidades '!B17</f>
        <v>Italia</v>
      </c>
      <c r="C19" s="237">
        <f>'Nacionalidad-Alojamiento(datos)'!C19/'Nacionalidad-Alojamiento(datos)'!C19</f>
        <v>1</v>
      </c>
      <c r="D19" s="239">
        <f>'Nacionalidad-Alojamiento(datos)'!E19/'Nacionalidad-Alojamiento(datos)'!$C19</f>
        <v>0.61788154897494307</v>
      </c>
      <c r="E19" s="239">
        <f>'Nacionalidad-Alojamiento(datos)'!G19/'Nacionalidad-Alojamiento(datos)'!$C19</f>
        <v>0.38667425968109337</v>
      </c>
      <c r="F19" s="239">
        <f>'Nacionalidad-Alojamiento(datos)'!I19/'Nacionalidad-Alojamiento(datos)'!$C19</f>
        <v>0.21981776765375854</v>
      </c>
      <c r="G19" s="239">
        <f>'Nacionalidad-Alojamiento(datos)'!K19/'Nacionalidad-Alojamiento(datos)'!$C19</f>
        <v>1.1389521640091117E-2</v>
      </c>
      <c r="H19" s="237">
        <f>'Nacionalidad-Alojamiento(datos)'!M19/'Nacionalidad-Alojamiento(datos)'!$C19</f>
        <v>0.38211845102505693</v>
      </c>
    </row>
    <row r="20" spans="2:8" ht="15" customHeight="1">
      <c r="B20" s="110" t="str">
        <f>'Nacionalidades '!B18</f>
        <v>Países del Este</v>
      </c>
      <c r="C20" s="237">
        <f>'Nacionalidad-Alojamiento(datos)'!C20/'Nacionalidad-Alojamiento(datos)'!C20</f>
        <v>1</v>
      </c>
      <c r="D20" s="239">
        <f>'Nacionalidad-Alojamiento(datos)'!E20/'Nacionalidad-Alojamiento(datos)'!$C20</f>
        <v>0.72898550724637678</v>
      </c>
      <c r="E20" s="239">
        <f>'Nacionalidad-Alojamiento(datos)'!G20/'Nacionalidad-Alojamiento(datos)'!$C20</f>
        <v>0.59855072463768111</v>
      </c>
      <c r="F20" s="239">
        <f>'Nacionalidad-Alojamiento(datos)'!I20/'Nacionalidad-Alojamiento(datos)'!$C20</f>
        <v>0.12391304347826088</v>
      </c>
      <c r="G20" s="239">
        <f>'Nacionalidad-Alojamiento(datos)'!K20/'Nacionalidad-Alojamiento(datos)'!$C20</f>
        <v>6.5217391304347823E-3</v>
      </c>
      <c r="H20" s="237">
        <f>'Nacionalidad-Alojamiento(datos)'!M20/'Nacionalidad-Alojamiento(datos)'!$C20</f>
        <v>0.27101449275362322</v>
      </c>
    </row>
    <row r="21" spans="2:8" ht="15" customHeight="1">
      <c r="B21" s="110" t="str">
        <f>'Nacionalidades '!B19</f>
        <v>Suiza</v>
      </c>
      <c r="C21" s="237">
        <f>'Nacionalidad-Alojamiento(datos)'!C21/'Nacionalidad-Alojamiento(datos)'!C21</f>
        <v>1</v>
      </c>
      <c r="D21" s="239">
        <f>'Nacionalidad-Alojamiento(datos)'!E21/'Nacionalidad-Alojamiento(datos)'!$C21</f>
        <v>0.74696847210994344</v>
      </c>
      <c r="E21" s="239">
        <f>'Nacionalidad-Alojamiento(datos)'!G21/'Nacionalidad-Alojamiento(datos)'!$C21</f>
        <v>0.58771220695230397</v>
      </c>
      <c r="F21" s="239">
        <f>'Nacionalidad-Alojamiento(datos)'!I21/'Nacionalidad-Alojamiento(datos)'!$C21</f>
        <v>0.15036378334680678</v>
      </c>
      <c r="G21" s="239">
        <f>'Nacionalidad-Alojamiento(datos)'!K21/'Nacionalidad-Alojamiento(datos)'!$C21</f>
        <v>8.8924818108326604E-3</v>
      </c>
      <c r="H21" s="237">
        <f>'Nacionalidad-Alojamiento(datos)'!M21/'Nacionalidad-Alojamiento(datos)'!$C21</f>
        <v>0.25303152789005656</v>
      </c>
    </row>
    <row r="22" spans="2:8" ht="15" customHeight="1">
      <c r="B22" s="110" t="str">
        <f>'Nacionalidades '!B20</f>
        <v>Holanda</v>
      </c>
      <c r="C22" s="237">
        <f>'Nacionalidad-Alojamiento(datos)'!C22/'Nacionalidad-Alojamiento(datos)'!C22</f>
        <v>1</v>
      </c>
      <c r="D22" s="239">
        <f>'Nacionalidad-Alojamiento(datos)'!E22/'Nacionalidad-Alojamiento(datos)'!$C22</f>
        <v>0.60873521383075524</v>
      </c>
      <c r="E22" s="239">
        <f>'Nacionalidad-Alojamiento(datos)'!G22/'Nacionalidad-Alojamiento(datos)'!$C22</f>
        <v>0.41128298453139217</v>
      </c>
      <c r="F22" s="239">
        <f>'Nacionalidad-Alojamiento(datos)'!I22/'Nacionalidad-Alojamiento(datos)'!$C22</f>
        <v>0.19381255686988172</v>
      </c>
      <c r="G22" s="239">
        <f>'Nacionalidad-Alojamiento(datos)'!K22/'Nacionalidad-Alojamiento(datos)'!$C22</f>
        <v>3.6396724294813468E-3</v>
      </c>
      <c r="H22" s="237">
        <f>'Nacionalidad-Alojamiento(datos)'!M22/'Nacionalidad-Alojamiento(datos)'!$C22</f>
        <v>0.39126478616924476</v>
      </c>
    </row>
    <row r="23" spans="2:8" ht="15" customHeight="1">
      <c r="B23" s="110" t="str">
        <f>'Nacionalidades '!B21</f>
        <v>Irlanda</v>
      </c>
      <c r="C23" s="237">
        <f>'Nacionalidad-Alojamiento(datos)'!C23/'Nacionalidad-Alojamiento(datos)'!C23</f>
        <v>1</v>
      </c>
      <c r="D23" s="239">
        <f>'Nacionalidad-Alojamiento(datos)'!E23/'Nacionalidad-Alojamiento(datos)'!$C23</f>
        <v>0.66498316498316501</v>
      </c>
      <c r="E23" s="239">
        <f>'Nacionalidad-Alojamiento(datos)'!G23/'Nacionalidad-Alojamiento(datos)'!$C23</f>
        <v>0.45622895622895621</v>
      </c>
      <c r="F23" s="239">
        <f>'Nacionalidad-Alojamiento(datos)'!I23/'Nacionalidad-Alojamiento(datos)'!$C23</f>
        <v>0.2053872053872054</v>
      </c>
      <c r="G23" s="239">
        <f>'Nacionalidad-Alojamiento(datos)'!K23/'Nacionalidad-Alojamiento(datos)'!$C23</f>
        <v>3.3670033670033669E-3</v>
      </c>
      <c r="H23" s="237">
        <f>'Nacionalidad-Alojamiento(datos)'!M23/'Nacionalidad-Alojamiento(datos)'!$C23</f>
        <v>0.33501683501683499</v>
      </c>
    </row>
    <row r="24" spans="2:8" ht="15" customHeight="1">
      <c r="B24" s="110" t="str">
        <f>'Nacionalidades '!B22</f>
        <v>Rusia</v>
      </c>
      <c r="C24" s="237">
        <f>'Nacionalidad-Alojamiento(datos)'!C24/'Nacionalidad-Alojamiento(datos)'!C24</f>
        <v>1</v>
      </c>
      <c r="D24" s="239">
        <f>'Nacionalidad-Alojamiento(datos)'!E24/'Nacionalidad-Alojamiento(datos)'!$C24</f>
        <v>0.67344497607655507</v>
      </c>
      <c r="E24" s="239">
        <f>'Nacionalidad-Alojamiento(datos)'!G24/'Nacionalidad-Alojamiento(datos)'!$C24</f>
        <v>0.56698564593301437</v>
      </c>
      <c r="F24" s="239">
        <f>'Nacionalidad-Alojamiento(datos)'!I24/'Nacionalidad-Alojamiento(datos)'!$C24</f>
        <v>0.10287081339712918</v>
      </c>
      <c r="G24" s="239">
        <f>'Nacionalidad-Alojamiento(datos)'!K24/'Nacionalidad-Alojamiento(datos)'!$C24</f>
        <v>3.5885167464114833E-3</v>
      </c>
      <c r="H24" s="237">
        <f>'Nacionalidad-Alojamiento(datos)'!M24/'Nacionalidad-Alojamiento(datos)'!$C24</f>
        <v>0.32655502392344499</v>
      </c>
    </row>
    <row r="25" spans="2:8" ht="15" customHeight="1">
      <c r="B25" s="110" t="str">
        <f>'Nacionalidades '!B23</f>
        <v>Bélgica</v>
      </c>
      <c r="C25" s="237">
        <f>'Nacionalidad-Alojamiento(datos)'!C25/'Nacionalidad-Alojamiento(datos)'!C25</f>
        <v>1</v>
      </c>
      <c r="D25" s="239">
        <f>'Nacionalidad-Alojamiento(datos)'!E25/'Nacionalidad-Alojamiento(datos)'!$C25</f>
        <v>0.71956856702619409</v>
      </c>
      <c r="E25" s="239">
        <f>'Nacionalidad-Alojamiento(datos)'!G25/'Nacionalidad-Alojamiento(datos)'!$C25</f>
        <v>0.49922958397534667</v>
      </c>
      <c r="F25" s="239">
        <f>'Nacionalidad-Alojamiento(datos)'!I25/'Nacionalidad-Alojamiento(datos)'!$C25</f>
        <v>0.21571648690292758</v>
      </c>
      <c r="G25" s="239">
        <f>'Nacionalidad-Alojamiento(datos)'!K25/'Nacionalidad-Alojamiento(datos)'!$C25</f>
        <v>4.6224961479198771E-3</v>
      </c>
      <c r="H25" s="237">
        <f>'Nacionalidad-Alojamiento(datos)'!M25/'Nacionalidad-Alojamiento(datos)'!$C25</f>
        <v>0.28043143297380585</v>
      </c>
    </row>
    <row r="26" spans="2:8" ht="15" customHeight="1">
      <c r="B26" s="110" t="str">
        <f>'Nacionalidades '!B24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'Nacionalidad-Alojamiento(datos)'!E26/'Nacionalidad-Alojamiento(datos)'!$C26</f>
        <v>0.65515714918105361</v>
      </c>
      <c r="E26" s="239">
        <f>'Nacionalidad-Alojamiento(datos)'!G26/'Nacionalidad-Alojamiento(datos)'!$C26</f>
        <v>0.44134572819831785</v>
      </c>
      <c r="F26" s="239">
        <f>'Nacionalidad-Alojamiento(datos)'!I26/'Nacionalidad-Alojamiento(datos)'!$C26</f>
        <v>0.19654714475431606</v>
      </c>
      <c r="G26" s="239">
        <f>'Nacionalidad-Alojamiento(datos)'!K26/'Nacionalidad-Alojamiento(datos)'!$C26</f>
        <v>1.7264276228419653E-2</v>
      </c>
      <c r="H26" s="237">
        <f>'Nacionalidad-Alojamiento(datos)'!M26/'Nacionalidad-Alojamiento(datos)'!$C26</f>
        <v>0.34484285081894644</v>
      </c>
    </row>
    <row r="27" spans="2:8" ht="15" customHeight="1">
      <c r="B27" s="110" t="str">
        <f>'Nacionalidades '!B25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'Nacionalidad-Alojamiento(datos)'!E27/'Nacionalidad-Alojamiento(datos)'!$C27</f>
        <v>0.64540337711069418</v>
      </c>
      <c r="E27" s="239">
        <f>'Nacionalidad-Alojamiento(datos)'!G27/'Nacionalidad-Alojamiento(datos)'!$C27</f>
        <v>0.46716697936210133</v>
      </c>
      <c r="F27" s="239">
        <f>'Nacionalidad-Alojamiento(datos)'!I27/'Nacionalidad-Alojamiento(datos)'!$C27</f>
        <v>0.13696060037523453</v>
      </c>
      <c r="G27" s="239">
        <f>'Nacionalidad-Alojamiento(datos)'!K27/'Nacionalidad-Alojamiento(datos)'!$C27</f>
        <v>4.1275797373358347E-2</v>
      </c>
      <c r="H27" s="237">
        <f>'Nacionalidad-Alojamiento(datos)'!M27/'Nacionalidad-Alojamiento(datos)'!$C27</f>
        <v>0.35459662288930582</v>
      </c>
    </row>
    <row r="28" spans="2:8" ht="15" customHeight="1">
      <c r="B28" s="110" t="str">
        <f>'Nacionalidades '!B26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'Nacionalidad-Alojamiento(datos)'!E28/'Nacionalidad-Alojamiento(datos)'!$C28</f>
        <v>0.451071761416589</v>
      </c>
      <c r="E28" s="239">
        <f>'Nacionalidad-Alojamiento(datos)'!G28/'Nacionalidad-Alojamiento(datos)'!$C28</f>
        <v>0.27213420316868592</v>
      </c>
      <c r="F28" s="239">
        <f>'Nacionalidad-Alojamiento(datos)'!I28/'Nacionalidad-Alojamiento(datos)'!$C28</f>
        <v>0.17054986020503263</v>
      </c>
      <c r="G28" s="239">
        <f>'Nacionalidad-Alojamiento(datos)'!K28/'Nacionalidad-Alojamiento(datos)'!$C28</f>
        <v>8.3876980428704562E-3</v>
      </c>
      <c r="H28" s="237">
        <f>'Nacionalidad-Alojamiento(datos)'!M28/'Nacionalidad-Alojamiento(datos)'!$C28</f>
        <v>0.548928238583411</v>
      </c>
    </row>
    <row r="29" spans="2:8" ht="15" customHeight="1">
      <c r="B29" s="110" t="str">
        <f>'Nacionalidades '!B27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'Nacionalidad-Alojamiento(datos)'!E29/'Nacionalidad-Alojamiento(datos)'!$C29</f>
        <v>0.51361295069904345</v>
      </c>
      <c r="E29" s="239">
        <f>'Nacionalidad-Alojamiento(datos)'!G29/'Nacionalidad-Alojamiento(datos)'!$C29</f>
        <v>0.39072847682119205</v>
      </c>
      <c r="F29" s="239">
        <f>'Nacionalidad-Alojamiento(datos)'!I29/'Nacionalidad-Alojamiento(datos)'!$C29</f>
        <v>0.11479028697571744</v>
      </c>
      <c r="G29" s="239">
        <f>'Nacionalidad-Alojamiento(datos)'!K29/'Nacionalidad-Alojamiento(datos)'!$C29</f>
        <v>8.0941869021339229E-3</v>
      </c>
      <c r="H29" s="237">
        <f>'Nacionalidad-Alojamiento(datos)'!M29/'Nacionalidad-Alojamiento(datos)'!$C29</f>
        <v>0.48638704930095661</v>
      </c>
    </row>
    <row r="30" spans="2:8" ht="15" customHeight="1">
      <c r="B30" s="241" t="str">
        <f>'Nacionalidades '!B28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0.68814737214861155</v>
      </c>
      <c r="E30" s="243">
        <f>'Nacionalidad-Alojamiento(datos)'!G30/'Nacionalidad-Alojamiento(datos)'!$C30</f>
        <v>0.55730811225543719</v>
      </c>
      <c r="F30" s="243">
        <f>'Nacionalidad-Alojamiento(datos)'!I30/'Nacionalidad-Alojamiento(datos)'!$C30</f>
        <v>0.1281095995514504</v>
      </c>
      <c r="G30" s="243">
        <f>'Nacionalidad-Alojamiento(datos)'!K30/'Nacionalidad-Alojamiento(datos)'!$C30</f>
        <v>2.7296603417239647E-3</v>
      </c>
      <c r="H30" s="237">
        <f>'Nacionalidad-Alojamiento(datos)'!M30/'Nacionalidad-Alojamiento(datos)'!$C30</f>
        <v>0.31185262785138845</v>
      </c>
    </row>
    <row r="31" spans="2:8" ht="15" customHeight="1">
      <c r="B31" s="244" t="s">
        <v>83</v>
      </c>
      <c r="C31" s="249">
        <f>'Nacionalidad-Alojamiento(datos)'!C31/'Nacionalidad-Alojamiento(datos)'!C31</f>
        <v>1</v>
      </c>
      <c r="D31" s="249">
        <f>'Nacionalidad-Alojamiento(datos)'!E31/'Nacionalidad-Alojamiento(datos)'!$C31</f>
        <v>0.73281721036503189</v>
      </c>
      <c r="E31" s="249">
        <f>'Nacionalidad-Alojamiento(datos)'!G31/'Nacionalidad-Alojamiento(datos)'!$C31</f>
        <v>0.59960523642274532</v>
      </c>
      <c r="F31" s="249">
        <f>'Nacionalidad-Alojamiento(datos)'!I31/'Nacionalidad-Alojamiento(datos)'!$C31</f>
        <v>0.10878805093777083</v>
      </c>
      <c r="G31" s="249">
        <f>'Nacionalidad-Alojamiento(datos)'!K31/'Nacionalidad-Alojamiento(datos)'!$C31</f>
        <v>2.4423923004515732E-2</v>
      </c>
      <c r="H31" s="249">
        <f>'Nacionalidad-Alojamiento(datos)'!M31/'Nacionalidad-Alojamiento(datos)'!$C31</f>
        <v>0.26718278963496811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2" width="15.7109375" style="231" customWidth="1"/>
    <col min="3" max="4" width="10.7109375" style="231" customWidth="1"/>
    <col min="5" max="5" width="13" style="231" customWidth="1"/>
    <col min="6" max="6" width="10.7109375" style="231" customWidth="1"/>
    <col min="7" max="7" width="13" style="231" customWidth="1"/>
    <col min="8" max="8" width="11.7109375" style="23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241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acumulado abril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200</v>
      </c>
      <c r="C7" s="234" t="s">
        <v>83</v>
      </c>
      <c r="D7" s="234" t="s">
        <v>232</v>
      </c>
      <c r="E7" s="234"/>
      <c r="F7" s="234"/>
      <c r="G7" s="234"/>
      <c r="H7" s="234" t="s">
        <v>142</v>
      </c>
    </row>
    <row r="8" spans="2:8" ht="15" customHeight="1">
      <c r="B8" s="233"/>
      <c r="C8" s="234"/>
      <c r="D8" s="122" t="s">
        <v>81</v>
      </c>
      <c r="E8" s="122" t="s">
        <v>238</v>
      </c>
      <c r="F8" s="122" t="s">
        <v>235</v>
      </c>
      <c r="G8" s="122" t="s">
        <v>239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'Nacionalidad-Alojamiento(datos)'!C9/'Nacionalidad-Alojamiento(datos)'!C$31</f>
        <v>0.43792633015006821</v>
      </c>
      <c r="D9" s="239">
        <f>'Nacionalidad-Alojamiento(datos)'!E9/'Nacionalidad-Alojamiento(datos)'!E$31</f>
        <v>0.47218827097621147</v>
      </c>
      <c r="E9" s="239">
        <f>'Nacionalidad-Alojamiento(datos)'!G9/'Nacionalidad-Alojamiento(datos)'!G$31</f>
        <v>0.47757591684589795</v>
      </c>
      <c r="F9" s="239">
        <f>'Nacionalidad-Alojamiento(datos)'!I9/'Nacionalidad-Alojamiento(datos)'!I$31</f>
        <v>0.33809796073947018</v>
      </c>
      <c r="G9" s="239">
        <f>'Nacionalidad-Alojamiento(datos)'!K9/'Nacionalidad-Alojamiento(datos)'!K$31</f>
        <v>0.93718166383701185</v>
      </c>
      <c r="H9" s="237">
        <f>'Nacionalidad-Alojamiento(datos)'!M9/'Nacionalidad-Alojamiento(datos)'!M$31</f>
        <v>0.34395418496733038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'Nacionalidad-Alojamiento(datos)'!C10/'Nacionalidad-Alojamiento(datos)'!C$31</f>
        <v>0.26291585979258325</v>
      </c>
      <c r="D10" s="239">
        <f>'Nacionalidad-Alojamiento(datos)'!E10/'Nacionalidad-Alojamiento(datos)'!E$31</f>
        <v>0.2972148661189199</v>
      </c>
      <c r="E10" s="239">
        <f>'Nacionalidad-Alojamiento(datos)'!G10/'Nacionalidad-Alojamiento(datos)'!G$31</f>
        <v>0.30618469007392857</v>
      </c>
      <c r="F10" s="239">
        <f>'Nacionalidad-Alojamiento(datos)'!I10/'Nacionalidad-Alojamiento(datos)'!I$31</f>
        <v>0.30977701543739278</v>
      </c>
      <c r="G10" s="239">
        <f>'Nacionalidad-Alojamiento(datos)'!K10/'Nacionalidad-Alojamiento(datos)'!K$31</f>
        <v>2.1052631578947368E-2</v>
      </c>
      <c r="H10" s="237">
        <f>'Nacionalidad-Alojamiento(datos)'!M10/'Nacionalidad-Alojamiento(datos)'!M$31</f>
        <v>0.16884205298527152</v>
      </c>
    </row>
    <row r="11" spans="2:8" ht="15" customHeight="1">
      <c r="B11" s="110" t="str">
        <f>'Nacionalidades '!B9</f>
        <v>Países Nórdicos</v>
      </c>
      <c r="C11" s="237">
        <f>'Nacionalidad-Alojamiento(datos)'!C11/'Nacionalidad-Alojamiento(datos)'!C$31</f>
        <v>0.12318116413788528</v>
      </c>
      <c r="D11" s="239">
        <f>'Nacionalidad-Alojamiento(datos)'!E11/'Nacionalidad-Alojamiento(datos)'!E$31</f>
        <v>4.7944817908150562E-2</v>
      </c>
      <c r="E11" s="239">
        <f>'Nacionalidad-Alojamiento(datos)'!G11/'Nacionalidad-Alojamiento(datos)'!G$31</f>
        <v>4.1528641276910631E-2</v>
      </c>
      <c r="F11" s="239">
        <f>'Nacionalidad-Alojamiento(datos)'!I11/'Nacionalidad-Alojamiento(datos)'!I$31</f>
        <v>9.3119878025538408E-2</v>
      </c>
      <c r="G11" s="239">
        <f>'Nacionalidad-Alojamiento(datos)'!K11/'Nacionalidad-Alojamiento(datos)'!K$31</f>
        <v>4.2444821731748728E-3</v>
      </c>
      <c r="H11" s="237">
        <f>'Nacionalidad-Alojamiento(datos)'!M11/'Nacionalidad-Alojamiento(datos)'!M$31</f>
        <v>0.32953610727422283</v>
      </c>
    </row>
    <row r="12" spans="2:8" ht="15" customHeight="1">
      <c r="B12" s="110" t="str">
        <f>'Nacionalidades '!B10</f>
        <v>Finlandia</v>
      </c>
      <c r="C12" s="237">
        <f>'Nacionalidad-Alojamiento(datos)'!C12/'Nacionalidad-Alojamiento(datos)'!C$31</f>
        <v>6.2137943331522616E-2</v>
      </c>
      <c r="D12" s="239">
        <f>'Nacionalidad-Alojamiento(datos)'!E12/'Nacionalidad-Alojamiento(datos)'!E$31</f>
        <v>1.5634548787940517E-2</v>
      </c>
      <c r="E12" s="239">
        <f>'Nacionalidad-Alojamiento(datos)'!G12/'Nacionalidad-Alojamiento(datos)'!G$31</f>
        <v>1.1977952821250493E-2</v>
      </c>
      <c r="F12" s="239">
        <f>'Nacionalidad-Alojamiento(datos)'!I12/'Nacionalidad-Alojamiento(datos)'!I$31</f>
        <v>3.8917476653325712E-2</v>
      </c>
      <c r="G12" s="239">
        <f>'Nacionalidad-Alojamiento(datos)'!K12/'Nacionalidad-Alojamiento(datos)'!K$31</f>
        <v>1.697792869269949E-3</v>
      </c>
      <c r="H12" s="237">
        <f>'Nacionalidad-Alojamiento(datos)'!M12/'Nacionalidad-Alojamiento(datos)'!M$31</f>
        <v>0.18968540965033445</v>
      </c>
    </row>
    <row r="13" spans="2:8" ht="15" customHeight="1">
      <c r="B13" s="110" t="str">
        <f>'Nacionalidades '!B11</f>
        <v>Suecia</v>
      </c>
      <c r="C13" s="237">
        <f>'Nacionalidad-Alojamiento(datos)'!C13/'Nacionalidad-Alojamiento(datos)'!C$31</f>
        <v>2.7828344190713932E-2</v>
      </c>
      <c r="D13" s="239">
        <f>'Nacionalidad-Alojamiento(datos)'!E13/'Nacionalidad-Alojamiento(datos)'!E$31</f>
        <v>1.4400986849550712E-2</v>
      </c>
      <c r="E13" s="239">
        <f>'Nacionalidad-Alojamiento(datos)'!G13/'Nacionalidad-Alojamiento(datos)'!G$31</f>
        <v>1.2918484913450301E-2</v>
      </c>
      <c r="F13" s="239">
        <f>'Nacionalidad-Alojamiento(datos)'!I13/'Nacionalidad-Alojamiento(datos)'!I$31</f>
        <v>2.5576519916142557E-2</v>
      </c>
      <c r="G13" s="239">
        <f>'Nacionalidad-Alojamiento(datos)'!K13/'Nacionalidad-Alojamiento(datos)'!K$31</f>
        <v>1.0186757215619694E-3</v>
      </c>
      <c r="H13" s="237">
        <f>'Nacionalidad-Alojamiento(datos)'!M13/'Nacionalidad-Alojamiento(datos)'!M$31</f>
        <v>6.465630965499046E-2</v>
      </c>
    </row>
    <row r="14" spans="2:8" ht="15" customHeight="1">
      <c r="B14" s="110" t="str">
        <f>'Nacionalidades '!B12</f>
        <v>Dinamarca</v>
      </c>
      <c r="C14" s="237">
        <f>'Nacionalidad-Alojamiento(datos)'!C14/'Nacionalidad-Alojamiento(datos)'!C$31</f>
        <v>1.8701509804815948E-2</v>
      </c>
      <c r="D14" s="239">
        <f>'Nacionalidad-Alojamiento(datos)'!E14/'Nacionalidad-Alojamiento(datos)'!E$31</f>
        <v>1.1928204431769313E-2</v>
      </c>
      <c r="E14" s="239">
        <f>'Nacionalidad-Alojamiento(datos)'!G14/'Nacionalidad-Alojamiento(datos)'!G$31</f>
        <v>1.298764168493558E-2</v>
      </c>
      <c r="F14" s="239">
        <f>'Nacionalidad-Alojamiento(datos)'!I14/'Nacionalidad-Alojamiento(datos)'!I$31</f>
        <v>8.5000952925481221E-3</v>
      </c>
      <c r="G14" s="239">
        <f>'Nacionalidad-Alojamiento(datos)'!K14/'Nacionalidad-Alojamiento(datos)'!K$31</f>
        <v>1.1884550084889642E-3</v>
      </c>
      <c r="H14" s="237">
        <f>'Nacionalidad-Alojamiento(datos)'!M14/'Nacionalidad-Alojamiento(datos)'!M$31</f>
        <v>3.7279034035354555E-2</v>
      </c>
    </row>
    <row r="15" spans="2:8" ht="15" customHeight="1">
      <c r="B15" s="110" t="str">
        <f>'Nacionalidades '!B13</f>
        <v>Noruega</v>
      </c>
      <c r="C15" s="237">
        <f>'Nacionalidad-Alojamiento(datos)'!C15/'Nacionalidad-Alojamiento(datos)'!C$31</f>
        <v>1.4513366810832777E-2</v>
      </c>
      <c r="D15" s="239">
        <f>'Nacionalidad-Alojamiento(datos)'!E15/'Nacionalidad-Alojamiento(datos)'!E$31</f>
        <v>5.9810778388900204E-3</v>
      </c>
      <c r="E15" s="239">
        <f>'Nacionalidad-Alojamiento(datos)'!G15/'Nacionalidad-Alojamiento(datos)'!G$31</f>
        <v>3.6445618572742552E-3</v>
      </c>
      <c r="F15" s="239">
        <f>'Nacionalidad-Alojamiento(datos)'!I15/'Nacionalidad-Alojamiento(datos)'!I$31</f>
        <v>2.0125786163522012E-2</v>
      </c>
      <c r="G15" s="239">
        <f>'Nacionalidad-Alojamiento(datos)'!K15/'Nacionalidad-Alojamiento(datos)'!K$31</f>
        <v>3.3955857385398983E-4</v>
      </c>
      <c r="H15" s="237">
        <f>'Nacionalidad-Alojamiento(datos)'!M15/'Nacionalidad-Alojamiento(datos)'!M$31</f>
        <v>3.7915353933543373E-2</v>
      </c>
    </row>
    <row r="16" spans="2:8" ht="15" customHeight="1">
      <c r="B16" s="110" t="str">
        <f>'Nacionalidades '!B14</f>
        <v>Reino Unido</v>
      </c>
      <c r="C16" s="237">
        <f>'Nacionalidad-Alojamiento(datos)'!C16/'Nacionalidad-Alojamiento(datos)'!C$31</f>
        <v>8.4380714638181767E-2</v>
      </c>
      <c r="D16" s="239">
        <f>'Nacionalidad-Alojamiento(datos)'!E16/'Nacionalidad-Alojamiento(datos)'!E$31</f>
        <v>9.2437925805210389E-2</v>
      </c>
      <c r="E16" s="239">
        <f>'Nacionalidad-Alojamiento(datos)'!G16/'Nacionalidad-Alojamiento(datos)'!G$31</f>
        <v>9.7227505031155126E-2</v>
      </c>
      <c r="F16" s="239">
        <f>'Nacionalidad-Alojamiento(datos)'!I16/'Nacionalidad-Alojamiento(datos)'!I$31</f>
        <v>8.5000952925481224E-2</v>
      </c>
      <c r="G16" s="239">
        <f>'Nacionalidad-Alojamiento(datos)'!K16/'Nacionalidad-Alojamiento(datos)'!K$31</f>
        <v>7.9796264855687606E-3</v>
      </c>
      <c r="H16" s="237">
        <f>'Nacionalidad-Alojamiento(datos)'!M16/'Nacionalidad-Alojamiento(datos)'!M$31</f>
        <v>6.2281750034919994E-2</v>
      </c>
    </row>
    <row r="17" spans="2:10" ht="15" customHeight="1">
      <c r="B17" s="110" t="str">
        <f>'Nacionalidades '!B15</f>
        <v>Francia</v>
      </c>
      <c r="C17" s="237">
        <f>'Nacionalidad-Alojamiento(datos)'!C17/'Nacionalidad-Alojamiento(datos)'!C$31</f>
        <v>2.9781428695828858E-2</v>
      </c>
      <c r="D17" s="239">
        <f>'Nacionalidad-Alojamiento(datos)'!E17/'Nacionalidad-Alojamiento(datos)'!E$31</f>
        <v>3.5111246916095157E-2</v>
      </c>
      <c r="E17" s="239">
        <f>'Nacionalidad-Alojamiento(datos)'!G17/'Nacionalidad-Alojamiento(datos)'!G$31</f>
        <v>2.8955940220886729E-2</v>
      </c>
      <c r="F17" s="239">
        <f>'Nacionalidad-Alojamiento(datos)'!I17/'Nacionalidad-Alojamiento(datos)'!I$31</f>
        <v>7.6081570421193068E-2</v>
      </c>
      <c r="G17" s="239">
        <f>'Nacionalidad-Alojamiento(datos)'!K17/'Nacionalidad-Alojamiento(datos)'!K$31</f>
        <v>3.7351443123938878E-3</v>
      </c>
      <c r="H17" s="237">
        <f>'Nacionalidad-Alojamiento(datos)'!M17/'Nacionalidad-Alojamiento(datos)'!M$31</f>
        <v>1.5163037573913988E-2</v>
      </c>
    </row>
    <row r="18" spans="2:10" ht="15" customHeight="1">
      <c r="B18" s="110" t="str">
        <f>'Nacionalidades '!B16</f>
        <v>Austria</v>
      </c>
      <c r="C18" s="237">
        <f>'Nacionalidad-Alojamiento(datos)'!C18/'Nacionalidad-Alojamiento(datos)'!C$31</f>
        <v>8.8407137259129947E-3</v>
      </c>
      <c r="D18" s="239">
        <f>'Nacionalidad-Alojamiento(datos)'!E18/'Nacionalidad-Alojamiento(datos)'!E$31</f>
        <v>9.1838120459020837E-3</v>
      </c>
      <c r="E18" s="239">
        <f>'Nacionalidad-Alojamiento(datos)'!G18/'Nacionalidad-Alojamiento(datos)'!G$31</f>
        <v>8.2642341924909577E-3</v>
      </c>
      <c r="F18" s="239">
        <f>'Nacionalidad-Alojamiento(datos)'!I18/'Nacionalidad-Alojamiento(datos)'!I$31</f>
        <v>1.5589860872879741E-2</v>
      </c>
      <c r="G18" s="239">
        <f>'Nacionalidad-Alojamiento(datos)'!K18/'Nacionalidad-Alojamiento(datos)'!K$31</f>
        <v>3.2258064516129032E-3</v>
      </c>
      <c r="H18" s="237">
        <f>'Nacionalidad-Alojamiento(datos)'!M18/'Nacionalidad-Alojamiento(datos)'!M$31</f>
        <v>7.8996787360514024E-3</v>
      </c>
    </row>
    <row r="19" spans="2:10" ht="15" customHeight="1">
      <c r="B19" s="110" t="str">
        <f>'Nacionalidades '!B17</f>
        <v>Italia</v>
      </c>
      <c r="C19" s="237">
        <f>'Nacionalidad-Alojamiento(datos)'!C19/'Nacionalidad-Alojamiento(datos)'!C$31</f>
        <v>7.2815634628063874E-3</v>
      </c>
      <c r="D19" s="239">
        <f>'Nacionalidad-Alojamiento(datos)'!E19/'Nacionalidad-Alojamiento(datos)'!E$31</f>
        <v>6.1395169869400872E-3</v>
      </c>
      <c r="E19" s="239">
        <f>'Nacionalidad-Alojamiento(datos)'!G19/'Nacionalidad-Alojamiento(datos)'!G$31</f>
        <v>4.6957447838505105E-3</v>
      </c>
      <c r="F19" s="239">
        <f>'Nacionalidad-Alojamiento(datos)'!I19/'Nacionalidad-Alojamiento(datos)'!I$31</f>
        <v>1.4713169430150563E-2</v>
      </c>
      <c r="G19" s="239">
        <f>'Nacionalidad-Alojamiento(datos)'!K19/'Nacionalidad-Alojamiento(datos)'!K$31</f>
        <v>3.3955857385398981E-3</v>
      </c>
      <c r="H19" s="237">
        <f>'Nacionalidad-Alojamiento(datos)'!M19/'Nacionalidad-Alojamiento(datos)'!M$31</f>
        <v>1.0413918333773066E-2</v>
      </c>
    </row>
    <row r="20" spans="2:10" ht="15" customHeight="1">
      <c r="B20" s="110" t="str">
        <f>'Nacionalidades '!B18</f>
        <v>Países del Este</v>
      </c>
      <c r="C20" s="237">
        <f>'Nacionalidad-Alojamiento(datos)'!C20/'Nacionalidad-Alojamiento(datos)'!C$31</f>
        <v>5.722413199699781E-3</v>
      </c>
      <c r="D20" s="239">
        <f>'Nacionalidad-Alojamiento(datos)'!E20/'Nacionalidad-Alojamiento(datos)'!E$31</f>
        <v>5.6924922477988278E-3</v>
      </c>
      <c r="E20" s="239">
        <f>'Nacionalidad-Alojamiento(datos)'!G20/'Nacionalidad-Alojamiento(datos)'!G$31</f>
        <v>5.7123493246841262E-3</v>
      </c>
      <c r="F20" s="239">
        <f>'Nacionalidad-Alojamiento(datos)'!I20/'Nacionalidad-Alojamiento(datos)'!I$31</f>
        <v>6.5180102915951971E-3</v>
      </c>
      <c r="G20" s="239">
        <f>'Nacionalidad-Alojamiento(datos)'!K20/'Nacionalidad-Alojamiento(datos)'!K$31</f>
        <v>1.5280135823429542E-3</v>
      </c>
      <c r="H20" s="237">
        <f>'Nacionalidad-Alojamiento(datos)'!M20/'Nacionalidad-Alojamiento(datos)'!M$31</f>
        <v>5.8044790712833486E-3</v>
      </c>
    </row>
    <row r="21" spans="2:10" ht="15" customHeight="1">
      <c r="B21" s="110" t="str">
        <f>'Nacionalidades '!B19</f>
        <v>Suiza</v>
      </c>
      <c r="C21" s="237">
        <f>'Nacionalidad-Alojamiento(datos)'!C21/'Nacionalidad-Alojamiento(datos)'!C$31</f>
        <v>5.1294384985714698E-3</v>
      </c>
      <c r="D21" s="239">
        <f>'Nacionalidad-Alojamiento(datos)'!E21/'Nacionalidad-Alojamiento(datos)'!E$31</f>
        <v>5.2284918856522035E-3</v>
      </c>
      <c r="E21" s="239">
        <f>'Nacionalidad-Alojamiento(datos)'!G21/'Nacionalidad-Alojamiento(datos)'!G$31</f>
        <v>5.0276972869798551E-3</v>
      </c>
      <c r="F21" s="239">
        <f>'Nacionalidad-Alojamiento(datos)'!I21/'Nacionalidad-Alojamiento(datos)'!I$31</f>
        <v>7.0897655803316183E-3</v>
      </c>
      <c r="G21" s="239">
        <f>'Nacionalidad-Alojamiento(datos)'!K21/'Nacionalidad-Alojamiento(datos)'!K$31</f>
        <v>1.8675721561969439E-3</v>
      </c>
      <c r="H21" s="237">
        <f>'Nacionalidad-Alojamiento(datos)'!M21/'Nacionalidad-Alojamiento(datos)'!M$31</f>
        <v>4.857759222758524E-3</v>
      </c>
    </row>
    <row r="22" spans="2:10" ht="15" customHeight="1">
      <c r="B22" s="110" t="str">
        <f>'Nacionalidades '!B20</f>
        <v>Holanda</v>
      </c>
      <c r="C22" s="237">
        <f>'Nacionalidad-Alojamiento(datos)'!C22/'Nacionalidad-Alojamiento(datos)'!C$31</f>
        <v>4.5571971786014919E-3</v>
      </c>
      <c r="D22" s="239">
        <f>'Nacionalidad-Alojamiento(datos)'!E22/'Nacionalidad-Alojamiento(datos)'!E$31</f>
        <v>3.7855639301962382E-3</v>
      </c>
      <c r="E22" s="239">
        <f>'Nacionalidad-Alojamiento(datos)'!G22/'Nacionalidad-Alojamiento(datos)'!G$31</f>
        <v>3.1258860711346551E-3</v>
      </c>
      <c r="F22" s="239">
        <f>'Nacionalidad-Alojamiento(datos)'!I22/'Nacionalidad-Alojamiento(datos)'!I$31</f>
        <v>8.1189251000571751E-3</v>
      </c>
      <c r="G22" s="239">
        <f>'Nacionalidad-Alojamiento(datos)'!K22/'Nacionalidad-Alojamiento(datos)'!K$31</f>
        <v>6.7911714770797966E-4</v>
      </c>
      <c r="H22" s="237">
        <f>'Nacionalidad-Alojamiento(datos)'!M22/'Nacionalidad-Alojamiento(datos)'!M$31</f>
        <v>6.6735989322241705E-3</v>
      </c>
    </row>
    <row r="23" spans="2:10" ht="15" customHeight="1">
      <c r="B23" s="110" t="str">
        <f>'Nacionalidades '!B21</f>
        <v>Irlanda</v>
      </c>
      <c r="C23" s="237">
        <f>'Nacionalidad-Alojamiento(datos)'!C23/'Nacionalidad-Alojamiento(datos)'!C$31</f>
        <v>2.4631256816099057E-3</v>
      </c>
      <c r="D23" s="239">
        <f>'Nacionalidad-Alojamiento(datos)'!E23/'Nacionalidad-Alojamiento(datos)'!E$31</f>
        <v>2.2351236957062989E-3</v>
      </c>
      <c r="E23" s="239">
        <f>'Nacionalidad-Alojamiento(datos)'!G23/'Nacionalidad-Alojamiento(datos)'!G$31</f>
        <v>1.8741485072510874E-3</v>
      </c>
      <c r="F23" s="239">
        <f>'Nacionalidad-Alojamiento(datos)'!I23/'Nacionalidad-Alojamiento(datos)'!I$31</f>
        <v>4.650276348389556E-3</v>
      </c>
      <c r="G23" s="239">
        <f>'Nacionalidad-Alojamiento(datos)'!K23/'Nacionalidad-Alojamiento(datos)'!K$31</f>
        <v>3.3955857385398983E-4</v>
      </c>
      <c r="H23" s="237">
        <f>'Nacionalidad-Alojamiento(datos)'!M23/'Nacionalidad-Alojamiento(datos)'!M$31</f>
        <v>3.088479505843279E-3</v>
      </c>
    </row>
    <row r="24" spans="2:10" ht="15" customHeight="1">
      <c r="B24" s="110" t="str">
        <f>'Nacionalidades '!B22</f>
        <v>Rusia</v>
      </c>
      <c r="C24" s="237">
        <f>'Nacionalidad-Alojamiento(datos)'!C24/'Nacionalidad-Alojamiento(datos)'!C$31</f>
        <v>3.4666213296732007E-3</v>
      </c>
      <c r="D24" s="239">
        <f>'Nacionalidad-Alojamiento(datos)'!E24/'Nacionalidad-Alojamiento(datos)'!E$31</f>
        <v>3.1857585840066997E-3</v>
      </c>
      <c r="E24" s="239">
        <f>'Nacionalidad-Alojamiento(datos)'!G24/'Nacionalidad-Alojamiento(datos)'!G$31</f>
        <v>3.2780309684022711E-3</v>
      </c>
      <c r="F24" s="239">
        <f>'Nacionalidad-Alojamiento(datos)'!I24/'Nacionalidad-Alojamiento(datos)'!I$31</f>
        <v>3.2780636554221461E-3</v>
      </c>
      <c r="G24" s="239">
        <f>'Nacionalidad-Alojamiento(datos)'!K24/'Nacionalidad-Alojamiento(datos)'!K$31</f>
        <v>5.0933786078098469E-4</v>
      </c>
      <c r="H24" s="237">
        <f>'Nacionalidad-Alojamiento(datos)'!M24/'Nacionalidad-Alojamiento(datos)'!M$31</f>
        <v>4.2369593220865087E-3</v>
      </c>
    </row>
    <row r="25" spans="2:10" ht="15" customHeight="1">
      <c r="B25" s="110" t="str">
        <f>'Nacionalidades '!B23</f>
        <v>Bélgica</v>
      </c>
      <c r="C25" s="237">
        <f>'Nacionalidad-Alojamiento(datos)'!C25/'Nacionalidad-Alojamiento(datos)'!C$31</f>
        <v>2.6911928743515636E-3</v>
      </c>
      <c r="D25" s="239">
        <f>'Nacionalidad-Alojamiento(datos)'!E25/'Nacionalidad-Alojamiento(datos)'!E$31</f>
        <v>2.6425386478350424E-3</v>
      </c>
      <c r="E25" s="239">
        <f>'Nacionalidad-Alojamiento(datos)'!G25/'Nacionalidad-Alojamiento(datos)'!G$31</f>
        <v>2.2406793961230716E-3</v>
      </c>
      <c r="F25" s="239">
        <f>'Nacionalidad-Alojamiento(datos)'!I25/'Nacionalidad-Alojamiento(datos)'!I$31</f>
        <v>5.3363826948732611E-3</v>
      </c>
      <c r="G25" s="239">
        <f>'Nacionalidad-Alojamiento(datos)'!K25/'Nacionalidad-Alojamiento(datos)'!K$31</f>
        <v>5.0933786078098469E-4</v>
      </c>
      <c r="H25" s="237">
        <f>'Nacionalidad-Alojamiento(datos)'!M25/'Nacionalidad-Alojamiento(datos)'!M$31</f>
        <v>2.8246395480576725E-3</v>
      </c>
    </row>
    <row r="26" spans="2:10" ht="15" customHeight="1">
      <c r="B26" s="110" t="str">
        <f>'Nacionalidades '!B24</f>
        <v>Resto de Europa</v>
      </c>
      <c r="C26" s="237">
        <f>'Nacionalidad-Alojamiento(datos)'!C26/'Nacionalidad-Alojamiento(datos)'!C$31</f>
        <v>9.3673416073346404E-3</v>
      </c>
      <c r="D26" s="239">
        <f>'Nacionalidad-Alojamiento(datos)'!E26/'Nacionalidad-Alojamiento(datos)'!E$31</f>
        <v>8.3746406826463865E-3</v>
      </c>
      <c r="E26" s="239">
        <f>'Nacionalidad-Alojamiento(datos)'!G26/'Nacionalidad-Alojamiento(datos)'!G$31</f>
        <v>6.8949301170824137E-3</v>
      </c>
      <c r="F26" s="239">
        <f>'Nacionalidad-Alojamiento(datos)'!I26/'Nacionalidad-Alojamiento(datos)'!I$31</f>
        <v>1.6923956546598055E-2</v>
      </c>
      <c r="G26" s="239">
        <f>'Nacionalidad-Alojamiento(datos)'!K26/'Nacionalidad-Alojamiento(datos)'!K$31</f>
        <v>6.6213921901528017E-3</v>
      </c>
      <c r="H26" s="237">
        <f>'Nacionalidad-Alojamiento(datos)'!M26/'Nacionalidad-Alojamiento(datos)'!M$31</f>
        <v>1.209007806558751E-2</v>
      </c>
    </row>
    <row r="27" spans="2:10" ht="15" customHeight="1">
      <c r="B27" s="110" t="str">
        <f>'Nacionalidades '!B25</f>
        <v>Usa</v>
      </c>
      <c r="C27" s="237">
        <f>'Nacionalidad-Alojamiento(datos)'!C27/'Nacionalidad-Alojamiento(datos)'!C$31</f>
        <v>2.2101784314782487E-3</v>
      </c>
      <c r="D27" s="239">
        <f>'Nacionalidad-Alojamiento(datos)'!E27/'Nacionalidad-Alojamiento(datos)'!E$31</f>
        <v>1.9465381046151061E-3</v>
      </c>
      <c r="E27" s="239">
        <f>'Nacionalidad-Alojamiento(datos)'!G27/'Nacionalidad-Alojamiento(datos)'!G$31</f>
        <v>1.7220036099834714E-3</v>
      </c>
      <c r="F27" s="239">
        <f>'Nacionalidad-Alojamiento(datos)'!I27/'Nacionalidad-Alojamiento(datos)'!I$31</f>
        <v>2.7825424051839145E-3</v>
      </c>
      <c r="G27" s="239">
        <f>'Nacionalidad-Alojamiento(datos)'!K27/'Nacionalidad-Alojamiento(datos)'!K$31</f>
        <v>3.7351443123938878E-3</v>
      </c>
      <c r="H27" s="237">
        <f>'Nacionalidad-Alojamiento(datos)'!M27/'Nacionalidad-Alojamiento(datos)'!M$31</f>
        <v>2.933279530675275E-3</v>
      </c>
    </row>
    <row r="28" spans="2:10" ht="15" customHeight="1">
      <c r="B28" s="110" t="str">
        <f>'Nacionalidades '!B26</f>
        <v>Resto de América</v>
      </c>
      <c r="C28" s="237">
        <f>'Nacionalidad-Alojamiento(datos)'!C28/'Nacionalidad-Alojamiento(datos)'!C$31</f>
        <v>4.4493835965781631E-3</v>
      </c>
      <c r="D28" s="239">
        <f>'Nacionalidad-Alojamiento(datos)'!E28/'Nacionalidad-Alojamiento(datos)'!E$31</f>
        <v>2.7387338448654399E-3</v>
      </c>
      <c r="E28" s="239">
        <f>'Nacionalidad-Alojamiento(datos)'!G28/'Nacionalidad-Alojamiento(datos)'!G$31</f>
        <v>2.0193777273701755E-3</v>
      </c>
      <c r="F28" s="239">
        <f>'Nacionalidad-Alojamiento(datos)'!I28/'Nacionalidad-Alojamiento(datos)'!I$31</f>
        <v>6.9754145225843335E-3</v>
      </c>
      <c r="G28" s="239">
        <f>'Nacionalidad-Alojamiento(datos)'!K28/'Nacionalidad-Alojamiento(datos)'!K$31</f>
        <v>1.5280135823429542E-3</v>
      </c>
      <c r="H28" s="237">
        <f>'Nacionalidad-Alojamiento(datos)'!M28/'Nacionalidad-Alojamiento(datos)'!M$31</f>
        <v>9.1412785373954347E-3</v>
      </c>
      <c r="I28" s="240"/>
      <c r="J28" s="240"/>
    </row>
    <row r="29" spans="2:10" ht="15" customHeight="1">
      <c r="B29" s="110" t="str">
        <f>'Nacionalidades '!B27</f>
        <v>Resto del Mundo</v>
      </c>
      <c r="C29" s="237">
        <f>'Nacionalidad-Alojamiento(datos)'!C29/'Nacionalidad-Alojamiento(datos)'!C$31</f>
        <v>5.6353329988347838E-3</v>
      </c>
      <c r="D29" s="239">
        <f>'Nacionalidad-Alojamiento(datos)'!E29/'Nacionalidad-Alojamiento(datos)'!E$31</f>
        <v>3.9496616192480931E-3</v>
      </c>
      <c r="E29" s="239">
        <f>'Nacionalidad-Alojamiento(datos)'!G29/'Nacionalidad-Alojamiento(datos)'!G$31</f>
        <v>3.6722245658683669E-3</v>
      </c>
      <c r="F29" s="239">
        <f>'Nacionalidad-Alojamiento(datos)'!I29/'Nacionalidad-Alojamiento(datos)'!I$31</f>
        <v>5.9462550028587767E-3</v>
      </c>
      <c r="G29" s="239">
        <f>'Nacionalidad-Alojamiento(datos)'!K29/'Nacionalidad-Alojamiento(datos)'!K$31</f>
        <v>1.8675721561969439E-3</v>
      </c>
      <c r="H29" s="237">
        <f>'Nacionalidad-Alojamiento(datos)'!M29/'Nacionalidad-Alojamiento(datos)'!M$31</f>
        <v>1.0258718358605062E-2</v>
      </c>
    </row>
    <row r="30" spans="2:10" ht="15" customHeight="1">
      <c r="B30" s="241" t="str">
        <f>'Nacionalidades '!B28</f>
        <v>Turismo extranjero</v>
      </c>
      <c r="C30" s="243">
        <f>'Nacionalidad-Alojamiento(datos)'!C30/'Nacionalidad-Alojamiento(datos)'!C$31</f>
        <v>0.56207366984993179</v>
      </c>
      <c r="D30" s="243">
        <f>'Nacionalidad-Alojamiento(datos)'!E30/'Nacionalidad-Alojamiento(datos)'!E$31</f>
        <v>0.52781172902378848</v>
      </c>
      <c r="E30" s="243">
        <f>'Nacionalidad-Alojamiento(datos)'!G30/'Nacionalidad-Alojamiento(datos)'!G$31</f>
        <v>0.52242408315410205</v>
      </c>
      <c r="F30" s="243">
        <f>'Nacionalidad-Alojamiento(datos)'!I30/'Nacionalidad-Alojamiento(datos)'!I$31</f>
        <v>0.66190203926052982</v>
      </c>
      <c r="G30" s="243">
        <f>'Nacionalidad-Alojamiento(datos)'!K30/'Nacionalidad-Alojamiento(datos)'!K$31</f>
        <v>6.2818336162988112E-2</v>
      </c>
      <c r="H30" s="237">
        <f>'Nacionalidad-Alojamiento(datos)'!M30/'Nacionalidad-Alojamiento(datos)'!M$31</f>
        <v>0.65604581503266957</v>
      </c>
    </row>
    <row r="31" spans="2:10" ht="15" customHeight="1">
      <c r="B31" s="244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A1:Z173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1" t="s">
        <v>242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2" t="s">
        <v>200</v>
      </c>
      <c r="C6" s="122" t="s">
        <v>201</v>
      </c>
      <c r="D6" s="123" t="s">
        <v>203</v>
      </c>
      <c r="E6" s="122" t="s">
        <v>204</v>
      </c>
      <c r="F6" s="123" t="s">
        <v>205</v>
      </c>
      <c r="G6" s="194" t="s">
        <v>206</v>
      </c>
      <c r="H6" s="250" t="s">
        <v>207</v>
      </c>
      <c r="I6" s="194" t="s">
        <v>208</v>
      </c>
      <c r="J6" s="250" t="s">
        <v>209</v>
      </c>
      <c r="K6" s="122" t="s">
        <v>210</v>
      </c>
      <c r="L6" s="251" t="s">
        <v>211</v>
      </c>
      <c r="M6" s="195" t="s">
        <v>212</v>
      </c>
      <c r="N6" s="251" t="s">
        <v>213</v>
      </c>
      <c r="O6" s="195" t="s">
        <v>214</v>
      </c>
      <c r="P6" s="123" t="s">
        <v>215</v>
      </c>
      <c r="Q6" s="122" t="s">
        <v>216</v>
      </c>
      <c r="R6" s="123" t="s">
        <v>217</v>
      </c>
      <c r="S6" s="122" t="s">
        <v>218</v>
      </c>
      <c r="T6" s="123" t="s">
        <v>219</v>
      </c>
      <c r="U6" s="122" t="s">
        <v>220</v>
      </c>
      <c r="V6" s="123" t="s">
        <v>221</v>
      </c>
      <c r="W6" s="122" t="s">
        <v>222</v>
      </c>
      <c r="X6" s="123" t="s">
        <v>223</v>
      </c>
      <c r="Y6" s="122" t="s">
        <v>83</v>
      </c>
      <c r="Z6"/>
    </row>
    <row r="7" spans="2:26">
      <c r="B7" s="65" t="s">
        <v>94</v>
      </c>
      <c r="C7" s="252">
        <v>0.55681068468903372</v>
      </c>
      <c r="D7" s="199">
        <v>4.1354895808190526E-3</v>
      </c>
      <c r="E7" s="252">
        <v>2.9608174430766753E-3</v>
      </c>
      <c r="F7" s="199">
        <v>0.20904336632070158</v>
      </c>
      <c r="G7" s="252">
        <v>3.8571083755732559E-2</v>
      </c>
      <c r="H7" s="199">
        <v>7.414916727009413E-2</v>
      </c>
      <c r="I7" s="252">
        <v>9.4939254968219491E-4</v>
      </c>
      <c r="J7" s="199">
        <v>7.4181350068388448E-3</v>
      </c>
      <c r="K7" s="252">
        <v>5.8057768122938287E-2</v>
      </c>
      <c r="L7" s="199">
        <v>1.3677689275082469E-2</v>
      </c>
      <c r="M7" s="252">
        <v>7.208946817925819E-3</v>
      </c>
      <c r="N7" s="199">
        <v>1.0829511626035885E-2</v>
      </c>
      <c r="O7" s="252">
        <v>2.6341620403894119E-2</v>
      </c>
      <c r="P7" s="199">
        <v>4.875693941588221E-3</v>
      </c>
      <c r="Q7" s="252">
        <v>6.9032102341298578E-3</v>
      </c>
      <c r="R7" s="199">
        <v>5.390618714297208E-3</v>
      </c>
      <c r="S7" s="252">
        <v>5.8089950921232604E-3</v>
      </c>
      <c r="T7" s="199">
        <v>9.1881889130259881E-3</v>
      </c>
      <c r="U7" s="252">
        <v>2.3493442754847532E-3</v>
      </c>
      <c r="V7" s="199">
        <v>6.0986402767720651E-3</v>
      </c>
      <c r="W7" s="252">
        <v>7.289403813661598E-3</v>
      </c>
      <c r="X7" s="199">
        <v>0.44318931531096628</v>
      </c>
      <c r="Y7" s="253">
        <v>1</v>
      </c>
    </row>
    <row r="8" spans="2:26">
      <c r="B8" s="65" t="s">
        <v>95</v>
      </c>
      <c r="C8" s="252">
        <v>0.39586836416046123</v>
      </c>
      <c r="D8" s="199">
        <v>4.8792937785251018E-3</v>
      </c>
      <c r="E8" s="252">
        <v>2.522219553206822E-3</v>
      </c>
      <c r="F8" s="199">
        <v>0.27720393946673072</v>
      </c>
      <c r="G8" s="252">
        <v>3.3899831852029785E-2</v>
      </c>
      <c r="H8" s="199">
        <v>9.2331251501321168E-2</v>
      </c>
      <c r="I8" s="252">
        <v>3.0927215950036033E-3</v>
      </c>
      <c r="J8" s="199">
        <v>6.740932020177756E-3</v>
      </c>
      <c r="K8" s="252">
        <v>0.14022339658899832</v>
      </c>
      <c r="L8" s="199">
        <v>3.5656377612298826E-2</v>
      </c>
      <c r="M8" s="252">
        <v>1.4712947393706462E-2</v>
      </c>
      <c r="N8" s="199">
        <v>2.1378813355753062E-2</v>
      </c>
      <c r="O8" s="252">
        <v>6.8475258227239974E-2</v>
      </c>
      <c r="P8" s="199">
        <v>5.1345183761710303E-3</v>
      </c>
      <c r="Q8" s="252">
        <v>7.0712226759548401E-3</v>
      </c>
      <c r="R8" s="199">
        <v>1.9066778765313476E-3</v>
      </c>
      <c r="S8" s="252">
        <v>6.4106413644006727E-3</v>
      </c>
      <c r="T8" s="199">
        <v>1.0058851789574826E-2</v>
      </c>
      <c r="U8" s="252">
        <v>2.5072063415805907E-3</v>
      </c>
      <c r="V8" s="199">
        <v>3.3029065577708382E-3</v>
      </c>
      <c r="W8" s="252">
        <v>6.8460245015613741E-3</v>
      </c>
      <c r="X8" s="199">
        <v>0.60413163583953877</v>
      </c>
      <c r="Y8" s="253">
        <v>1</v>
      </c>
    </row>
    <row r="9" spans="2:26">
      <c r="B9" s="65" t="s">
        <v>96</v>
      </c>
      <c r="C9" s="252">
        <v>0.41240605483222187</v>
      </c>
      <c r="D9" s="199">
        <v>5.1162626583395078E-3</v>
      </c>
      <c r="E9" s="252">
        <v>2.5228467591122401E-3</v>
      </c>
      <c r="F9" s="199">
        <v>0.27065029462615997</v>
      </c>
      <c r="G9" s="252">
        <v>2.7222045799371933E-2</v>
      </c>
      <c r="H9" s="199">
        <v>8.6429554355880178E-2</v>
      </c>
      <c r="I9" s="252">
        <v>1.887724498076991E-3</v>
      </c>
      <c r="J9" s="199">
        <v>7.7273208425955326E-3</v>
      </c>
      <c r="K9" s="252">
        <v>0.13729226209378639</v>
      </c>
      <c r="L9" s="199">
        <v>3.1438551921244839E-2</v>
      </c>
      <c r="M9" s="252">
        <v>1.6742528492290323E-2</v>
      </c>
      <c r="N9" s="199">
        <v>2.2493913411665078E-2</v>
      </c>
      <c r="O9" s="252">
        <v>6.6617268268586147E-2</v>
      </c>
      <c r="P9" s="199">
        <v>5.3632546487421048E-3</v>
      </c>
      <c r="Q9" s="252">
        <v>1.1220493278289403E-2</v>
      </c>
      <c r="R9" s="199">
        <v>2.9639038848311631E-3</v>
      </c>
      <c r="S9" s="252">
        <v>7.5685402773367208E-3</v>
      </c>
      <c r="T9" s="199">
        <v>1.0832363007656751E-2</v>
      </c>
      <c r="U9" s="252">
        <v>2.3464239088246712E-3</v>
      </c>
      <c r="V9" s="199">
        <v>4.5164249673617729E-3</v>
      </c>
      <c r="W9" s="252">
        <v>3.9342295614127939E-3</v>
      </c>
      <c r="X9" s="199">
        <v>0.58759394516777808</v>
      </c>
      <c r="Y9" s="253">
        <v>1</v>
      </c>
    </row>
    <row r="10" spans="2:26">
      <c r="B10" s="65" t="s">
        <v>97</v>
      </c>
      <c r="C10" s="252">
        <v>0.38157280786762859</v>
      </c>
      <c r="D10" s="199">
        <v>4.073794910448297E-3</v>
      </c>
      <c r="E10" s="252">
        <v>2.7637198951939988E-3</v>
      </c>
      <c r="F10" s="199">
        <v>0.29805103908689567</v>
      </c>
      <c r="G10" s="252">
        <v>1.7659093356304511E-2</v>
      </c>
      <c r="H10" s="199">
        <v>8.4203725637988586E-2</v>
      </c>
      <c r="I10" s="252">
        <v>3.9840637450199202E-3</v>
      </c>
      <c r="J10" s="199">
        <v>7.3220630989555288E-3</v>
      </c>
      <c r="K10" s="252">
        <v>0.16108538817702164</v>
      </c>
      <c r="L10" s="199">
        <v>3.058038117799074E-2</v>
      </c>
      <c r="M10" s="252">
        <v>2.0153619755213379E-2</v>
      </c>
      <c r="N10" s="199">
        <v>2.0422813251498511E-2</v>
      </c>
      <c r="O10" s="252">
        <v>8.9928573992319016E-2</v>
      </c>
      <c r="P10" s="199">
        <v>5.1685151286744915E-3</v>
      </c>
      <c r="Q10" s="252">
        <v>1.0695954919062488E-2</v>
      </c>
      <c r="R10" s="199">
        <v>3.6969240156491151E-3</v>
      </c>
      <c r="S10" s="252">
        <v>2.9252359929650765E-3</v>
      </c>
      <c r="T10" s="199">
        <v>7.2502781666128283E-3</v>
      </c>
      <c r="U10" s="252">
        <v>1.5613222784537526E-3</v>
      </c>
      <c r="V10" s="199">
        <v>3.9122788126772189E-3</v>
      </c>
      <c r="W10" s="252">
        <v>4.073794910448297E-3</v>
      </c>
      <c r="X10" s="199">
        <v>0.61842719213237141</v>
      </c>
      <c r="Y10" s="253">
        <v>1</v>
      </c>
    </row>
    <row r="11" spans="2:26" ht="30" customHeight="1">
      <c r="B11" s="202" t="str">
        <f>actualizaciones!$A$2</f>
        <v xml:space="preserve">acumulado abril 2011 </v>
      </c>
      <c r="C11" s="129">
        <v>0.43792633015006821</v>
      </c>
      <c r="D11" s="129">
        <v>4.5571971786014919E-3</v>
      </c>
      <c r="E11" s="129">
        <v>2.6911928743515636E-3</v>
      </c>
      <c r="F11" s="129">
        <v>0.26291585979258325</v>
      </c>
      <c r="G11" s="129">
        <v>2.9781428695828858E-2</v>
      </c>
      <c r="H11" s="129">
        <v>8.4380714638181767E-2</v>
      </c>
      <c r="I11" s="129">
        <v>2.4631256816099057E-3</v>
      </c>
      <c r="J11" s="129">
        <v>7.2815634628063874E-3</v>
      </c>
      <c r="K11" s="129">
        <v>0.12318116413788528</v>
      </c>
      <c r="L11" s="129">
        <v>2.7828344190713932E-2</v>
      </c>
      <c r="M11" s="129">
        <v>1.4513366810832777E-2</v>
      </c>
      <c r="N11" s="129">
        <v>1.8701509804815948E-2</v>
      </c>
      <c r="O11" s="129">
        <v>6.2137943331522616E-2</v>
      </c>
      <c r="P11" s="129">
        <v>5.1294384985714698E-3</v>
      </c>
      <c r="Q11" s="129">
        <v>8.8407137259129947E-3</v>
      </c>
      <c r="R11" s="129">
        <v>3.4666213296732007E-3</v>
      </c>
      <c r="S11" s="129">
        <v>5.722413199699781E-3</v>
      </c>
      <c r="T11" s="129">
        <v>9.3673416073346404E-3</v>
      </c>
      <c r="U11" s="129">
        <v>2.2101784314782487E-3</v>
      </c>
      <c r="V11" s="129">
        <v>4.4493835965781631E-3</v>
      </c>
      <c r="W11" s="129">
        <v>5.6353329988347838E-3</v>
      </c>
      <c r="X11" s="129">
        <v>0.56207366984993179</v>
      </c>
      <c r="Y11" s="129">
        <v>1</v>
      </c>
    </row>
    <row r="12" spans="2:26" outlineLevel="1">
      <c r="B12" s="65" t="s">
        <v>86</v>
      </c>
      <c r="C12" s="252">
        <v>0.464583297243924</v>
      </c>
      <c r="D12" s="199">
        <v>7.7260207528539503E-3</v>
      </c>
      <c r="E12" s="252">
        <v>2.3905624750983076E-3</v>
      </c>
      <c r="F12" s="199">
        <v>0.23638851837095293</v>
      </c>
      <c r="G12" s="252">
        <v>1.638747899596376E-2</v>
      </c>
      <c r="H12" s="199">
        <v>7.9598801254179147E-2</v>
      </c>
      <c r="I12" s="252">
        <v>2.6850520553640409E-3</v>
      </c>
      <c r="J12" s="199">
        <v>9.0252394893204219E-3</v>
      </c>
      <c r="K12" s="252">
        <v>0.14024633187243404</v>
      </c>
      <c r="L12" s="199">
        <v>2.7699343461465173E-2</v>
      </c>
      <c r="M12" s="252">
        <v>1.3303999861416668E-2</v>
      </c>
      <c r="N12" s="199">
        <v>1.5833145668404734E-2</v>
      </c>
      <c r="O12" s="252">
        <v>8.3409842881147472E-2</v>
      </c>
      <c r="P12" s="199">
        <v>4.3480520380411248E-3</v>
      </c>
      <c r="Q12" s="252">
        <v>7.3622395066433389E-3</v>
      </c>
      <c r="R12" s="199">
        <v>2.2693020596947703E-3</v>
      </c>
      <c r="S12" s="252">
        <v>3.6378124621061201E-3</v>
      </c>
      <c r="T12" s="199">
        <v>8.0205103331196844E-3</v>
      </c>
      <c r="U12" s="252">
        <v>3.828364543454536E-3</v>
      </c>
      <c r="V12" s="199">
        <v>4.8157707831690544E-3</v>
      </c>
      <c r="W12" s="252">
        <v>6.6866457636807729E-3</v>
      </c>
      <c r="X12" s="199">
        <v>0.535416702756076</v>
      </c>
      <c r="Y12" s="253">
        <v>1</v>
      </c>
    </row>
    <row r="13" spans="2:26" outlineLevel="1">
      <c r="B13" s="65" t="s">
        <v>87</v>
      </c>
      <c r="C13" s="252">
        <v>0.47654382647782811</v>
      </c>
      <c r="D13" s="199">
        <v>4.6555599158074985E-3</v>
      </c>
      <c r="E13" s="252">
        <v>2.4080482323142237E-3</v>
      </c>
      <c r="F13" s="199">
        <v>0.23964539260104883</v>
      </c>
      <c r="G13" s="252">
        <v>1.4162891084870323E-2</v>
      </c>
      <c r="H13" s="199">
        <v>7.0136634440440937E-2</v>
      </c>
      <c r="I13" s="252">
        <v>2.0869751346723271E-3</v>
      </c>
      <c r="J13" s="199">
        <v>8.3479005386893085E-3</v>
      </c>
      <c r="K13" s="252">
        <v>0.14350183725161428</v>
      </c>
      <c r="L13" s="199">
        <v>2.8504156112875031E-2</v>
      </c>
      <c r="M13" s="252">
        <v>1.0024615604152545E-2</v>
      </c>
      <c r="N13" s="199">
        <v>1.9460597195961615E-2</v>
      </c>
      <c r="O13" s="252">
        <v>8.5512468338625094E-2</v>
      </c>
      <c r="P13" s="199">
        <v>4.049088509150583E-3</v>
      </c>
      <c r="Q13" s="252">
        <v>6.8495594163604581E-3</v>
      </c>
      <c r="R13" s="199">
        <v>3.371267525239913E-3</v>
      </c>
      <c r="S13" s="252">
        <v>2.2831864721201529E-3</v>
      </c>
      <c r="T13" s="199">
        <v>1.0434875673361635E-2</v>
      </c>
      <c r="U13" s="252">
        <v>2.0513003460454495E-3</v>
      </c>
      <c r="V13" s="199">
        <v>4.2452998465984087E-3</v>
      </c>
      <c r="W13" s="252">
        <v>5.2263565338375373E-3</v>
      </c>
      <c r="X13" s="199">
        <v>0.52345617352217189</v>
      </c>
      <c r="Y13" s="253">
        <v>1</v>
      </c>
    </row>
    <row r="14" spans="2:26" outlineLevel="1">
      <c r="B14" s="65" t="s">
        <v>88</v>
      </c>
      <c r="C14" s="252">
        <v>0.59709526155418102</v>
      </c>
      <c r="D14" s="199">
        <v>5.6562117977630591E-3</v>
      </c>
      <c r="E14" s="252">
        <v>2.1530096520517451E-3</v>
      </c>
      <c r="F14" s="199">
        <v>0.17873629280931269</v>
      </c>
      <c r="G14" s="252">
        <v>1.3337712336015472E-2</v>
      </c>
      <c r="H14" s="199">
        <v>7.2800919590563243E-2</v>
      </c>
      <c r="I14" s="252">
        <v>2.0982721185250058E-3</v>
      </c>
      <c r="J14" s="199">
        <v>7.0611418249493674E-3</v>
      </c>
      <c r="K14" s="252">
        <v>7.0228255514806506E-2</v>
      </c>
      <c r="L14" s="199">
        <v>1.3465433247577863E-2</v>
      </c>
      <c r="M14" s="252">
        <v>6.7692083128067584E-3</v>
      </c>
      <c r="N14" s="199">
        <v>1.4797379896728521E-2</v>
      </c>
      <c r="O14" s="252">
        <v>3.5196234057693357E-2</v>
      </c>
      <c r="P14" s="199">
        <v>6.7509624682978451E-3</v>
      </c>
      <c r="Q14" s="252">
        <v>7.0064042914226281E-3</v>
      </c>
      <c r="R14" s="199">
        <v>3.7768898133450106E-3</v>
      </c>
      <c r="S14" s="252">
        <v>4.3425109931213169E-3</v>
      </c>
      <c r="T14" s="199">
        <v>1.231594504351634E-2</v>
      </c>
      <c r="U14" s="252">
        <v>2.7368766763369644E-3</v>
      </c>
      <c r="V14" s="199">
        <v>7.0793876694582808E-3</v>
      </c>
      <c r="W14" s="252">
        <v>6.8239458463334977E-3</v>
      </c>
      <c r="X14" s="199">
        <v>0.40290473844581898</v>
      </c>
      <c r="Y14" s="253">
        <v>1</v>
      </c>
    </row>
    <row r="15" spans="2:26" outlineLevel="1">
      <c r="B15" s="65" t="s">
        <v>89</v>
      </c>
      <c r="C15" s="252">
        <v>0.66750120710313132</v>
      </c>
      <c r="D15" s="199">
        <v>3.809080992149359E-3</v>
      </c>
      <c r="E15" s="252">
        <v>3.3083567302705699E-3</v>
      </c>
      <c r="F15" s="199">
        <v>0.18457053953039218</v>
      </c>
      <c r="G15" s="252">
        <v>1.7042507913231638E-2</v>
      </c>
      <c r="H15" s="199">
        <v>5.3416548936855095E-2</v>
      </c>
      <c r="I15" s="252">
        <v>2.1996101503961086E-3</v>
      </c>
      <c r="J15" s="199">
        <v>6.4021173483073731E-3</v>
      </c>
      <c r="K15" s="252">
        <v>4.7926465065541227E-3</v>
      </c>
      <c r="L15" s="199">
        <v>1.2518106546969723E-3</v>
      </c>
      <c r="M15" s="252">
        <v>8.7626745828788064E-4</v>
      </c>
      <c r="N15" s="199">
        <v>1.7883009352813891E-3</v>
      </c>
      <c r="O15" s="252">
        <v>8.7626745828788064E-4</v>
      </c>
      <c r="P15" s="199">
        <v>3.594484879915592E-3</v>
      </c>
      <c r="Q15" s="252">
        <v>4.8284125252597504E-3</v>
      </c>
      <c r="R15" s="199">
        <v>3.3262397396233837E-3</v>
      </c>
      <c r="S15" s="252">
        <v>5.0072426187878893E-3</v>
      </c>
      <c r="T15" s="199">
        <v>2.1209249092437276E-2</v>
      </c>
      <c r="U15" s="252">
        <v>4.3098052540281482E-3</v>
      </c>
      <c r="V15" s="199">
        <v>7.9758221713549949E-3</v>
      </c>
      <c r="W15" s="252">
        <v>6.7061285073052096E-3</v>
      </c>
      <c r="X15" s="199">
        <v>0.33249879289686868</v>
      </c>
      <c r="Y15" s="253">
        <v>1</v>
      </c>
    </row>
    <row r="16" spans="2:26" outlineLevel="1">
      <c r="B16" s="65" t="s">
        <v>90</v>
      </c>
      <c r="C16" s="252">
        <v>0.77887788778877887</v>
      </c>
      <c r="D16" s="199">
        <v>3.5499348254153145E-3</v>
      </c>
      <c r="E16" s="252">
        <v>2.8981889785617216E-3</v>
      </c>
      <c r="F16" s="199">
        <v>0.10027179188507086</v>
      </c>
      <c r="G16" s="252">
        <v>1.5198158471309316E-2</v>
      </c>
      <c r="H16" s="199">
        <v>3.2060348892032062E-2</v>
      </c>
      <c r="I16" s="252">
        <v>1.0538869012951715E-3</v>
      </c>
      <c r="J16" s="199">
        <v>1.4199739301661258E-2</v>
      </c>
      <c r="K16" s="252">
        <v>2.0107052722078932E-3</v>
      </c>
      <c r="L16" s="199">
        <v>4.7147571900047147E-4</v>
      </c>
      <c r="M16" s="252">
        <v>2.2187092658845715E-4</v>
      </c>
      <c r="N16" s="199">
        <v>8.8748370635382862E-4</v>
      </c>
      <c r="O16" s="252">
        <v>4.2987492026513575E-4</v>
      </c>
      <c r="P16" s="199">
        <v>1.1786892975011788E-3</v>
      </c>
      <c r="Q16" s="252">
        <v>3.022991374767729E-3</v>
      </c>
      <c r="R16" s="199">
        <v>2.3296447291788003E-3</v>
      </c>
      <c r="S16" s="252">
        <v>4.3126161355631363E-3</v>
      </c>
      <c r="T16" s="199">
        <v>2.1909754000610144E-2</v>
      </c>
      <c r="U16" s="252">
        <v>1.719499681060543E-3</v>
      </c>
      <c r="V16" s="199">
        <v>7.6822808331253297E-3</v>
      </c>
      <c r="W16" s="252">
        <v>7.7238816318606646E-3</v>
      </c>
      <c r="X16" s="199">
        <v>0.22112211221122113</v>
      </c>
      <c r="Y16" s="253">
        <v>1</v>
      </c>
    </row>
    <row r="17" spans="2:25" outlineLevel="1">
      <c r="B17" s="65" t="s">
        <v>91</v>
      </c>
      <c r="C17" s="252">
        <v>0.75520170193562941</v>
      </c>
      <c r="D17" s="199">
        <v>4.6416426257514468E-3</v>
      </c>
      <c r="E17" s="252">
        <v>2.9977275291311425E-3</v>
      </c>
      <c r="F17" s="199">
        <v>0.11420374877109288</v>
      </c>
      <c r="G17" s="252">
        <v>1.6519735039566781E-2</v>
      </c>
      <c r="H17" s="199">
        <v>3.4892903766499589E-2</v>
      </c>
      <c r="I17" s="252">
        <v>2.1435363514754942E-3</v>
      </c>
      <c r="J17" s="199">
        <v>7.8327719309555666E-3</v>
      </c>
      <c r="K17" s="252">
        <v>6.2049736490080104E-3</v>
      </c>
      <c r="L17" s="199">
        <v>1.4666301352200752E-3</v>
      </c>
      <c r="M17" s="252">
        <v>1.0475929537286251E-3</v>
      </c>
      <c r="N17" s="199">
        <v>2.7076248650216772E-3</v>
      </c>
      <c r="O17" s="252">
        <v>9.8312569503763276E-4</v>
      </c>
      <c r="P17" s="199">
        <v>3.0138443438038906E-3</v>
      </c>
      <c r="Q17" s="252">
        <v>3.5940496720228213E-3</v>
      </c>
      <c r="R17" s="199">
        <v>3.3200638225861041E-3</v>
      </c>
      <c r="S17" s="252">
        <v>4.4804744790239654E-3</v>
      </c>
      <c r="T17" s="199">
        <v>1.8502103244314793E-2</v>
      </c>
      <c r="U17" s="252">
        <v>4.8511612164971714E-3</v>
      </c>
      <c r="V17" s="199">
        <v>9.6217383596306025E-3</v>
      </c>
      <c r="W17" s="252">
        <v>7.9778232630102995E-3</v>
      </c>
      <c r="X17" s="199">
        <v>0.24479829806437056</v>
      </c>
      <c r="Y17" s="253">
        <v>1</v>
      </c>
    </row>
    <row r="18" spans="2:25" outlineLevel="1">
      <c r="B18" s="65" t="s">
        <v>92</v>
      </c>
      <c r="C18" s="252">
        <v>0.7732494318093972</v>
      </c>
      <c r="D18" s="199">
        <v>3.4014131325468852E-3</v>
      </c>
      <c r="E18" s="252">
        <v>5.4731829496436251E-3</v>
      </c>
      <c r="F18" s="199">
        <v>0.10726820142550132</v>
      </c>
      <c r="G18" s="252">
        <v>1.6373165942577962E-2</v>
      </c>
      <c r="H18" s="199">
        <v>3.7941217396682075E-2</v>
      </c>
      <c r="I18" s="252">
        <v>1.9790040043909151E-3</v>
      </c>
      <c r="J18" s="199">
        <v>7.9778598927008771E-3</v>
      </c>
      <c r="K18" s="252">
        <v>4.2981493220365192E-3</v>
      </c>
      <c r="L18" s="199">
        <v>1.7316285038420508E-3</v>
      </c>
      <c r="M18" s="252">
        <v>1.1904945963914098E-3</v>
      </c>
      <c r="N18" s="199">
        <v>7.1120456407798517E-4</v>
      </c>
      <c r="O18" s="252">
        <v>6.6482165772507309E-4</v>
      </c>
      <c r="P18" s="199">
        <v>3.061271819292197E-3</v>
      </c>
      <c r="Q18" s="252">
        <v>3.293186351056757E-3</v>
      </c>
      <c r="R18" s="199">
        <v>1.6079407535676184E-3</v>
      </c>
      <c r="S18" s="252">
        <v>3.030349881723589E-3</v>
      </c>
      <c r="T18" s="199">
        <v>1.1147358493483202E-2</v>
      </c>
      <c r="U18" s="252">
        <v>5.7824023253297049E-3</v>
      </c>
      <c r="V18" s="199">
        <v>7.6531795482304918E-3</v>
      </c>
      <c r="W18" s="252">
        <v>6.4626849518390822E-3</v>
      </c>
      <c r="X18" s="199">
        <v>0.22675056819060282</v>
      </c>
      <c r="Y18" s="253">
        <v>1</v>
      </c>
    </row>
    <row r="19" spans="2:25" outlineLevel="1">
      <c r="B19" s="65" t="s">
        <v>93</v>
      </c>
      <c r="C19" s="252">
        <v>0.72662709349162602</v>
      </c>
      <c r="D19" s="199">
        <v>6.8546392481096743E-3</v>
      </c>
      <c r="E19" s="252">
        <v>4.8759804960780157E-3</v>
      </c>
      <c r="F19" s="199">
        <v>0.15055473111440887</v>
      </c>
      <c r="G19" s="252">
        <v>2.4962900148399407E-2</v>
      </c>
      <c r="H19" s="199">
        <v>3.7311850752596992E-2</v>
      </c>
      <c r="I19" s="252">
        <v>1.3426612960214825E-3</v>
      </c>
      <c r="J19" s="199">
        <v>7.5436364921206978E-3</v>
      </c>
      <c r="K19" s="252">
        <v>2.5439898240407037E-3</v>
      </c>
      <c r="L19" s="199">
        <v>1.1306621440180906E-3</v>
      </c>
      <c r="M19" s="252">
        <v>5.2999788000847997E-4</v>
      </c>
      <c r="N19" s="199">
        <v>3.003321320048053E-4</v>
      </c>
      <c r="O19" s="252">
        <v>5.82997668009328E-4</v>
      </c>
      <c r="P19" s="199">
        <v>3.4803194120556851E-3</v>
      </c>
      <c r="Q19" s="252">
        <v>3.9749841000635997E-3</v>
      </c>
      <c r="R19" s="199">
        <v>1.7843261960285492E-3</v>
      </c>
      <c r="S19" s="252">
        <v>1.8019927920288319E-3</v>
      </c>
      <c r="T19" s="199">
        <v>1.0882623136174122E-2</v>
      </c>
      <c r="U19" s="252">
        <v>2.7913221680446612E-3</v>
      </c>
      <c r="V19" s="199">
        <v>7.4376369161190019E-3</v>
      </c>
      <c r="W19" s="252">
        <v>5.2293124160836691E-3</v>
      </c>
      <c r="X19" s="199">
        <v>0.27337290650837398</v>
      </c>
      <c r="Y19" s="253">
        <v>1</v>
      </c>
    </row>
    <row r="20" spans="2:25" outlineLevel="1">
      <c r="B20" s="65" t="s">
        <v>94</v>
      </c>
      <c r="C20" s="252">
        <v>0.65015050167224075</v>
      </c>
      <c r="D20" s="199">
        <v>2.5585284280936456E-3</v>
      </c>
      <c r="E20" s="252">
        <v>1.5217391304347826E-3</v>
      </c>
      <c r="F20" s="199">
        <v>0.18021739130434783</v>
      </c>
      <c r="G20" s="252">
        <v>3.0351170568561871E-2</v>
      </c>
      <c r="H20" s="199">
        <v>5.9515050167224082E-2</v>
      </c>
      <c r="I20" s="252">
        <v>1.3377926421404682E-3</v>
      </c>
      <c r="J20" s="199">
        <v>4.7658862876254178E-3</v>
      </c>
      <c r="K20" s="252">
        <v>3.4230769230769231E-2</v>
      </c>
      <c r="L20" s="199">
        <v>5.6187290969899667E-3</v>
      </c>
      <c r="M20" s="252">
        <v>2.0066889632107021E-3</v>
      </c>
      <c r="N20" s="199">
        <v>6.0702341137123745E-3</v>
      </c>
      <c r="O20" s="252">
        <v>2.0535117056856188E-2</v>
      </c>
      <c r="P20" s="199">
        <v>5.3678929765886285E-3</v>
      </c>
      <c r="Q20" s="252">
        <v>4.2307692307692307E-3</v>
      </c>
      <c r="R20" s="199">
        <v>1.705685618729097E-3</v>
      </c>
      <c r="S20" s="252">
        <v>3.0936454849498328E-3</v>
      </c>
      <c r="T20" s="199">
        <v>7.7591973244147154E-3</v>
      </c>
      <c r="U20" s="252">
        <v>2.1739130434782609E-3</v>
      </c>
      <c r="V20" s="199">
        <v>5.0334448160535119E-3</v>
      </c>
      <c r="W20" s="252">
        <v>5.9866220735785951E-3</v>
      </c>
      <c r="X20" s="199">
        <v>0.34984949832775919</v>
      </c>
      <c r="Y20" s="253">
        <v>1</v>
      </c>
    </row>
    <row r="21" spans="2:25" outlineLevel="1">
      <c r="B21" s="65" t="s">
        <v>95</v>
      </c>
      <c r="C21" s="252">
        <v>0.52336259284267383</v>
      </c>
      <c r="D21" s="199">
        <v>4.0513166779203242E-3</v>
      </c>
      <c r="E21" s="252">
        <v>2.464550979068197E-3</v>
      </c>
      <c r="F21" s="199">
        <v>0.21948008102633357</v>
      </c>
      <c r="G21" s="252">
        <v>2.2940580688723834E-2</v>
      </c>
      <c r="H21" s="199">
        <v>7.9625253207292371E-2</v>
      </c>
      <c r="I21" s="252">
        <v>3.1060094530722484E-3</v>
      </c>
      <c r="J21" s="199">
        <v>4.709655638082377E-3</v>
      </c>
      <c r="K21" s="252">
        <v>0.10136731937879812</v>
      </c>
      <c r="L21" s="199">
        <v>2.236664415935179E-2</v>
      </c>
      <c r="M21" s="252">
        <v>1.0027008777852802E-2</v>
      </c>
      <c r="N21" s="199">
        <v>1.2187711006076974E-2</v>
      </c>
      <c r="O21" s="252">
        <v>5.6785955435516546E-2</v>
      </c>
      <c r="P21" s="199">
        <v>2.8190411883862255E-3</v>
      </c>
      <c r="Q21" s="252">
        <v>6.9041188386225524E-3</v>
      </c>
      <c r="R21" s="199">
        <v>2.0425388251181635E-3</v>
      </c>
      <c r="S21" s="252">
        <v>3.0047265361242406E-3</v>
      </c>
      <c r="T21" s="199">
        <v>8.4740040513166786E-3</v>
      </c>
      <c r="U21" s="252">
        <v>2.9034436191762323E-3</v>
      </c>
      <c r="V21" s="199">
        <v>5.688723835246455E-3</v>
      </c>
      <c r="W21" s="252">
        <v>7.0560432140445647E-3</v>
      </c>
      <c r="X21" s="199">
        <v>0.47663740715732611</v>
      </c>
      <c r="Y21" s="253">
        <v>1</v>
      </c>
    </row>
    <row r="22" spans="2:25" outlineLevel="1">
      <c r="B22" s="65" t="s">
        <v>96</v>
      </c>
      <c r="C22" s="252">
        <v>0.46457395835231102</v>
      </c>
      <c r="D22" s="199">
        <v>4.9918927289620873E-3</v>
      </c>
      <c r="E22" s="252">
        <v>2.5323835376851464E-3</v>
      </c>
      <c r="F22" s="199">
        <v>0.24217967170106944</v>
      </c>
      <c r="G22" s="252">
        <v>2.3374446610431962E-2</v>
      </c>
      <c r="H22" s="199">
        <v>9.3042321776676568E-2</v>
      </c>
      <c r="I22" s="252">
        <v>3.3157827615733571E-3</v>
      </c>
      <c r="J22" s="199">
        <v>6.9412814953815887E-3</v>
      </c>
      <c r="K22" s="252">
        <v>0.12204631164714241</v>
      </c>
      <c r="L22" s="199">
        <v>2.8712492484833027E-2</v>
      </c>
      <c r="M22" s="252">
        <v>1.0493905882781613E-2</v>
      </c>
      <c r="N22" s="199">
        <v>1.9038422999143725E-2</v>
      </c>
      <c r="O22" s="252">
        <v>6.3801490280384052E-2</v>
      </c>
      <c r="P22" s="199">
        <v>3.6801544936143852E-3</v>
      </c>
      <c r="Q22" s="252">
        <v>7.9615223450964674E-3</v>
      </c>
      <c r="R22" s="199">
        <v>1.0748966095210334E-3</v>
      </c>
      <c r="S22" s="252">
        <v>2.6781322305015577E-3</v>
      </c>
      <c r="T22" s="199">
        <v>6.5222540035344062E-3</v>
      </c>
      <c r="U22" s="252">
        <v>1.6578913807866785E-3</v>
      </c>
      <c r="V22" s="199">
        <v>4.718613929931316E-3</v>
      </c>
      <c r="W22" s="252">
        <v>8.7084843957805757E-3</v>
      </c>
      <c r="X22" s="199">
        <v>0.53542604164768892</v>
      </c>
      <c r="Y22" s="253">
        <v>1</v>
      </c>
    </row>
    <row r="23" spans="2:25" outlineLevel="1">
      <c r="B23" s="65" t="s">
        <v>97</v>
      </c>
      <c r="C23" s="252">
        <v>0.41487188365650968</v>
      </c>
      <c r="D23" s="199">
        <v>3.3760387811634348E-3</v>
      </c>
      <c r="E23" s="252">
        <v>3.8261772853185596E-3</v>
      </c>
      <c r="F23" s="199">
        <v>0.27591759002770083</v>
      </c>
      <c r="G23" s="252">
        <v>1.5027700831024931E-2</v>
      </c>
      <c r="H23" s="199">
        <v>8.7707756232686979E-2</v>
      </c>
      <c r="I23" s="252">
        <v>2.7873961218836565E-3</v>
      </c>
      <c r="J23" s="199">
        <v>6.5616343490304705E-3</v>
      </c>
      <c r="K23" s="252">
        <v>0.15249307479224378</v>
      </c>
      <c r="L23" s="199">
        <v>3.4400969529085876E-2</v>
      </c>
      <c r="M23" s="252">
        <v>1.6256925207756234E-2</v>
      </c>
      <c r="N23" s="199">
        <v>1.7313019390581719E-2</v>
      </c>
      <c r="O23" s="252">
        <v>8.4522160664819948E-2</v>
      </c>
      <c r="P23" s="199">
        <v>3.7915512465373962E-3</v>
      </c>
      <c r="Q23" s="252">
        <v>9.2624653739612189E-3</v>
      </c>
      <c r="R23" s="199">
        <v>2.2853185595567869E-3</v>
      </c>
      <c r="S23" s="252">
        <v>2.7527700831024931E-3</v>
      </c>
      <c r="T23" s="199">
        <v>7.9466759002770077E-3</v>
      </c>
      <c r="U23" s="252">
        <v>1.5408587257617729E-3</v>
      </c>
      <c r="V23" s="199">
        <v>4.8995844875346257E-3</v>
      </c>
      <c r="W23" s="252">
        <v>4.9515235457063709E-3</v>
      </c>
      <c r="X23" s="199">
        <v>0.58512811634349027</v>
      </c>
      <c r="Y23" s="253">
        <v>1</v>
      </c>
    </row>
    <row r="24" spans="2:25" ht="15" customHeight="1">
      <c r="B24" s="204">
        <v>2010</v>
      </c>
      <c r="C24" s="206">
        <v>0.61420955303745672</v>
      </c>
      <c r="D24" s="206">
        <v>4.5584333827959891E-3</v>
      </c>
      <c r="E24" s="206">
        <v>3.0886056027699085E-3</v>
      </c>
      <c r="F24" s="206">
        <v>0.18265209766626198</v>
      </c>
      <c r="G24" s="206">
        <v>1.8748032735284859E-2</v>
      </c>
      <c r="H24" s="206">
        <v>6.0417509780116015E-2</v>
      </c>
      <c r="I24" s="206">
        <v>2.149939295831647E-3</v>
      </c>
      <c r="J24" s="206">
        <v>7.7439970322406579E-3</v>
      </c>
      <c r="K24" s="206">
        <v>6.2908910022932682E-2</v>
      </c>
      <c r="L24" s="206">
        <v>1.33914519537749E-2</v>
      </c>
      <c r="M24" s="206">
        <v>5.8554229057061922E-3</v>
      </c>
      <c r="N24" s="206">
        <v>8.9103039705022702E-3</v>
      </c>
      <c r="O24" s="206">
        <v>3.4751731192949324E-2</v>
      </c>
      <c r="P24" s="206">
        <v>3.6886213408876298E-3</v>
      </c>
      <c r="Q24" s="206">
        <v>5.5870317909977969E-3</v>
      </c>
      <c r="R24" s="206">
        <v>2.3972525743063988E-3</v>
      </c>
      <c r="S24" s="206">
        <v>3.3893160663698908E-3</v>
      </c>
      <c r="T24" s="206">
        <v>1.2305240793201134E-2</v>
      </c>
      <c r="U24" s="206">
        <v>3.0436395521381359E-3</v>
      </c>
      <c r="V24" s="206">
        <v>6.4596542110706414E-3</v>
      </c>
      <c r="W24" s="206">
        <v>6.6521651153379196E-3</v>
      </c>
      <c r="X24" s="206">
        <v>0.38579044696254328</v>
      </c>
      <c r="Y24" s="206">
        <v>1</v>
      </c>
    </row>
    <row r="25" spans="2:25" ht="15" hidden="1" customHeight="1" outlineLevel="1">
      <c r="B25" s="65" t="s">
        <v>86</v>
      </c>
      <c r="C25" s="252">
        <v>0.51699687504957093</v>
      </c>
      <c r="D25" s="199">
        <v>4.3305150616265607E-3</v>
      </c>
      <c r="E25" s="252">
        <v>2.8870100410843735E-3</v>
      </c>
      <c r="F25" s="199">
        <v>0.19940990783775639</v>
      </c>
      <c r="G25" s="252">
        <v>1.2071509017940706E-2</v>
      </c>
      <c r="H25" s="199">
        <v>7.3111149886581753E-2</v>
      </c>
      <c r="I25" s="252">
        <v>3.2359892768198473E-3</v>
      </c>
      <c r="J25" s="199">
        <v>8.1692866547167717E-3</v>
      </c>
      <c r="K25" s="252">
        <v>0.13502323884456147</v>
      </c>
      <c r="L25" s="199">
        <v>2.8854237718310305E-2</v>
      </c>
      <c r="M25" s="252">
        <v>1.52281848320934E-2</v>
      </c>
      <c r="N25" s="199">
        <v>1.3324661728081725E-2</v>
      </c>
      <c r="O25" s="252">
        <v>7.761615456607604E-2</v>
      </c>
      <c r="P25" s="199">
        <v>3.5691058200218906E-3</v>
      </c>
      <c r="Q25" s="252">
        <v>6.4719785536396946E-3</v>
      </c>
      <c r="R25" s="199">
        <v>2.4587173426817467E-3</v>
      </c>
      <c r="S25" s="252">
        <v>3.80704620802335E-3</v>
      </c>
      <c r="T25" s="199">
        <v>1.2404625561142748E-2</v>
      </c>
      <c r="U25" s="252">
        <v>4.2036135213591157E-3</v>
      </c>
      <c r="V25" s="199">
        <v>6.0436858552370678E-3</v>
      </c>
      <c r="W25" s="252">
        <v>5.8057454672356089E-3</v>
      </c>
      <c r="X25" s="199">
        <v>0.48300312495042907</v>
      </c>
      <c r="Y25" s="253">
        <v>1</v>
      </c>
    </row>
    <row r="26" spans="2:25" ht="15" hidden="1" customHeight="1" outlineLevel="1">
      <c r="B26" s="65" t="s">
        <v>87</v>
      </c>
      <c r="C26" s="252">
        <v>0.50008186253642883</v>
      </c>
      <c r="D26" s="199">
        <v>3.372736500867743E-3</v>
      </c>
      <c r="E26" s="252">
        <v>2.1611709617210778E-3</v>
      </c>
      <c r="F26" s="199">
        <v>0.25925865287010053</v>
      </c>
      <c r="G26" s="252">
        <v>1.2836045712040342E-2</v>
      </c>
      <c r="H26" s="199">
        <v>6.0823864566619736E-2</v>
      </c>
      <c r="I26" s="252">
        <v>2.1939159762926095E-3</v>
      </c>
      <c r="J26" s="199">
        <v>3.487344051868103E-3</v>
      </c>
      <c r="K26" s="252">
        <v>0.12303939225252955</v>
      </c>
      <c r="L26" s="199">
        <v>2.3117980287501227E-2</v>
      </c>
      <c r="M26" s="252">
        <v>1.038016961917548E-2</v>
      </c>
      <c r="N26" s="199">
        <v>1.0838599823176922E-2</v>
      </c>
      <c r="O26" s="252">
        <v>7.870264252267592E-2</v>
      </c>
      <c r="P26" s="199">
        <v>4.0440092995841382E-3</v>
      </c>
      <c r="Q26" s="252">
        <v>7.580470873309539E-3</v>
      </c>
      <c r="R26" s="199">
        <v>1.1297030027178363E-3</v>
      </c>
      <c r="S26" s="252">
        <v>3.2253839352958513E-3</v>
      </c>
      <c r="T26" s="199">
        <v>5.8286125937326043E-3</v>
      </c>
      <c r="U26" s="252">
        <v>4.6170470545859391E-3</v>
      </c>
      <c r="V26" s="199">
        <v>3.6838141392972921E-3</v>
      </c>
      <c r="W26" s="252">
        <v>2.6359736730082843E-3</v>
      </c>
      <c r="X26" s="199">
        <v>0.49991813746357117</v>
      </c>
      <c r="Y26" s="253">
        <v>1</v>
      </c>
    </row>
    <row r="27" spans="2:25" ht="15" hidden="1" customHeight="1" outlineLevel="1">
      <c r="B27" s="65" t="s">
        <v>88</v>
      </c>
      <c r="C27" s="252">
        <v>0.65110997267759563</v>
      </c>
      <c r="D27" s="199">
        <v>5.5498633879781422E-3</v>
      </c>
      <c r="E27" s="252">
        <v>2.4760928961748635E-3</v>
      </c>
      <c r="F27" s="199">
        <v>0.15940915300546449</v>
      </c>
      <c r="G27" s="252">
        <v>1.3405054644808742E-2</v>
      </c>
      <c r="H27" s="199">
        <v>5.4491120218579235E-2</v>
      </c>
      <c r="I27" s="252">
        <v>2.4590163934426232E-3</v>
      </c>
      <c r="J27" s="199">
        <v>4.9863387978142078E-3</v>
      </c>
      <c r="K27" s="252">
        <v>6.0997267759562844E-2</v>
      </c>
      <c r="L27" s="199">
        <v>1.132172131147541E-2</v>
      </c>
      <c r="M27" s="252">
        <v>5.5157103825136614E-3</v>
      </c>
      <c r="N27" s="199">
        <v>1.0365437158469945E-2</v>
      </c>
      <c r="O27" s="252">
        <v>3.3794398907103826E-2</v>
      </c>
      <c r="P27" s="199">
        <v>5.7377049180327867E-3</v>
      </c>
      <c r="Q27" s="252">
        <v>5.1741803278688523E-3</v>
      </c>
      <c r="R27" s="199">
        <v>1.5027322404371586E-3</v>
      </c>
      <c r="S27" s="252">
        <v>3.9617486338797813E-3</v>
      </c>
      <c r="T27" s="199">
        <v>9.7506830601092904E-3</v>
      </c>
      <c r="U27" s="252">
        <v>7.4453551912568305E-3</v>
      </c>
      <c r="V27" s="199">
        <v>7.155054644808743E-3</v>
      </c>
      <c r="W27" s="252">
        <v>4.3886612021857927E-3</v>
      </c>
      <c r="X27" s="199">
        <v>0.34889002732240437</v>
      </c>
      <c r="Y27" s="253">
        <v>1</v>
      </c>
    </row>
    <row r="28" spans="2:25" ht="15" hidden="1" customHeight="1" outlineLevel="1">
      <c r="B28" s="65" t="s">
        <v>89</v>
      </c>
      <c r="C28" s="252">
        <v>0.71100483498002942</v>
      </c>
      <c r="D28" s="199">
        <v>3.0656576273561768E-3</v>
      </c>
      <c r="E28" s="252">
        <v>2.1021652301870925E-3</v>
      </c>
      <c r="F28" s="199">
        <v>0.15680400812837222</v>
      </c>
      <c r="G28" s="252">
        <v>1.0826150935463527E-2</v>
      </c>
      <c r="H28" s="199">
        <v>5.6986195781655105E-2</v>
      </c>
      <c r="I28" s="252">
        <v>1.278817181697148E-3</v>
      </c>
      <c r="J28" s="199">
        <v>5.570737859995796E-3</v>
      </c>
      <c r="K28" s="252">
        <v>2.5050802326396187E-3</v>
      </c>
      <c r="L28" s="199">
        <v>4.0291500245252608E-4</v>
      </c>
      <c r="M28" s="252">
        <v>3.6787891528274123E-4</v>
      </c>
      <c r="N28" s="199">
        <v>8.9342022282951441E-4</v>
      </c>
      <c r="O28" s="252">
        <v>8.4086609207483713E-4</v>
      </c>
      <c r="P28" s="199">
        <v>2.9955854530166071E-3</v>
      </c>
      <c r="Q28" s="252">
        <v>4.0466680681101536E-3</v>
      </c>
      <c r="R28" s="199">
        <v>2.7328147992432207E-3</v>
      </c>
      <c r="S28" s="252">
        <v>6.0086889496181062E-3</v>
      </c>
      <c r="T28" s="199">
        <v>1.3050942470744868E-2</v>
      </c>
      <c r="U28" s="252">
        <v>5.7284002522598274E-3</v>
      </c>
      <c r="V28" s="199">
        <v>1.0318127671501648E-2</v>
      </c>
      <c r="W28" s="252">
        <v>4.9751243781094526E-3</v>
      </c>
      <c r="X28" s="199">
        <v>0.28899516501997058</v>
      </c>
      <c r="Y28" s="253">
        <v>1</v>
      </c>
    </row>
    <row r="29" spans="2:25" ht="15" hidden="1" customHeight="1" outlineLevel="1">
      <c r="B29" s="65" t="s">
        <v>90</v>
      </c>
      <c r="C29" s="252">
        <v>0.82199667412122257</v>
      </c>
      <c r="D29" s="199">
        <v>2.94741670967372E-3</v>
      </c>
      <c r="E29" s="252">
        <v>1.0895120133035151E-3</v>
      </c>
      <c r="F29" s="199">
        <v>9.0658868054360922E-2</v>
      </c>
      <c r="G29" s="252">
        <v>9.4730202419863532E-3</v>
      </c>
      <c r="H29" s="199">
        <v>2.3120591777051436E-2</v>
      </c>
      <c r="I29" s="252">
        <v>9.1748380067664431E-4</v>
      </c>
      <c r="J29" s="199">
        <v>9.323929124376398E-3</v>
      </c>
      <c r="K29" s="252">
        <v>8.372039681174379E-4</v>
      </c>
      <c r="L29" s="199">
        <v>2.8671368771145133E-4</v>
      </c>
      <c r="M29" s="252">
        <v>1.720282126268708E-4</v>
      </c>
      <c r="N29" s="199">
        <v>2.6377659269453523E-4</v>
      </c>
      <c r="O29" s="252">
        <v>1.1468547508458054E-4</v>
      </c>
      <c r="P29" s="199">
        <v>1.720282126268708E-3</v>
      </c>
      <c r="Q29" s="252">
        <v>2.0299329089970754E-3</v>
      </c>
      <c r="R29" s="199">
        <v>2.1790240266070303E-3</v>
      </c>
      <c r="S29" s="252">
        <v>4.4039222432478925E-3</v>
      </c>
      <c r="T29" s="199">
        <v>1.3555823154997419E-2</v>
      </c>
      <c r="U29" s="252">
        <v>3.406158610012042E-3</v>
      </c>
      <c r="V29" s="199">
        <v>8.2573542060897995E-3</v>
      </c>
      <c r="W29" s="252">
        <v>4.0828029130110669E-3</v>
      </c>
      <c r="X29" s="199">
        <v>0.17800332587877746</v>
      </c>
      <c r="Y29" s="253">
        <v>1</v>
      </c>
    </row>
    <row r="30" spans="2:25" ht="15" hidden="1" customHeight="1" outlineLevel="1">
      <c r="B30" s="65" t="s">
        <v>91</v>
      </c>
      <c r="C30" s="252">
        <v>0.79409104612601744</v>
      </c>
      <c r="D30" s="199">
        <v>2.8503302546112313E-3</v>
      </c>
      <c r="E30" s="252">
        <v>2.1377476909584235E-3</v>
      </c>
      <c r="F30" s="199">
        <v>0.10157042234220408</v>
      </c>
      <c r="G30" s="252">
        <v>1.2963521254145313E-2</v>
      </c>
      <c r="H30" s="199">
        <v>2.9489955326554664E-2</v>
      </c>
      <c r="I30" s="252">
        <v>1.836270452489928E-3</v>
      </c>
      <c r="J30" s="199">
        <v>7.4958204291939593E-3</v>
      </c>
      <c r="K30" s="252">
        <v>3.4532847315482226E-3</v>
      </c>
      <c r="L30" s="199">
        <v>1.1510949105160743E-3</v>
      </c>
      <c r="M30" s="252">
        <v>1.0414668238002576E-3</v>
      </c>
      <c r="N30" s="199">
        <v>9.5924575876339517E-4</v>
      </c>
      <c r="O30" s="252">
        <v>3.0147723846849563E-4</v>
      </c>
      <c r="P30" s="199">
        <v>1.9870090717241757E-3</v>
      </c>
      <c r="Q30" s="252">
        <v>2.8914407871296626E-3</v>
      </c>
      <c r="R30" s="199">
        <v>1.9047880066873134E-3</v>
      </c>
      <c r="S30" s="252">
        <v>5.2621481623591967E-3</v>
      </c>
      <c r="T30" s="199">
        <v>1.410091265382191E-2</v>
      </c>
      <c r="U30" s="252">
        <v>3.0695864280428646E-3</v>
      </c>
      <c r="V30" s="199">
        <v>7.4410063858360515E-3</v>
      </c>
      <c r="W30" s="252">
        <v>7.4547098966755284E-3</v>
      </c>
      <c r="X30" s="199">
        <v>0.2059089538739825</v>
      </c>
      <c r="Y30" s="253">
        <v>1</v>
      </c>
    </row>
    <row r="31" spans="2:25" ht="15" hidden="1" customHeight="1" outlineLevel="1">
      <c r="B31" s="65" t="s">
        <v>92</v>
      </c>
      <c r="C31" s="252">
        <v>0.77021146283282826</v>
      </c>
      <c r="D31" s="199">
        <v>2.9495196956998261E-3</v>
      </c>
      <c r="E31" s="252">
        <v>1.692347366385146E-3</v>
      </c>
      <c r="F31" s="199">
        <v>0.11815808136161433</v>
      </c>
      <c r="G31" s="252">
        <v>1.2313841789697634E-2</v>
      </c>
      <c r="H31" s="199">
        <v>3.8698343111340336E-2</v>
      </c>
      <c r="I31" s="252">
        <v>1.5634066146605634E-3</v>
      </c>
      <c r="J31" s="199">
        <v>5.5444523241570502E-3</v>
      </c>
      <c r="K31" s="252">
        <v>4.3839855586358068E-3</v>
      </c>
      <c r="L31" s="199">
        <v>1.1443491715556701E-3</v>
      </c>
      <c r="M31" s="252">
        <v>8.8646766810650506E-4</v>
      </c>
      <c r="N31" s="199">
        <v>1.7568177422474373E-3</v>
      </c>
      <c r="O31" s="252">
        <v>5.9635097672619433E-4</v>
      </c>
      <c r="P31" s="199">
        <v>2.5304622525949326E-3</v>
      </c>
      <c r="Q31" s="252">
        <v>2.8044613500096704E-3</v>
      </c>
      <c r="R31" s="199">
        <v>2.0146992456966024E-3</v>
      </c>
      <c r="S31" s="252">
        <v>5.8990393913996523E-3</v>
      </c>
      <c r="T31" s="199">
        <v>1.640771065695313E-2</v>
      </c>
      <c r="U31" s="252">
        <v>3.0945780413899815E-3</v>
      </c>
      <c r="V31" s="199">
        <v>5.8345690155373608E-3</v>
      </c>
      <c r="W31" s="252">
        <v>5.8990393913996523E-3</v>
      </c>
      <c r="X31" s="199">
        <v>0.22978853716717168</v>
      </c>
      <c r="Y31" s="253">
        <v>1</v>
      </c>
    </row>
    <row r="32" spans="2:25" ht="15" hidden="1" customHeight="1" outlineLevel="1">
      <c r="B32" s="65" t="s">
        <v>93</v>
      </c>
      <c r="C32" s="252">
        <v>0.71139899142892782</v>
      </c>
      <c r="D32" s="199">
        <v>5.4526987294855576E-3</v>
      </c>
      <c r="E32" s="252">
        <v>2.4946987651241113E-3</v>
      </c>
      <c r="F32" s="199">
        <v>0.16926531121367094</v>
      </c>
      <c r="G32" s="252">
        <v>1.8532047969493398E-2</v>
      </c>
      <c r="H32" s="199">
        <v>4.3657228389671947E-2</v>
      </c>
      <c r="I32" s="252">
        <v>1.4255421514994921E-3</v>
      </c>
      <c r="J32" s="199">
        <v>3.8489638090486288E-3</v>
      </c>
      <c r="K32" s="252">
        <v>2.5303373189115986E-3</v>
      </c>
      <c r="L32" s="199">
        <v>9.0878312158092624E-4</v>
      </c>
      <c r="M32" s="252">
        <v>2.6728915340615479E-4</v>
      </c>
      <c r="N32" s="199">
        <v>5.1675902991856588E-4</v>
      </c>
      <c r="O32" s="252">
        <v>8.3750601400595169E-4</v>
      </c>
      <c r="P32" s="199">
        <v>2.9045421336802153E-3</v>
      </c>
      <c r="Q32" s="252">
        <v>6.2189276359165347E-3</v>
      </c>
      <c r="R32" s="199">
        <v>1.4611807052869795E-3</v>
      </c>
      <c r="S32" s="252">
        <v>4.9359396995669914E-3</v>
      </c>
      <c r="T32" s="199">
        <v>9.693686630196546E-3</v>
      </c>
      <c r="U32" s="252">
        <v>2.7263493647427788E-3</v>
      </c>
      <c r="V32" s="199">
        <v>7.6622890643097703E-3</v>
      </c>
      <c r="W32" s="252">
        <v>5.7912649904666869E-3</v>
      </c>
      <c r="X32" s="199">
        <v>0.28860100857107218</v>
      </c>
      <c r="Y32" s="253">
        <v>1</v>
      </c>
    </row>
    <row r="33" spans="2:25" ht="15" hidden="1" customHeight="1" outlineLevel="1">
      <c r="B33" s="65" t="s">
        <v>94</v>
      </c>
      <c r="C33" s="252">
        <v>0.62299062766259583</v>
      </c>
      <c r="D33" s="199">
        <v>3.4081226924169272E-3</v>
      </c>
      <c r="E33" s="252">
        <v>1.9880715705765406E-3</v>
      </c>
      <c r="F33" s="199">
        <v>0.19451860266969612</v>
      </c>
      <c r="G33" s="252">
        <v>2.3033229196251066E-2</v>
      </c>
      <c r="H33" s="199">
        <v>5.796648679352457E-2</v>
      </c>
      <c r="I33" s="252">
        <v>2.0164725930133486E-3</v>
      </c>
      <c r="J33" s="199">
        <v>5.80800908832718E-3</v>
      </c>
      <c r="K33" s="252">
        <v>4.397898324339676E-2</v>
      </c>
      <c r="L33" s="199">
        <v>6.5464356716841803E-3</v>
      </c>
      <c r="M33" s="252">
        <v>2.2294802612894066E-3</v>
      </c>
      <c r="N33" s="199">
        <v>4.4589605225788132E-3</v>
      </c>
      <c r="O33" s="252">
        <v>3.0744106787844363E-2</v>
      </c>
      <c r="P33" s="199">
        <v>4.8565748366941209E-3</v>
      </c>
      <c r="Q33" s="252">
        <v>6.8304458960522577E-3</v>
      </c>
      <c r="R33" s="199">
        <v>1.7466628798636751E-3</v>
      </c>
      <c r="S33" s="252">
        <v>3.294518602669696E-3</v>
      </c>
      <c r="T33" s="199">
        <v>1.1928429423459244E-2</v>
      </c>
      <c r="U33" s="252">
        <v>2.9537063334280035E-3</v>
      </c>
      <c r="V33" s="199">
        <v>7.5404714569724512E-3</v>
      </c>
      <c r="W33" s="252">
        <v>5.1405850610621983E-3</v>
      </c>
      <c r="X33" s="199">
        <v>0.37700937233740417</v>
      </c>
      <c r="Y33" s="253">
        <v>1</v>
      </c>
    </row>
    <row r="34" spans="2:25" ht="15" hidden="1" customHeight="1" outlineLevel="1">
      <c r="B34" s="65" t="s">
        <v>95</v>
      </c>
      <c r="C34" s="252">
        <v>0.44765221126263632</v>
      </c>
      <c r="D34" s="199">
        <v>4.1111230422310515E-3</v>
      </c>
      <c r="E34" s="252">
        <v>1.1965208854254551E-3</v>
      </c>
      <c r="F34" s="199">
        <v>0.26173127368114252</v>
      </c>
      <c r="G34" s="252">
        <v>1.5846231726211479E-2</v>
      </c>
      <c r="H34" s="199">
        <v>6.9137431161699056E-2</v>
      </c>
      <c r="I34" s="252">
        <v>2.0555615211155258E-3</v>
      </c>
      <c r="J34" s="199">
        <v>4.6940434735921709E-3</v>
      </c>
      <c r="K34" s="252">
        <v>0.16074797895350443</v>
      </c>
      <c r="L34" s="199">
        <v>3.186120357729065E-2</v>
      </c>
      <c r="M34" s="252">
        <v>1.1167528263970916E-2</v>
      </c>
      <c r="N34" s="199">
        <v>1.784043320192057E-2</v>
      </c>
      <c r="O34" s="252">
        <v>9.98788139103223E-2</v>
      </c>
      <c r="P34" s="199">
        <v>2.9299421681572044E-3</v>
      </c>
      <c r="Q34" s="252">
        <v>6.0439644725337098E-3</v>
      </c>
      <c r="R34" s="199">
        <v>1.2732209421834973E-3</v>
      </c>
      <c r="S34" s="252">
        <v>4.5406433600760866E-3</v>
      </c>
      <c r="T34" s="199">
        <v>7.0564052217398643E-3</v>
      </c>
      <c r="U34" s="252">
        <v>1.5646811578640567E-3</v>
      </c>
      <c r="V34" s="199">
        <v>4.0344229854730089E-3</v>
      </c>
      <c r="W34" s="252">
        <v>5.3843439844145488E-3</v>
      </c>
      <c r="X34" s="199">
        <v>0.55234778873736368</v>
      </c>
      <c r="Y34" s="253">
        <v>1</v>
      </c>
    </row>
    <row r="35" spans="2:25" ht="15" hidden="1" customHeight="1" outlineLevel="1">
      <c r="B35" s="65" t="s">
        <v>96</v>
      </c>
      <c r="C35" s="252">
        <v>0.42701038600764574</v>
      </c>
      <c r="D35" s="199">
        <v>7.1890118068946851E-3</v>
      </c>
      <c r="E35" s="252">
        <v>1.8268547650461789E-3</v>
      </c>
      <c r="F35" s="199">
        <v>0.24914577624412193</v>
      </c>
      <c r="G35" s="252">
        <v>1.7422781555533003E-2</v>
      </c>
      <c r="H35" s="199">
        <v>9.5909875164924385E-2</v>
      </c>
      <c r="I35" s="252">
        <v>2.5542136066849354E-3</v>
      </c>
      <c r="J35" s="199">
        <v>7.1044351974018068E-3</v>
      </c>
      <c r="K35" s="252">
        <v>0.1521533204776887</v>
      </c>
      <c r="L35" s="199">
        <v>3.4405764741703038E-2</v>
      </c>
      <c r="M35" s="252">
        <v>1.7490442843127306E-2</v>
      </c>
      <c r="N35" s="199">
        <v>1.5223789708718157E-2</v>
      </c>
      <c r="O35" s="252">
        <v>8.5033323184140197E-2</v>
      </c>
      <c r="P35" s="199">
        <v>4.5502215907168714E-3</v>
      </c>
      <c r="Q35" s="252">
        <v>7.1720964849961094E-3</v>
      </c>
      <c r="R35" s="199">
        <v>9.4725802632024088E-4</v>
      </c>
      <c r="S35" s="252">
        <v>4.2119151527453564E-3</v>
      </c>
      <c r="T35" s="199">
        <v>7.002943266010352E-3</v>
      </c>
      <c r="U35" s="252">
        <v>1.9283466964376333E-3</v>
      </c>
      <c r="V35" s="199">
        <v>5.5313102608342633E-3</v>
      </c>
      <c r="W35" s="252">
        <v>8.3392536959978354E-3</v>
      </c>
      <c r="X35" s="199">
        <v>0.57298961399235426</v>
      </c>
      <c r="Y35" s="253">
        <v>1</v>
      </c>
    </row>
    <row r="36" spans="2:25" ht="15" hidden="1" customHeight="1" outlineLevel="1">
      <c r="B36" s="65" t="s">
        <v>97</v>
      </c>
      <c r="C36" s="252">
        <v>0.35440998093917864</v>
      </c>
      <c r="D36" s="199">
        <v>5.163749783399757E-3</v>
      </c>
      <c r="E36" s="252">
        <v>4.0201005025125632E-3</v>
      </c>
      <c r="F36" s="199">
        <v>0.29029630913186621</v>
      </c>
      <c r="G36" s="252">
        <v>1.1003292323687403E-2</v>
      </c>
      <c r="H36" s="199">
        <v>9.7019580661930338E-2</v>
      </c>
      <c r="I36" s="252">
        <v>3.4656038814763475E-3</v>
      </c>
      <c r="J36" s="199">
        <v>8.0575290244325071E-3</v>
      </c>
      <c r="K36" s="252">
        <v>0.18211748397158206</v>
      </c>
      <c r="L36" s="199">
        <v>3.6094264425576159E-2</v>
      </c>
      <c r="M36" s="252">
        <v>2.124415179345001E-2</v>
      </c>
      <c r="N36" s="199">
        <v>2.0724311211228558E-2</v>
      </c>
      <c r="O36" s="252">
        <v>0.10405475654132733</v>
      </c>
      <c r="P36" s="199">
        <v>4.6092531623635417E-3</v>
      </c>
      <c r="Q36" s="252">
        <v>1.1731069138797436E-2</v>
      </c>
      <c r="R36" s="199">
        <v>2.1833304453300986E-3</v>
      </c>
      <c r="S36" s="252">
        <v>4.2973488130306709E-3</v>
      </c>
      <c r="T36" s="199">
        <v>9.0278981112458852E-3</v>
      </c>
      <c r="U36" s="252">
        <v>1.1089932420724311E-3</v>
      </c>
      <c r="V36" s="199">
        <v>6.3247270836943341E-3</v>
      </c>
      <c r="W36" s="252">
        <v>5.163749783399757E-3</v>
      </c>
      <c r="X36" s="199">
        <v>0.64559001906082136</v>
      </c>
      <c r="Y36" s="253">
        <v>1</v>
      </c>
    </row>
    <row r="37" spans="2:25" collapsed="1">
      <c r="B37" s="209">
        <v>2009</v>
      </c>
      <c r="C37" s="211">
        <v>0.62026495979401242</v>
      </c>
      <c r="D37" s="211">
        <v>4.1062538609687848E-3</v>
      </c>
      <c r="E37" s="211">
        <v>2.1193149668021576E-3</v>
      </c>
      <c r="F37" s="211">
        <v>0.18309557552444286</v>
      </c>
      <c r="G37" s="211">
        <v>1.4073393447643965E-2</v>
      </c>
      <c r="H37" s="211">
        <v>5.664268323703623E-2</v>
      </c>
      <c r="I37" s="211">
        <v>2.0414466887812574E-3</v>
      </c>
      <c r="J37" s="211">
        <v>6.3047349104255242E-3</v>
      </c>
      <c r="K37" s="211">
        <v>6.9513011789257298E-2</v>
      </c>
      <c r="L37" s="211">
        <v>1.4020183457663017E-2</v>
      </c>
      <c r="M37" s="211">
        <v>6.8056874990266468E-3</v>
      </c>
      <c r="N37" s="211">
        <v>7.7401068352774445E-3</v>
      </c>
      <c r="O37" s="211">
        <v>4.0947033997290182E-2</v>
      </c>
      <c r="P37" s="211">
        <v>3.4547559348605899E-3</v>
      </c>
      <c r="Q37" s="211">
        <v>5.5701774877617025E-3</v>
      </c>
      <c r="R37" s="211">
        <v>1.8065440500848763E-3</v>
      </c>
      <c r="S37" s="211">
        <v>4.4748303769343778E-3</v>
      </c>
      <c r="T37" s="211">
        <v>1.0982022810214242E-2</v>
      </c>
      <c r="U37" s="211">
        <v>3.4573515441279532E-3</v>
      </c>
      <c r="V37" s="211">
        <v>6.6901828866289788E-3</v>
      </c>
      <c r="W37" s="211">
        <v>5.4027606900167681E-3</v>
      </c>
      <c r="X37" s="211">
        <v>0.37973504020598753</v>
      </c>
      <c r="Y37" s="211">
        <v>1</v>
      </c>
    </row>
    <row r="38" spans="2:25" ht="15" hidden="1" customHeight="1" outlineLevel="1">
      <c r="B38" s="65" t="s">
        <v>86</v>
      </c>
      <c r="C38" s="252">
        <v>0.43056074497743801</v>
      </c>
      <c r="D38" s="199">
        <v>5.1590837237375335E-3</v>
      </c>
      <c r="E38" s="252">
        <v>2.0981231856982726E-3</v>
      </c>
      <c r="F38" s="199">
        <v>0.22018796884430777</v>
      </c>
      <c r="G38" s="252">
        <v>1.0792400770269881E-2</v>
      </c>
      <c r="H38" s="199">
        <v>9.4616733250941276E-2</v>
      </c>
      <c r="I38" s="252">
        <v>4.1243928376397555E-3</v>
      </c>
      <c r="J38" s="199">
        <v>7.7458109389819795E-3</v>
      </c>
      <c r="K38" s="252">
        <v>0.17701836576322824</v>
      </c>
      <c r="L38" s="199">
        <v>3.5136378007070389E-2</v>
      </c>
      <c r="M38" s="252">
        <v>2.6255281234731125E-2</v>
      </c>
      <c r="N38" s="199">
        <v>2.0032765211393095E-2</v>
      </c>
      <c r="O38" s="252">
        <v>9.5593941310033625E-2</v>
      </c>
      <c r="P38" s="199">
        <v>3.3771160865691376E-3</v>
      </c>
      <c r="Q38" s="252">
        <v>7.4440260972034608E-3</v>
      </c>
      <c r="R38" s="199">
        <v>2.5867272152444456E-3</v>
      </c>
      <c r="S38" s="252">
        <v>4.8429281752076564E-3</v>
      </c>
      <c r="T38" s="199">
        <v>1.365217141379013E-2</v>
      </c>
      <c r="U38" s="252">
        <v>1.7819676371683959E-3</v>
      </c>
      <c r="V38" s="199">
        <v>6.2799988503434599E-3</v>
      </c>
      <c r="W38" s="252">
        <v>7.731440232230621E-3</v>
      </c>
      <c r="X38" s="199">
        <v>0.56943925502256199</v>
      </c>
      <c r="Y38" s="253">
        <v>1</v>
      </c>
    </row>
    <row r="39" spans="2:25" ht="15" hidden="1" customHeight="1" outlineLevel="1">
      <c r="B39" s="65" t="s">
        <v>87</v>
      </c>
      <c r="C39" s="252">
        <v>0.44921368293713837</v>
      </c>
      <c r="D39" s="199">
        <v>4.1830027255104867E-3</v>
      </c>
      <c r="E39" s="252">
        <v>3.6145807523574936E-3</v>
      </c>
      <c r="F39" s="199">
        <v>0.23620119222865138</v>
      </c>
      <c r="G39" s="252">
        <v>9.3279503286644999E-3</v>
      </c>
      <c r="H39" s="199">
        <v>7.9039804113043094E-2</v>
      </c>
      <c r="I39" s="252">
        <v>3.1336083135357303E-3</v>
      </c>
      <c r="J39" s="199">
        <v>4.9408986897144774E-3</v>
      </c>
      <c r="K39" s="252">
        <v>0.17207153371908296</v>
      </c>
      <c r="L39" s="199">
        <v>3.8871318010231595E-2</v>
      </c>
      <c r="M39" s="252">
        <v>2.1556310212648117E-2</v>
      </c>
      <c r="N39" s="199">
        <v>1.407937502732798E-2</v>
      </c>
      <c r="O39" s="252">
        <v>9.7564530468875255E-2</v>
      </c>
      <c r="P39" s="199">
        <v>5.1740974479310897E-3</v>
      </c>
      <c r="Q39" s="252">
        <v>8.2931308390782818E-3</v>
      </c>
      <c r="R39" s="199">
        <v>2.2153882030578188E-3</v>
      </c>
      <c r="S39" s="252">
        <v>3.891504277739721E-3</v>
      </c>
      <c r="T39" s="199">
        <v>7.2583113494920637E-3</v>
      </c>
      <c r="U39" s="252">
        <v>1.9530396000641296E-3</v>
      </c>
      <c r="V39" s="199">
        <v>4.809724388217633E-3</v>
      </c>
      <c r="W39" s="252">
        <v>4.6785500867207886E-3</v>
      </c>
      <c r="X39" s="199">
        <v>0.55078631706286163</v>
      </c>
      <c r="Y39" s="253">
        <v>1</v>
      </c>
    </row>
    <row r="40" spans="2:25" ht="15" hidden="1" customHeight="1" outlineLevel="1">
      <c r="B40" s="65" t="s">
        <v>88</v>
      </c>
      <c r="C40" s="252">
        <v>0.58172709136454315</v>
      </c>
      <c r="D40" s="199">
        <v>3.9749801250993748E-3</v>
      </c>
      <c r="E40" s="252">
        <v>3.9149804250978746E-3</v>
      </c>
      <c r="F40" s="199">
        <v>0.16579417102914484</v>
      </c>
      <c r="G40" s="252">
        <v>1.5509922450387749E-2</v>
      </c>
      <c r="H40" s="199">
        <v>7.5629621851890746E-2</v>
      </c>
      <c r="I40" s="252">
        <v>3.5549822250888746E-3</v>
      </c>
      <c r="J40" s="199">
        <v>5.9249703751481243E-3</v>
      </c>
      <c r="K40" s="252">
        <v>9.842950785246074E-2</v>
      </c>
      <c r="L40" s="199">
        <v>2.2679886600566999E-2</v>
      </c>
      <c r="M40" s="252">
        <v>1.6124919375403123E-2</v>
      </c>
      <c r="N40" s="199">
        <v>1.3829930850345748E-2</v>
      </c>
      <c r="O40" s="252">
        <v>4.5794771026144869E-2</v>
      </c>
      <c r="P40" s="199">
        <v>4.9349753251233747E-3</v>
      </c>
      <c r="Q40" s="252">
        <v>7.634961825190874E-3</v>
      </c>
      <c r="R40" s="199">
        <v>3.0149849250753744E-3</v>
      </c>
      <c r="S40" s="252">
        <v>7.1549642251788744E-3</v>
      </c>
      <c r="T40" s="199">
        <v>9.839950800245998E-3</v>
      </c>
      <c r="U40" s="252">
        <v>1.7099914500427497E-3</v>
      </c>
      <c r="V40" s="199">
        <v>6.5699671501642494E-3</v>
      </c>
      <c r="W40" s="252">
        <v>4.6799766001169993E-3</v>
      </c>
      <c r="X40" s="199">
        <v>0.4182729086354568</v>
      </c>
      <c r="Y40" s="253">
        <v>1</v>
      </c>
    </row>
    <row r="41" spans="2:25" ht="15" hidden="1" customHeight="1" outlineLevel="1">
      <c r="B41" s="65" t="s">
        <v>89</v>
      </c>
      <c r="C41" s="252">
        <v>0.70954793896606694</v>
      </c>
      <c r="D41" s="199">
        <v>3.5584149396492826E-3</v>
      </c>
      <c r="E41" s="252">
        <v>1.6938055112730584E-3</v>
      </c>
      <c r="F41" s="199">
        <v>0.15501878843088135</v>
      </c>
      <c r="G41" s="252">
        <v>1.1870872238670007E-2</v>
      </c>
      <c r="H41" s="199">
        <v>5.4415281257116831E-2</v>
      </c>
      <c r="I41" s="252">
        <v>2.818264632202232E-3</v>
      </c>
      <c r="J41" s="199">
        <v>6.2058756547483489E-3</v>
      </c>
      <c r="K41" s="252">
        <v>3.3306763835117287E-3</v>
      </c>
      <c r="L41" s="199">
        <v>1.3664313368253246E-3</v>
      </c>
      <c r="M41" s="252">
        <v>7.5438396720564789E-4</v>
      </c>
      <c r="N41" s="199">
        <v>6.5474834889546799E-4</v>
      </c>
      <c r="O41" s="252">
        <v>5.5511273058528809E-4</v>
      </c>
      <c r="P41" s="199">
        <v>2.1208153040309726E-3</v>
      </c>
      <c r="Q41" s="252">
        <v>6.462081530403097E-3</v>
      </c>
      <c r="R41" s="199">
        <v>2.2916192211341379E-3</v>
      </c>
      <c r="S41" s="252">
        <v>1.1372694147119108E-2</v>
      </c>
      <c r="T41" s="199">
        <v>1.4447164654976087E-2</v>
      </c>
      <c r="U41" s="252">
        <v>2.2062172625825554E-3</v>
      </c>
      <c r="V41" s="199">
        <v>8.9672056479161918E-3</v>
      </c>
      <c r="W41" s="252">
        <v>3.6722842177180598E-3</v>
      </c>
      <c r="X41" s="199">
        <v>0.29045206103393306</v>
      </c>
      <c r="Y41" s="253">
        <v>1</v>
      </c>
    </row>
    <row r="42" spans="2:25" ht="15" hidden="1" customHeight="1" outlineLevel="1">
      <c r="B42" s="65" t="s">
        <v>90</v>
      </c>
      <c r="C42" s="252">
        <v>0.80308484249398515</v>
      </c>
      <c r="D42" s="199">
        <v>1.6878974951974187E-3</v>
      </c>
      <c r="E42" s="252">
        <v>1.3335322752112203E-3</v>
      </c>
      <c r="F42" s="199">
        <v>9.4251823115802824E-2</v>
      </c>
      <c r="G42" s="252">
        <v>1.0929369416416436E-2</v>
      </c>
      <c r="H42" s="199">
        <v>2.693175671895108E-2</v>
      </c>
      <c r="I42" s="252">
        <v>1.9210325083462334E-3</v>
      </c>
      <c r="J42" s="199">
        <v>1.1610123654810975E-2</v>
      </c>
      <c r="K42" s="252">
        <v>1.7718260999309921E-3</v>
      </c>
      <c r="L42" s="199">
        <v>5.1289702892739239E-4</v>
      </c>
      <c r="M42" s="252">
        <v>8.4861144786168565E-4</v>
      </c>
      <c r="N42" s="199">
        <v>2.3313501314881473E-4</v>
      </c>
      <c r="O42" s="252">
        <v>1.771826099930992E-4</v>
      </c>
      <c r="P42" s="199">
        <v>1.7251990973012291E-3</v>
      </c>
      <c r="Q42" s="252">
        <v>4.0285730272115183E-3</v>
      </c>
      <c r="R42" s="199">
        <v>1.4827386836264618E-3</v>
      </c>
      <c r="S42" s="252">
        <v>7.2458362086651618E-3</v>
      </c>
      <c r="T42" s="199">
        <v>2.0273420743420929E-2</v>
      </c>
      <c r="U42" s="252">
        <v>6.3412723576477615E-4</v>
      </c>
      <c r="V42" s="199">
        <v>6.8168677844713428E-3</v>
      </c>
      <c r="W42" s="252">
        <v>4.2710334408862863E-3</v>
      </c>
      <c r="X42" s="199">
        <v>0.19691515750601488</v>
      </c>
      <c r="Y42" s="253">
        <v>1</v>
      </c>
    </row>
    <row r="43" spans="2:25" ht="15" hidden="1" customHeight="1" outlineLevel="1">
      <c r="B43" s="65" t="s">
        <v>91</v>
      </c>
      <c r="C43" s="252">
        <v>0.77572797974317231</v>
      </c>
      <c r="D43" s="199">
        <v>4.0807560137457047E-3</v>
      </c>
      <c r="E43" s="252">
        <v>2.0460300235123894E-3</v>
      </c>
      <c r="F43" s="199">
        <v>0.10622400072345813</v>
      </c>
      <c r="G43" s="252">
        <v>1.2581389039609333E-2</v>
      </c>
      <c r="H43" s="199">
        <v>3.5607704829083014E-2</v>
      </c>
      <c r="I43" s="252">
        <v>1.9895098571170193E-3</v>
      </c>
      <c r="J43" s="199">
        <v>7.5850063302586365E-3</v>
      </c>
      <c r="K43" s="252">
        <v>6.0137457044673543E-3</v>
      </c>
      <c r="L43" s="199">
        <v>1.6164767589075782E-3</v>
      </c>
      <c r="M43" s="252">
        <v>2.5321034545125699E-3</v>
      </c>
      <c r="N43" s="199">
        <v>1.3451799602098029E-3</v>
      </c>
      <c r="O43" s="252">
        <v>5.1998553083740283E-4</v>
      </c>
      <c r="P43" s="199">
        <v>2.3964550551636822E-3</v>
      </c>
      <c r="Q43" s="252">
        <v>4.1485802134201485E-3</v>
      </c>
      <c r="R43" s="199">
        <v>2.170374389582203E-3</v>
      </c>
      <c r="S43" s="252">
        <v>7.4154458310725264E-3</v>
      </c>
      <c r="T43" s="199">
        <v>1.9228160607704829E-2</v>
      </c>
      <c r="U43" s="252">
        <v>1.9103816241635015E-3</v>
      </c>
      <c r="V43" s="199">
        <v>7.3250135648399353E-3</v>
      </c>
      <c r="W43" s="252">
        <v>3.5494664496292278E-3</v>
      </c>
      <c r="X43" s="199">
        <v>0.22427202025682763</v>
      </c>
      <c r="Y43" s="253">
        <v>1</v>
      </c>
    </row>
    <row r="44" spans="2:25" ht="15" hidden="1" customHeight="1" outlineLevel="1">
      <c r="B44" s="65" t="s">
        <v>92</v>
      </c>
      <c r="C44" s="252">
        <v>0.79708638260036935</v>
      </c>
      <c r="D44" s="199">
        <v>2.9820121742698859E-3</v>
      </c>
      <c r="E44" s="252">
        <v>1.7509062307639696E-3</v>
      </c>
      <c r="F44" s="199">
        <v>0.10995143971000615</v>
      </c>
      <c r="G44" s="252">
        <v>8.0021886327884557E-3</v>
      </c>
      <c r="H44" s="199">
        <v>3.0558785308802409E-2</v>
      </c>
      <c r="I44" s="252">
        <v>2.2433486081663359E-3</v>
      </c>
      <c r="J44" s="199">
        <v>6.1281718076738939E-3</v>
      </c>
      <c r="K44" s="252">
        <v>4.4730182614048288E-3</v>
      </c>
      <c r="L44" s="199">
        <v>5.6083715204158398E-4</v>
      </c>
      <c r="M44" s="252">
        <v>2.6400383010737978E-3</v>
      </c>
      <c r="N44" s="199">
        <v>7.7970043088708028E-4</v>
      </c>
      <c r="O44" s="252">
        <v>4.9244237740236646E-4</v>
      </c>
      <c r="P44" s="199">
        <v>1.4226113124957253E-3</v>
      </c>
      <c r="Q44" s="252">
        <v>2.7221120306408588E-3</v>
      </c>
      <c r="R44" s="199">
        <v>1.5183639969906298E-3</v>
      </c>
      <c r="S44" s="252">
        <v>4.4046234867656112E-3</v>
      </c>
      <c r="T44" s="199">
        <v>1.4896381916421585E-2</v>
      </c>
      <c r="U44" s="252">
        <v>2.0108063743929962E-3</v>
      </c>
      <c r="V44" s="199">
        <v>6.661651049859791E-3</v>
      </c>
      <c r="W44" s="252">
        <v>3.1871964981875383E-3</v>
      </c>
      <c r="X44" s="199">
        <v>0.20291361739963068</v>
      </c>
      <c r="Y44" s="253">
        <v>1</v>
      </c>
    </row>
    <row r="45" spans="2:25" ht="15" hidden="1" customHeight="1" outlineLevel="1">
      <c r="B45" s="65" t="s">
        <v>93</v>
      </c>
      <c r="C45" s="252">
        <v>0.74805138956082351</v>
      </c>
      <c r="D45" s="199">
        <v>3.5881309466215127E-3</v>
      </c>
      <c r="E45" s="252">
        <v>1.3438692683975704E-3</v>
      </c>
      <c r="F45" s="199">
        <v>0.16143901521260012</v>
      </c>
      <c r="G45" s="252">
        <v>1.1705101327742837E-2</v>
      </c>
      <c r="H45" s="199">
        <v>3.6391979788206207E-2</v>
      </c>
      <c r="I45" s="252">
        <v>7.5256679030263939E-4</v>
      </c>
      <c r="J45" s="199">
        <v>4.4213298930280065E-3</v>
      </c>
      <c r="K45" s="252">
        <v>3.0908993173144115E-3</v>
      </c>
      <c r="L45" s="199">
        <v>9.138311025103478E-4</v>
      </c>
      <c r="M45" s="252">
        <v>1.357307961081546E-3</v>
      </c>
      <c r="N45" s="199">
        <v>5.6442509272697954E-4</v>
      </c>
      <c r="O45" s="252">
        <v>2.5533516099553833E-4</v>
      </c>
      <c r="P45" s="199">
        <v>3.1580927807342901E-3</v>
      </c>
      <c r="Q45" s="252">
        <v>4.9051228296511313E-3</v>
      </c>
      <c r="R45" s="199">
        <v>1.7201526635488901E-3</v>
      </c>
      <c r="S45" s="252">
        <v>4.4213298930280065E-3</v>
      </c>
      <c r="T45" s="199">
        <v>6.3296242541525556E-3</v>
      </c>
      <c r="U45" s="252">
        <v>1.182604956189862E-3</v>
      </c>
      <c r="V45" s="199">
        <v>5.3889157662742569E-3</v>
      </c>
      <c r="W45" s="252">
        <v>2.1098747513841852E-3</v>
      </c>
      <c r="X45" s="199">
        <v>0.25194861043917649</v>
      </c>
      <c r="Y45" s="253">
        <v>1</v>
      </c>
    </row>
    <row r="46" spans="2:25" ht="15" hidden="1" customHeight="1" outlineLevel="1">
      <c r="B46" s="65" t="s">
        <v>94</v>
      </c>
      <c r="C46" s="252">
        <v>0.62545203840049957</v>
      </c>
      <c r="D46" s="199">
        <v>4.448838358872961E-3</v>
      </c>
      <c r="E46" s="252">
        <v>1.7951453027031247E-3</v>
      </c>
      <c r="F46" s="199">
        <v>0.19182038140333532</v>
      </c>
      <c r="G46" s="252">
        <v>2.2478341181673907E-2</v>
      </c>
      <c r="H46" s="199">
        <v>6.7148840960532821E-2</v>
      </c>
      <c r="I46" s="252">
        <v>1.2878216302000677E-3</v>
      </c>
      <c r="J46" s="199">
        <v>5.5025106017639255E-3</v>
      </c>
      <c r="K46" s="252">
        <v>4.3083487264874994E-2</v>
      </c>
      <c r="L46" s="199">
        <v>1.2865208002705726E-2</v>
      </c>
      <c r="M46" s="252">
        <v>4.0065561828446549E-3</v>
      </c>
      <c r="N46" s="199">
        <v>4.6829877461820645E-3</v>
      </c>
      <c r="O46" s="252">
        <v>2.1528735333142545E-2</v>
      </c>
      <c r="P46" s="199">
        <v>3.3171163202122956E-3</v>
      </c>
      <c r="Q46" s="252">
        <v>5.0732367250305695E-3</v>
      </c>
      <c r="R46" s="199">
        <v>2.2764523766162811E-3</v>
      </c>
      <c r="S46" s="252">
        <v>5.8407263834326303E-3</v>
      </c>
      <c r="T46" s="199">
        <v>8.6895439290267194E-3</v>
      </c>
      <c r="U46" s="252">
        <v>2.6927179540546871E-3</v>
      </c>
      <c r="V46" s="199">
        <v>4.6829877461820645E-3</v>
      </c>
      <c r="W46" s="252">
        <v>4.4098134609881108E-3</v>
      </c>
      <c r="X46" s="199">
        <v>0.37454796159950049</v>
      </c>
      <c r="Y46" s="253">
        <v>1</v>
      </c>
    </row>
    <row r="47" spans="2:25" ht="15" hidden="1" customHeight="1" outlineLevel="1">
      <c r="B47" s="65" t="s">
        <v>95</v>
      </c>
      <c r="C47" s="252">
        <v>0.50774808556777884</v>
      </c>
      <c r="D47" s="199">
        <v>3.3770810273554856E-3</v>
      </c>
      <c r="E47" s="252">
        <v>2.3944520996634212E-3</v>
      </c>
      <c r="F47" s="199">
        <v>0.2224807427319343</v>
      </c>
      <c r="G47" s="252">
        <v>1.3677742890058506E-2</v>
      </c>
      <c r="H47" s="199">
        <v>8.322979963405544E-2</v>
      </c>
      <c r="I47" s="252">
        <v>2.6655221486819218E-3</v>
      </c>
      <c r="J47" s="199">
        <v>4.190291174410987E-3</v>
      </c>
      <c r="K47" s="252">
        <v>0.12603627820822697</v>
      </c>
      <c r="L47" s="199">
        <v>3.3511034809912126E-2</v>
      </c>
      <c r="M47" s="252">
        <v>1.3440556597167318E-2</v>
      </c>
      <c r="N47" s="199">
        <v>1.4423185524859383E-2</v>
      </c>
      <c r="O47" s="252">
        <v>6.4661501276288141E-2</v>
      </c>
      <c r="P47" s="199">
        <v>2.5186925387969007E-3</v>
      </c>
      <c r="Q47" s="252">
        <v>6.0313085906616368E-3</v>
      </c>
      <c r="R47" s="199">
        <v>1.2085206352074815E-3</v>
      </c>
      <c r="S47" s="252">
        <v>6.4040299080620746E-3</v>
      </c>
      <c r="T47" s="199">
        <v>8.2789310804400364E-3</v>
      </c>
      <c r="U47" s="252">
        <v>2.1346766360206917E-3</v>
      </c>
      <c r="V47" s="199">
        <v>4.4500666380537174E-3</v>
      </c>
      <c r="W47" s="252">
        <v>3.1737784905916102E-3</v>
      </c>
      <c r="X47" s="199">
        <v>0.49225191443222122</v>
      </c>
      <c r="Y47" s="253">
        <v>1</v>
      </c>
    </row>
    <row r="48" spans="2:25" ht="15" hidden="1" customHeight="1" outlineLevel="1">
      <c r="B48" s="65" t="s">
        <v>96</v>
      </c>
      <c r="C48" s="252">
        <v>0.3993967301022936</v>
      </c>
      <c r="D48" s="199">
        <v>4.6483839944044527E-3</v>
      </c>
      <c r="E48" s="252">
        <v>1.7631801358085858E-3</v>
      </c>
      <c r="F48" s="199">
        <v>0.25283420278028734</v>
      </c>
      <c r="G48" s="252">
        <v>1.7340366624894354E-2</v>
      </c>
      <c r="H48" s="199">
        <v>0.12094541427447324</v>
      </c>
      <c r="I48" s="252">
        <v>1.6466062425319851E-3</v>
      </c>
      <c r="J48" s="199">
        <v>6.7029988634045405E-3</v>
      </c>
      <c r="K48" s="252">
        <v>0.15486841721796404</v>
      </c>
      <c r="L48" s="199">
        <v>3.711421327193775E-2</v>
      </c>
      <c r="M48" s="252">
        <v>1.9657272753766795E-2</v>
      </c>
      <c r="N48" s="199">
        <v>2.0706437793256201E-2</v>
      </c>
      <c r="O48" s="252">
        <v>7.7390493399003293E-2</v>
      </c>
      <c r="P48" s="199">
        <v>3.1474951184682189E-3</v>
      </c>
      <c r="Q48" s="252">
        <v>7.7667356395535216E-3</v>
      </c>
      <c r="R48" s="199">
        <v>2.5500539154256403E-3</v>
      </c>
      <c r="S48" s="252">
        <v>6.965290123276892E-3</v>
      </c>
      <c r="T48" s="199">
        <v>7.2858683297875437E-3</v>
      </c>
      <c r="U48" s="252">
        <v>2.666627808702241E-3</v>
      </c>
      <c r="V48" s="199">
        <v>4.3278057878938011E-3</v>
      </c>
      <c r="W48" s="252">
        <v>5.1438230408300065E-3</v>
      </c>
      <c r="X48" s="199">
        <v>0.6006032698977064</v>
      </c>
      <c r="Y48" s="253">
        <v>1</v>
      </c>
    </row>
    <row r="49" spans="2:25" ht="15" hidden="1" customHeight="1" outlineLevel="1">
      <c r="B49" s="65" t="s">
        <v>97</v>
      </c>
      <c r="C49" s="252">
        <v>0.33252906006252086</v>
      </c>
      <c r="D49" s="199">
        <v>4.6738899511366049E-3</v>
      </c>
      <c r="E49" s="252">
        <v>3.3384928222404322E-3</v>
      </c>
      <c r="F49" s="199">
        <v>0.2802664724270843</v>
      </c>
      <c r="G49" s="252">
        <v>9.6816291844972532E-3</v>
      </c>
      <c r="H49" s="199">
        <v>0.10035205924307262</v>
      </c>
      <c r="I49" s="252">
        <v>3.3233178548666121E-3</v>
      </c>
      <c r="J49" s="199">
        <v>7.587483686910073E-3</v>
      </c>
      <c r="K49" s="252">
        <v>0.21355731585177093</v>
      </c>
      <c r="L49" s="199">
        <v>4.8468845791981546E-2</v>
      </c>
      <c r="M49" s="252">
        <v>3.4735500318674312E-2</v>
      </c>
      <c r="N49" s="199">
        <v>2.4188897993869314E-2</v>
      </c>
      <c r="O49" s="252">
        <v>0.10616407174724575</v>
      </c>
      <c r="P49" s="199">
        <v>2.8528938662781876E-3</v>
      </c>
      <c r="Q49" s="252">
        <v>9.5298795107590512E-3</v>
      </c>
      <c r="R49" s="199">
        <v>2.5038696166803241E-3</v>
      </c>
      <c r="S49" s="252">
        <v>5.7057877325563753E-3</v>
      </c>
      <c r="T49" s="199">
        <v>1.0167228140459499E-2</v>
      </c>
      <c r="U49" s="252">
        <v>3.1260432790069501E-3</v>
      </c>
      <c r="V49" s="199">
        <v>6.0244620474065981E-3</v>
      </c>
      <c r="W49" s="252">
        <v>4.7801147227533461E-3</v>
      </c>
      <c r="X49" s="199">
        <v>0.66747093993747908</v>
      </c>
      <c r="Y49" s="253">
        <v>1</v>
      </c>
    </row>
    <row r="50" spans="2:25" collapsed="1">
      <c r="B50" s="209">
        <v>2008</v>
      </c>
      <c r="C50" s="211">
        <v>0.61033071936280248</v>
      </c>
      <c r="D50" s="211">
        <v>3.7635948429167424E-3</v>
      </c>
      <c r="E50" s="211">
        <v>2.1965193281721844E-3</v>
      </c>
      <c r="F50" s="211">
        <v>0.17782441131212898</v>
      </c>
      <c r="G50" s="211">
        <v>1.2814299917998064E-2</v>
      </c>
      <c r="H50" s="211">
        <v>6.4573530036340032E-2</v>
      </c>
      <c r="I50" s="211">
        <v>2.4023409211441937E-3</v>
      </c>
      <c r="J50" s="211">
        <v>6.7039033139454475E-3</v>
      </c>
      <c r="K50" s="211">
        <v>7.7723242920662849E-2</v>
      </c>
      <c r="L50" s="211">
        <v>1.8212488470179283E-2</v>
      </c>
      <c r="M50" s="211">
        <v>1.1084962935778217E-2</v>
      </c>
      <c r="N50" s="211">
        <v>8.9548727989885342E-3</v>
      </c>
      <c r="O50" s="211">
        <v>3.947091871571682E-2</v>
      </c>
      <c r="P50" s="211">
        <v>2.9250624271048523E-3</v>
      </c>
      <c r="Q50" s="211">
        <v>5.9873392495243781E-3</v>
      </c>
      <c r="R50" s="211">
        <v>2.0756399799187822E-3</v>
      </c>
      <c r="S50" s="211">
        <v>6.3532443036968386E-3</v>
      </c>
      <c r="T50" s="211">
        <v>1.2115159903775683E-2</v>
      </c>
      <c r="U50" s="211">
        <v>1.9427815971537815E-3</v>
      </c>
      <c r="V50" s="211">
        <v>6.0439674126701159E-3</v>
      </c>
      <c r="W50" s="211">
        <v>4.224243170044573E-3</v>
      </c>
      <c r="X50" s="211">
        <v>0.38966928063719752</v>
      </c>
      <c r="Y50" s="211">
        <v>1</v>
      </c>
    </row>
    <row r="51" spans="2:25" ht="15" hidden="1" customHeight="1" outlineLevel="1">
      <c r="B51" s="65" t="s">
        <v>86</v>
      </c>
      <c r="C51" s="252">
        <v>0.41795626363590238</v>
      </c>
      <c r="D51" s="199">
        <v>4.5283880460703233E-3</v>
      </c>
      <c r="E51" s="252">
        <v>2.1944289410929015E-3</v>
      </c>
      <c r="F51" s="199">
        <v>0.22315947029275965</v>
      </c>
      <c r="G51" s="252">
        <v>1.0667715256989193E-2</v>
      </c>
      <c r="H51" s="199">
        <v>0.10103252321274545</v>
      </c>
      <c r="I51" s="252">
        <v>4.1478512354761786E-3</v>
      </c>
      <c r="J51" s="199">
        <v>9.449997463087929E-3</v>
      </c>
      <c r="K51" s="252">
        <v>0.18575270181135523</v>
      </c>
      <c r="L51" s="199">
        <v>4.534730326246892E-2</v>
      </c>
      <c r="M51" s="252">
        <v>2.8578314475620276E-2</v>
      </c>
      <c r="N51" s="199">
        <v>2.653610025876503E-2</v>
      </c>
      <c r="O51" s="252">
        <v>8.5290983814500995E-2</v>
      </c>
      <c r="P51" s="199">
        <v>3.5136232178192704E-3</v>
      </c>
      <c r="Q51" s="252">
        <v>6.1266426505657313E-3</v>
      </c>
      <c r="R51" s="199">
        <v>2.6510731138058756E-3</v>
      </c>
      <c r="S51" s="252">
        <v>4.8201329341925007E-3</v>
      </c>
      <c r="T51" s="199">
        <v>1.1060936627936476E-2</v>
      </c>
      <c r="U51" s="252">
        <v>2.4354355878025268E-3</v>
      </c>
      <c r="V51" s="199">
        <v>5.3909381500837185E-3</v>
      </c>
      <c r="W51" s="252">
        <v>5.1118778223146789E-3</v>
      </c>
      <c r="X51" s="199">
        <v>0.58204373636409767</v>
      </c>
      <c r="Y51" s="253">
        <v>1</v>
      </c>
    </row>
    <row r="52" spans="2:25" ht="15" hidden="1" customHeight="1" outlineLevel="1">
      <c r="B52" s="65" t="s">
        <v>87</v>
      </c>
      <c r="C52" s="252">
        <v>0.43849628404107249</v>
      </c>
      <c r="D52" s="199">
        <v>4.0573544473331757E-3</v>
      </c>
      <c r="E52" s="252">
        <v>1.8908059560387616E-3</v>
      </c>
      <c r="F52" s="199">
        <v>0.23582552062816775</v>
      </c>
      <c r="G52" s="252">
        <v>6.6572126368864733E-3</v>
      </c>
      <c r="H52" s="199">
        <v>0.10827490217705298</v>
      </c>
      <c r="I52" s="252">
        <v>1.772630583786339E-3</v>
      </c>
      <c r="J52" s="199">
        <v>8.8368917250978233E-3</v>
      </c>
      <c r="K52" s="252">
        <v>0.15944483836235196</v>
      </c>
      <c r="L52" s="199">
        <v>3.7737335539273616E-2</v>
      </c>
      <c r="M52" s="252">
        <v>1.5809238687990754E-2</v>
      </c>
      <c r="N52" s="199">
        <v>1.3393208855274561E-2</v>
      </c>
      <c r="O52" s="252">
        <v>9.2505055279813023E-2</v>
      </c>
      <c r="P52" s="199">
        <v>3.4139551984033196E-3</v>
      </c>
      <c r="Q52" s="252">
        <v>8.1672312823340941E-3</v>
      </c>
      <c r="R52" s="199">
        <v>2.2190708789621575E-3</v>
      </c>
      <c r="S52" s="252">
        <v>4.3068357887549565E-3</v>
      </c>
      <c r="T52" s="199">
        <v>6.1319887602090395E-3</v>
      </c>
      <c r="U52" s="252">
        <v>1.8776753591218257E-3</v>
      </c>
      <c r="V52" s="199">
        <v>5.1340633945219146E-3</v>
      </c>
      <c r="W52" s="252">
        <v>3.4927387799049345E-3</v>
      </c>
      <c r="X52" s="199">
        <v>0.56150371595892745</v>
      </c>
      <c r="Y52" s="253">
        <v>1</v>
      </c>
    </row>
    <row r="53" spans="2:25" ht="15" hidden="1" customHeight="1" outlineLevel="1">
      <c r="B53" s="65" t="s">
        <v>88</v>
      </c>
      <c r="C53" s="252">
        <v>0.61870721665108996</v>
      </c>
      <c r="D53" s="199">
        <v>4.4583091262724497E-3</v>
      </c>
      <c r="E53" s="252">
        <v>1.8692060926014803E-3</v>
      </c>
      <c r="F53" s="199">
        <v>0.14078405617722095</v>
      </c>
      <c r="G53" s="252">
        <v>1.5635656369193462E-2</v>
      </c>
      <c r="H53" s="199">
        <v>7.5058728434666197E-2</v>
      </c>
      <c r="I53" s="252">
        <v>3.0311450150294272E-3</v>
      </c>
      <c r="J53" s="199">
        <v>6.4917022405213565E-3</v>
      </c>
      <c r="K53" s="252">
        <v>9.2740407689004517E-2</v>
      </c>
      <c r="L53" s="199">
        <v>2.7078228800929551E-2</v>
      </c>
      <c r="M53" s="252">
        <v>1.0659526636186819E-2</v>
      </c>
      <c r="N53" s="199">
        <v>8.8155800853772521E-3</v>
      </c>
      <c r="O53" s="252">
        <v>4.6187072166510898E-2</v>
      </c>
      <c r="P53" s="199">
        <v>3.8647098941625201E-3</v>
      </c>
      <c r="Q53" s="252">
        <v>4.7235343150875244E-3</v>
      </c>
      <c r="R53" s="199">
        <v>2.5764732627750133E-3</v>
      </c>
      <c r="S53" s="252">
        <v>6.7064083457526085E-3</v>
      </c>
      <c r="T53" s="199">
        <v>1.1000530450377631E-2</v>
      </c>
      <c r="U53" s="252">
        <v>3.1069236404051631E-3</v>
      </c>
      <c r="V53" s="199">
        <v>6.289625906186062E-3</v>
      </c>
      <c r="W53" s="252">
        <v>2.9553663896536918E-3</v>
      </c>
      <c r="X53" s="199">
        <v>0.38129278334891004</v>
      </c>
      <c r="Y53" s="253">
        <v>1</v>
      </c>
    </row>
    <row r="54" spans="2:25" ht="15" hidden="1" customHeight="1" outlineLevel="1">
      <c r="B54" s="65" t="s">
        <v>89</v>
      </c>
      <c r="C54" s="252">
        <v>0.72444281165809454</v>
      </c>
      <c r="D54" s="199">
        <v>3.2941464609355865E-3</v>
      </c>
      <c r="E54" s="252">
        <v>2.4491795248591723E-3</v>
      </c>
      <c r="F54" s="199">
        <v>0.13966446240509428</v>
      </c>
      <c r="G54" s="252">
        <v>1.3703159441587068E-2</v>
      </c>
      <c r="H54" s="199">
        <v>6.277247122214058E-2</v>
      </c>
      <c r="I54" s="252">
        <v>3.0369826108253735E-3</v>
      </c>
      <c r="J54" s="199">
        <v>7.1516042125887832E-3</v>
      </c>
      <c r="K54" s="252">
        <v>2.2409992652461424E-3</v>
      </c>
      <c r="L54" s="199">
        <v>6.0004898359049719E-4</v>
      </c>
      <c r="M54" s="252">
        <v>5.3881949546901787E-4</v>
      </c>
      <c r="N54" s="199">
        <v>4.2860641685035512E-4</v>
      </c>
      <c r="O54" s="252">
        <v>6.7352436933627239E-4</v>
      </c>
      <c r="P54" s="199">
        <v>2.4491795248591723E-3</v>
      </c>
      <c r="Q54" s="252">
        <v>3.9309331373989717E-3</v>
      </c>
      <c r="R54" s="199">
        <v>1.506245407788391E-3</v>
      </c>
      <c r="S54" s="252">
        <v>5.1187852069556694E-3</v>
      </c>
      <c r="T54" s="199">
        <v>1.4535880480039187E-2</v>
      </c>
      <c r="U54" s="252">
        <v>2.4981631153563558E-3</v>
      </c>
      <c r="V54" s="199">
        <v>7.9230957629194219E-3</v>
      </c>
      <c r="W54" s="252">
        <v>3.2819005633112908E-3</v>
      </c>
      <c r="X54" s="199">
        <v>0.27555718834190546</v>
      </c>
      <c r="Y54" s="253">
        <v>1</v>
      </c>
    </row>
    <row r="55" spans="2:25" ht="15" hidden="1" customHeight="1" outlineLevel="1">
      <c r="B55" s="65" t="s">
        <v>90</v>
      </c>
      <c r="C55" s="252">
        <v>0.82427059759006671</v>
      </c>
      <c r="D55" s="199">
        <v>2.2718733343236371E-3</v>
      </c>
      <c r="E55" s="252">
        <v>8.4758351318997235E-4</v>
      </c>
      <c r="F55" s="199">
        <v>8.3604938703109852E-2</v>
      </c>
      <c r="G55" s="252">
        <v>1.0660328722595529E-2</v>
      </c>
      <c r="H55" s="199">
        <v>2.8747935653556791E-2</v>
      </c>
      <c r="I55" s="252">
        <v>2.1408037188818886E-3</v>
      </c>
      <c r="J55" s="199">
        <v>1.1001109722744073E-2</v>
      </c>
      <c r="K55" s="252">
        <v>8.4758351318997235E-4</v>
      </c>
      <c r="L55" s="199">
        <v>2.7961517960906301E-4</v>
      </c>
      <c r="M55" s="252">
        <v>2.6213923088349661E-4</v>
      </c>
      <c r="N55" s="199">
        <v>1.9223543598123082E-4</v>
      </c>
      <c r="O55" s="252">
        <v>1.1359366671618185E-4</v>
      </c>
      <c r="P55" s="199">
        <v>7.6894174392492327E-4</v>
      </c>
      <c r="Q55" s="252">
        <v>1.7738087956449937E-3</v>
      </c>
      <c r="R55" s="199">
        <v>1.1009847697106858E-3</v>
      </c>
      <c r="S55" s="252">
        <v>3.3466441809459732E-3</v>
      </c>
      <c r="T55" s="199">
        <v>1.6602151289288117E-2</v>
      </c>
      <c r="U55" s="252">
        <v>1.79128474437056E-3</v>
      </c>
      <c r="V55" s="199">
        <v>5.8719187717903238E-3</v>
      </c>
      <c r="W55" s="252">
        <v>4.3515112326660433E-3</v>
      </c>
      <c r="X55" s="199">
        <v>0.17572940240993332</v>
      </c>
      <c r="Y55" s="253">
        <v>1</v>
      </c>
    </row>
    <row r="56" spans="2:25" ht="15" hidden="1" customHeight="1" outlineLevel="1">
      <c r="B56" s="65" t="s">
        <v>91</v>
      </c>
      <c r="C56" s="252">
        <v>0.8056050267144258</v>
      </c>
      <c r="D56" s="199">
        <v>4.2522962399695833E-3</v>
      </c>
      <c r="E56" s="252">
        <v>1.4307726172132951E-3</v>
      </c>
      <c r="F56" s="199">
        <v>9.4761171032357469E-2</v>
      </c>
      <c r="G56" s="252">
        <v>1.0475656854701539E-2</v>
      </c>
      <c r="H56" s="199">
        <v>3.4168450963520301E-2</v>
      </c>
      <c r="I56" s="252">
        <v>3.2317451423768836E-3</v>
      </c>
      <c r="J56" s="199">
        <v>7.5740900086046468E-3</v>
      </c>
      <c r="K56" s="252">
        <v>2.7915074140035618E-3</v>
      </c>
      <c r="L56" s="199">
        <v>7.3039441298301084E-4</v>
      </c>
      <c r="M56" s="252">
        <v>5.6030256338422744E-4</v>
      </c>
      <c r="N56" s="199">
        <v>1.2406699617793608E-3</v>
      </c>
      <c r="O56" s="252">
        <v>2.6014047585696273E-4</v>
      </c>
      <c r="P56" s="199">
        <v>1.610869869729654E-3</v>
      </c>
      <c r="Q56" s="252">
        <v>2.931583054849619E-3</v>
      </c>
      <c r="R56" s="199">
        <v>1.6709022872351069E-3</v>
      </c>
      <c r="S56" s="252">
        <v>5.70307966301803E-3</v>
      </c>
      <c r="T56" s="199">
        <v>1.1796370039821504E-2</v>
      </c>
      <c r="U56" s="252">
        <v>2.0911292097732775E-3</v>
      </c>
      <c r="V56" s="199">
        <v>6.4534848818361915E-3</v>
      </c>
      <c r="W56" s="252">
        <v>3.4518640065635442E-3</v>
      </c>
      <c r="X56" s="199">
        <v>0.1943949732855742</v>
      </c>
      <c r="Y56" s="253">
        <v>1</v>
      </c>
    </row>
    <row r="57" spans="2:25" ht="15" hidden="1" customHeight="1" outlineLevel="1">
      <c r="B57" s="65" t="s">
        <v>92</v>
      </c>
      <c r="C57" s="252">
        <v>0.7849211838800102</v>
      </c>
      <c r="D57" s="199">
        <v>2.5240574223063575E-3</v>
      </c>
      <c r="E57" s="252">
        <v>1.4076474085939301E-3</v>
      </c>
      <c r="F57" s="199">
        <v>0.11138616865072141</v>
      </c>
      <c r="G57" s="252">
        <v>1.0436006649920516E-2</v>
      </c>
      <c r="H57" s="199">
        <v>4.8333272658876068E-2</v>
      </c>
      <c r="I57" s="252">
        <v>4.5141796206632934E-3</v>
      </c>
      <c r="J57" s="199">
        <v>4.1501328770614148E-3</v>
      </c>
      <c r="K57" s="252">
        <v>2.5847318795733372E-3</v>
      </c>
      <c r="L57" s="199">
        <v>8.6157729319111243E-4</v>
      </c>
      <c r="M57" s="252">
        <v>3.397769606950866E-4</v>
      </c>
      <c r="N57" s="199">
        <v>6.6741902993677717E-4</v>
      </c>
      <c r="O57" s="252">
        <v>7.1595859575036098E-4</v>
      </c>
      <c r="P57" s="199">
        <v>1.3955125171405342E-3</v>
      </c>
      <c r="Q57" s="252">
        <v>2.7424854684674847E-3</v>
      </c>
      <c r="R57" s="199">
        <v>1.7716941521958086E-3</v>
      </c>
      <c r="S57" s="252">
        <v>3.7132767847391605E-3</v>
      </c>
      <c r="T57" s="199">
        <v>8.0939725994150988E-3</v>
      </c>
      <c r="U57" s="252">
        <v>2.9002390573616317E-3</v>
      </c>
      <c r="V57" s="199">
        <v>6.0431759437911828E-3</v>
      </c>
      <c r="W57" s="252">
        <v>3.082262429162571E-3</v>
      </c>
      <c r="X57" s="199">
        <v>0.2150788161199898</v>
      </c>
      <c r="Y57" s="253">
        <v>1</v>
      </c>
    </row>
    <row r="58" spans="2:25" ht="15" hidden="1" customHeight="1" outlineLevel="1">
      <c r="B58" s="65" t="s">
        <v>93</v>
      </c>
      <c r="C58" s="252">
        <v>0.73111675044854285</v>
      </c>
      <c r="D58" s="199">
        <v>3.0711041427578514E-3</v>
      </c>
      <c r="E58" s="252">
        <v>2.4083921961627363E-3</v>
      </c>
      <c r="F58" s="199">
        <v>0.15064574005527986</v>
      </c>
      <c r="G58" s="252">
        <v>1.2268252865016892E-2</v>
      </c>
      <c r="H58" s="199">
        <v>5.2936137197536648E-2</v>
      </c>
      <c r="I58" s="252">
        <v>5.0269125705141677E-3</v>
      </c>
      <c r="J58" s="199">
        <v>5.1562222186302877E-3</v>
      </c>
      <c r="K58" s="252">
        <v>1.9558084277563159E-3</v>
      </c>
      <c r="L58" s="199">
        <v>7.1120306463866041E-4</v>
      </c>
      <c r="M58" s="252">
        <v>2.4245559021772513E-4</v>
      </c>
      <c r="N58" s="199">
        <v>1.778007661596651E-4</v>
      </c>
      <c r="O58" s="252">
        <v>8.243490067402654E-4</v>
      </c>
      <c r="P58" s="199">
        <v>2.101281781886951E-3</v>
      </c>
      <c r="Q58" s="252">
        <v>5.6088059870367081E-3</v>
      </c>
      <c r="R58" s="199">
        <v>2.3437373721046763E-3</v>
      </c>
      <c r="S58" s="252">
        <v>3.1842500848594567E-3</v>
      </c>
      <c r="T58" s="199">
        <v>9.3102946643606448E-3</v>
      </c>
      <c r="U58" s="252">
        <v>2.6831751984094914E-3</v>
      </c>
      <c r="V58" s="199">
        <v>6.0937171674721579E-3</v>
      </c>
      <c r="W58" s="252">
        <v>4.0894176216722967E-3</v>
      </c>
      <c r="X58" s="199">
        <v>0.26888324955145715</v>
      </c>
      <c r="Y58" s="253">
        <v>1</v>
      </c>
    </row>
    <row r="59" spans="2:25" ht="15" hidden="1" customHeight="1" outlineLevel="1">
      <c r="B59" s="65" t="s">
        <v>94</v>
      </c>
      <c r="C59" s="252">
        <v>0.61961139960742417</v>
      </c>
      <c r="D59" s="199">
        <v>2.7082763932715481E-3</v>
      </c>
      <c r="E59" s="252">
        <v>2.497080527741198E-3</v>
      </c>
      <c r="F59" s="199">
        <v>0.18156632792506275</v>
      </c>
      <c r="G59" s="252">
        <v>2.3119735632469499E-2</v>
      </c>
      <c r="H59" s="199">
        <v>7.6552289611648075E-2</v>
      </c>
      <c r="I59" s="252">
        <v>4.8450816209903843E-3</v>
      </c>
      <c r="J59" s="199">
        <v>7.5036648694312615E-3</v>
      </c>
      <c r="K59" s="252">
        <v>4.7705419037443783E-2</v>
      </c>
      <c r="L59" s="199">
        <v>1.3342609387035059E-2</v>
      </c>
      <c r="M59" s="252">
        <v>5.92590752105747E-3</v>
      </c>
      <c r="N59" s="199">
        <v>4.1866474519839988E-3</v>
      </c>
      <c r="O59" s="252">
        <v>2.4250254677367258E-2</v>
      </c>
      <c r="P59" s="199">
        <v>1.8013765001118095E-3</v>
      </c>
      <c r="Q59" s="252">
        <v>6.6961512659328643E-3</v>
      </c>
      <c r="R59" s="199">
        <v>2.2734613760031805E-3</v>
      </c>
      <c r="S59" s="252">
        <v>3.1306681243322486E-3</v>
      </c>
      <c r="T59" s="199">
        <v>8.6838770591596889E-3</v>
      </c>
      <c r="U59" s="252">
        <v>2.3107312346261834E-3</v>
      </c>
      <c r="V59" s="199">
        <v>5.8513678038114641E-3</v>
      </c>
      <c r="W59" s="252">
        <v>3.1430914105399161E-3</v>
      </c>
      <c r="X59" s="199">
        <v>0.38038860039257583</v>
      </c>
      <c r="Y59" s="253">
        <v>1</v>
      </c>
    </row>
    <row r="60" spans="2:25" ht="15" hidden="1" customHeight="1" outlineLevel="1">
      <c r="B60" s="65" t="s">
        <v>95</v>
      </c>
      <c r="C60" s="252">
        <v>0.41264811242766603</v>
      </c>
      <c r="D60" s="199">
        <v>5.1729752749317369E-3</v>
      </c>
      <c r="E60" s="252">
        <v>2.01658358175305E-3</v>
      </c>
      <c r="F60" s="199">
        <v>0.27558305568776775</v>
      </c>
      <c r="G60" s="252">
        <v>1.9790074901675895E-2</v>
      </c>
      <c r="H60" s="199">
        <v>0.11009794834539943</v>
      </c>
      <c r="I60" s="252">
        <v>4.6218592650116488E-3</v>
      </c>
      <c r="J60" s="199">
        <v>5.8493449234700264E-3</v>
      </c>
      <c r="K60" s="252">
        <v>0.12823467521731508</v>
      </c>
      <c r="L60" s="199">
        <v>3.3154638142238034E-2</v>
      </c>
      <c r="M60" s="252">
        <v>1.3377088604423959E-2</v>
      </c>
      <c r="N60" s="199">
        <v>1.677146221097723E-2</v>
      </c>
      <c r="O60" s="252">
        <v>6.4931486259675847E-2</v>
      </c>
      <c r="P60" s="199">
        <v>2.6553771387058792E-3</v>
      </c>
      <c r="Q60" s="252">
        <v>8.1164357824594809E-3</v>
      </c>
      <c r="R60" s="199">
        <v>1.9539567624439489E-3</v>
      </c>
      <c r="S60" s="252">
        <v>4.0206417996442798E-3</v>
      </c>
      <c r="T60" s="199">
        <v>8.8429068864450504E-3</v>
      </c>
      <c r="U60" s="252">
        <v>3.1188156015932262E-3</v>
      </c>
      <c r="V60" s="199">
        <v>3.5071018813096519E-3</v>
      </c>
      <c r="W60" s="252">
        <v>3.7701345224078761E-3</v>
      </c>
      <c r="X60" s="199">
        <v>0.58735188757233403</v>
      </c>
      <c r="Y60" s="253">
        <v>1</v>
      </c>
    </row>
    <row r="61" spans="2:25" ht="15" hidden="1" customHeight="1" outlineLevel="1">
      <c r="B61" s="65" t="s">
        <v>96</v>
      </c>
      <c r="C61" s="252">
        <v>0.40262158556075245</v>
      </c>
      <c r="D61" s="199">
        <v>4.1493775933609959E-3</v>
      </c>
      <c r="E61" s="252">
        <v>2.1406682990484289E-3</v>
      </c>
      <c r="F61" s="199">
        <v>0.24862542703400145</v>
      </c>
      <c r="G61" s="252">
        <v>1.9544594812544901E-2</v>
      </c>
      <c r="H61" s="199">
        <v>0.12690057622098735</v>
      </c>
      <c r="I61" s="252">
        <v>5.7182235385540223E-3</v>
      </c>
      <c r="J61" s="199">
        <v>7.0524756975499613E-3</v>
      </c>
      <c r="K61" s="252">
        <v>0.14940691758427049</v>
      </c>
      <c r="L61" s="199">
        <v>3.860533994105831E-2</v>
      </c>
      <c r="M61" s="252">
        <v>1.8444936439746051E-2</v>
      </c>
      <c r="N61" s="199">
        <v>1.957391903581954E-2</v>
      </c>
      <c r="O61" s="252">
        <v>7.2782722167646585E-2</v>
      </c>
      <c r="P61" s="199">
        <v>2.4778968667067431E-3</v>
      </c>
      <c r="Q61" s="252">
        <v>6.5393017902438313E-3</v>
      </c>
      <c r="R61" s="199">
        <v>1.2756037124466665E-3</v>
      </c>
      <c r="S61" s="252">
        <v>3.8121490257026817E-3</v>
      </c>
      <c r="T61" s="199">
        <v>8.1228098470741764E-3</v>
      </c>
      <c r="U61" s="252">
        <v>3.3576235649458233E-3</v>
      </c>
      <c r="V61" s="199">
        <v>3.7974869140653639E-3</v>
      </c>
      <c r="W61" s="252">
        <v>4.457281937744674E-3</v>
      </c>
      <c r="X61" s="199">
        <v>0.59737841443924755</v>
      </c>
      <c r="Y61" s="253">
        <v>1</v>
      </c>
    </row>
    <row r="62" spans="2:25" ht="15" hidden="1" customHeight="1" outlineLevel="1">
      <c r="B62" s="65" t="s">
        <v>97</v>
      </c>
      <c r="C62" s="252">
        <v>0.3297395919721347</v>
      </c>
      <c r="D62" s="199">
        <v>5.865589046879476E-3</v>
      </c>
      <c r="E62" s="252">
        <v>3.2268279075378095E-3</v>
      </c>
      <c r="F62" s="199">
        <v>0.27317963177973131</v>
      </c>
      <c r="G62" s="252">
        <v>1.3148569791462476E-2</v>
      </c>
      <c r="H62" s="199">
        <v>0.12264961775660067</v>
      </c>
      <c r="I62" s="252">
        <v>5.8354317767155715E-3</v>
      </c>
      <c r="J62" s="199">
        <v>7.4186884603205721E-3</v>
      </c>
      <c r="K62" s="252">
        <v>0.19398664032931739</v>
      </c>
      <c r="L62" s="199">
        <v>4.7603250953723669E-2</v>
      </c>
      <c r="M62" s="252">
        <v>2.6855049080957191E-2</v>
      </c>
      <c r="N62" s="199">
        <v>2.4789276074729714E-2</v>
      </c>
      <c r="O62" s="252">
        <v>9.4739064219906813E-2</v>
      </c>
      <c r="P62" s="199">
        <v>3.0760415567182859E-3</v>
      </c>
      <c r="Q62" s="252">
        <v>8.6702151721226202E-3</v>
      </c>
      <c r="R62" s="199">
        <v>3.3474569881934285E-3</v>
      </c>
      <c r="S62" s="252">
        <v>4.4180400790120476E-3</v>
      </c>
      <c r="T62" s="199">
        <v>1.2304166226873144E-2</v>
      </c>
      <c r="U62" s="252">
        <v>3.2720638127836667E-3</v>
      </c>
      <c r="V62" s="199">
        <v>4.5989836999954766E-3</v>
      </c>
      <c r="W62" s="252">
        <v>5.2624436436013809E-3</v>
      </c>
      <c r="X62" s="199">
        <v>0.67026040802786535</v>
      </c>
      <c r="Y62" s="253">
        <v>1</v>
      </c>
    </row>
    <row r="63" spans="2:25" collapsed="1">
      <c r="B63" s="209">
        <v>2007</v>
      </c>
      <c r="C63" s="211">
        <v>0.61010327549726673</v>
      </c>
      <c r="D63" s="211">
        <v>3.7901725797416619E-3</v>
      </c>
      <c r="E63" s="211">
        <v>1.9518254003460054E-3</v>
      </c>
      <c r="F63" s="211">
        <v>0.17262513295005205</v>
      </c>
      <c r="G63" s="211">
        <v>1.3655556461088833E-2</v>
      </c>
      <c r="H63" s="211">
        <v>7.52917679803662E-2</v>
      </c>
      <c r="I63" s="211">
        <v>3.8551646517404978E-3</v>
      </c>
      <c r="J63" s="211">
        <v>7.4658353183425161E-3</v>
      </c>
      <c r="K63" s="211">
        <v>7.443758646266721E-2</v>
      </c>
      <c r="L63" s="211">
        <v>1.8953957759279681E-2</v>
      </c>
      <c r="M63" s="211">
        <v>9.3444156851660246E-3</v>
      </c>
      <c r="N63" s="211">
        <v>8.9874750992676531E-3</v>
      </c>
      <c r="O63" s="211">
        <v>3.7151737918953855E-2</v>
      </c>
      <c r="P63" s="211">
        <v>2.3386829717676502E-3</v>
      </c>
      <c r="Q63" s="211">
        <v>5.2375357069538424E-3</v>
      </c>
      <c r="R63" s="211">
        <v>1.9982483089166026E-3</v>
      </c>
      <c r="S63" s="211">
        <v>4.3730379873502733E-3</v>
      </c>
      <c r="T63" s="211">
        <v>1.0825822278663308E-2</v>
      </c>
      <c r="U63" s="211">
        <v>2.5635761732874331E-3</v>
      </c>
      <c r="V63" s="211">
        <v>5.6408992014228103E-3</v>
      </c>
      <c r="W63" s="211">
        <v>3.8458800700263787E-3</v>
      </c>
      <c r="X63" s="211">
        <v>0.38989672450273327</v>
      </c>
      <c r="Y63" s="211">
        <v>1</v>
      </c>
    </row>
    <row r="64" spans="2:25" ht="15" hidden="1" customHeight="1" outlineLevel="1">
      <c r="B64" s="65" t="s">
        <v>86</v>
      </c>
      <c r="C64" s="252">
        <v>0.42287153784588738</v>
      </c>
      <c r="D64" s="199">
        <v>6.0616397916475329E-3</v>
      </c>
      <c r="E64" s="252">
        <v>2.4797617329467181E-3</v>
      </c>
      <c r="F64" s="199">
        <v>0.2152800556306336</v>
      </c>
      <c r="G64" s="252">
        <v>1.4248789640106539E-2</v>
      </c>
      <c r="H64" s="199">
        <v>0.10807300208614876</v>
      </c>
      <c r="I64" s="252">
        <v>4.2378996811734916E-3</v>
      </c>
      <c r="J64" s="199">
        <v>7.8722594696721201E-3</v>
      </c>
      <c r="K64" s="252">
        <v>0.17635173255310496</v>
      </c>
      <c r="L64" s="199">
        <v>4.3297427083196664E-2</v>
      </c>
      <c r="M64" s="252">
        <v>3.0190115066192583E-2</v>
      </c>
      <c r="N64" s="199">
        <v>1.9326396998045055E-2</v>
      </c>
      <c r="O64" s="252">
        <v>8.3537793405670649E-2</v>
      </c>
      <c r="P64" s="199">
        <v>3.5162758964535469E-3</v>
      </c>
      <c r="Q64" s="252">
        <v>5.68114725061338E-3</v>
      </c>
      <c r="R64" s="199">
        <v>2.1255100568114724E-3</v>
      </c>
      <c r="S64" s="252">
        <v>5.2481729797814137E-3</v>
      </c>
      <c r="T64" s="199">
        <v>1.0601309419158456E-2</v>
      </c>
      <c r="U64" s="252">
        <v>3.0701811931721271E-3</v>
      </c>
      <c r="V64" s="199">
        <v>5.4056181691748556E-3</v>
      </c>
      <c r="W64" s="252">
        <v>6.875106603513652E-3</v>
      </c>
      <c r="X64" s="199">
        <v>0.57712846215411262</v>
      </c>
      <c r="Y64" s="253">
        <v>1</v>
      </c>
    </row>
    <row r="65" spans="2:26" ht="15" hidden="1" customHeight="1" outlineLevel="1">
      <c r="B65" s="65" t="s">
        <v>87</v>
      </c>
      <c r="C65" s="252">
        <v>0.44889076293203117</v>
      </c>
      <c r="D65" s="199">
        <v>3.8357431412287982E-3</v>
      </c>
      <c r="E65" s="252">
        <v>1.8770657925162202E-3</v>
      </c>
      <c r="F65" s="199">
        <v>0.2483575674315483</v>
      </c>
      <c r="G65" s="252">
        <v>8.4059902882248124E-3</v>
      </c>
      <c r="H65" s="199">
        <v>9.5689549640229063E-2</v>
      </c>
      <c r="I65" s="252">
        <v>1.0337463784871937E-3</v>
      </c>
      <c r="J65" s="199">
        <v>5.7128089337450186E-3</v>
      </c>
      <c r="K65" s="252">
        <v>0.15201512534174838</v>
      </c>
      <c r="L65" s="199">
        <v>3.1774099212448483E-2</v>
      </c>
      <c r="M65" s="252">
        <v>1.7247242209496864E-2</v>
      </c>
      <c r="N65" s="199">
        <v>1.3057848991417185E-2</v>
      </c>
      <c r="O65" s="252">
        <v>8.9935934928385863E-2</v>
      </c>
      <c r="P65" s="199">
        <v>3.5228988424760945E-3</v>
      </c>
      <c r="Q65" s="252">
        <v>7.630680504359417E-3</v>
      </c>
      <c r="R65" s="199">
        <v>2.1355023871380188E-3</v>
      </c>
      <c r="S65" s="252">
        <v>4.7198683333560029E-3</v>
      </c>
      <c r="T65" s="199">
        <v>6.8281668684285696E-3</v>
      </c>
      <c r="U65" s="252">
        <v>1.3873964553380758E-3</v>
      </c>
      <c r="V65" s="199">
        <v>4.2574028482433111E-3</v>
      </c>
      <c r="W65" s="252">
        <v>3.6997238809015356E-3</v>
      </c>
      <c r="X65" s="199">
        <v>0.55110923706796877</v>
      </c>
      <c r="Y65" s="253">
        <v>1</v>
      </c>
    </row>
    <row r="66" spans="2:26" ht="15" hidden="1" customHeight="1" outlineLevel="1">
      <c r="B66" s="65" t="s">
        <v>88</v>
      </c>
      <c r="C66" s="252">
        <v>0.61093540470106011</v>
      </c>
      <c r="D66" s="199">
        <v>4.0103231030033147E-3</v>
      </c>
      <c r="E66" s="252">
        <v>2.2518533512132176E-3</v>
      </c>
      <c r="F66" s="199">
        <v>0.16028641550489589</v>
      </c>
      <c r="G66" s="252">
        <v>1.4270171798699492E-2</v>
      </c>
      <c r="H66" s="199">
        <v>8.6481289375806486E-2</v>
      </c>
      <c r="I66" s="252">
        <v>1.7205171672190877E-3</v>
      </c>
      <c r="J66" s="199">
        <v>5.8193963008880906E-3</v>
      </c>
      <c r="K66" s="252">
        <v>8.311616021051034E-2</v>
      </c>
      <c r="L66" s="199">
        <v>1.8470257824557853E-2</v>
      </c>
      <c r="M66" s="252">
        <v>1.2499051185385725E-2</v>
      </c>
      <c r="N66" s="199">
        <v>9.3489866659919544E-3</v>
      </c>
      <c r="O66" s="252">
        <v>4.2797864534574806E-2</v>
      </c>
      <c r="P66" s="199">
        <v>3.1753662424411104E-3</v>
      </c>
      <c r="Q66" s="252">
        <v>5.1362497786099229E-3</v>
      </c>
      <c r="R66" s="199">
        <v>1.0120689218935809E-3</v>
      </c>
      <c r="S66" s="252">
        <v>3.1500645193937708E-3</v>
      </c>
      <c r="T66" s="199">
        <v>6.4013359309768999E-3</v>
      </c>
      <c r="U66" s="252">
        <v>1.859676643979455E-3</v>
      </c>
      <c r="V66" s="199">
        <v>6.2368747311691928E-3</v>
      </c>
      <c r="W66" s="252">
        <v>4.1368317182400123E-3</v>
      </c>
      <c r="X66" s="199">
        <v>0.38906459529893983</v>
      </c>
      <c r="Y66" s="253">
        <v>1</v>
      </c>
    </row>
    <row r="67" spans="2:26" ht="15" hidden="1" customHeight="1" outlineLevel="1">
      <c r="B67" s="65" t="s">
        <v>89</v>
      </c>
      <c r="C67" s="252">
        <v>0.71168987827612673</v>
      </c>
      <c r="D67" s="199">
        <v>4.2658186204627699E-3</v>
      </c>
      <c r="E67" s="252">
        <v>2.8182914793288736E-3</v>
      </c>
      <c r="F67" s="199">
        <v>0.13899550389297072</v>
      </c>
      <c r="G67" s="252">
        <v>1.4902949884855795E-2</v>
      </c>
      <c r="H67" s="199">
        <v>7.5611360894834959E-2</v>
      </c>
      <c r="I67" s="252">
        <v>1.2720693058449392E-3</v>
      </c>
      <c r="J67" s="199">
        <v>4.5948020616295646E-3</v>
      </c>
      <c r="K67" s="252">
        <v>9.376028073253646E-3</v>
      </c>
      <c r="L67" s="199">
        <v>5.3733962057243118E-4</v>
      </c>
      <c r="M67" s="252">
        <v>5.2637350586687141E-4</v>
      </c>
      <c r="N67" s="199">
        <v>1.403662682311657E-3</v>
      </c>
      <c r="O67" s="252">
        <v>6.9086522645026866E-3</v>
      </c>
      <c r="P67" s="199">
        <v>1.8752056146507292E-3</v>
      </c>
      <c r="Q67" s="252">
        <v>3.8052418028292575E-3</v>
      </c>
      <c r="R67" s="199">
        <v>1.3488321087838579E-3</v>
      </c>
      <c r="S67" s="252">
        <v>3.2788682969623864E-3</v>
      </c>
      <c r="T67" s="199">
        <v>1.0878385787915341E-2</v>
      </c>
      <c r="U67" s="252">
        <v>2.9937493146178309E-3</v>
      </c>
      <c r="V67" s="199">
        <v>7.1718390174361222E-3</v>
      </c>
      <c r="W67" s="252">
        <v>5.1211755674964356E-3</v>
      </c>
      <c r="X67" s="199">
        <v>0.28831012172387321</v>
      </c>
      <c r="Y67" s="253">
        <v>1</v>
      </c>
    </row>
    <row r="68" spans="2:26" ht="15" hidden="1" customHeight="1" outlineLevel="1">
      <c r="B68" s="65" t="s">
        <v>90</v>
      </c>
      <c r="C68" s="252">
        <v>0.82140991242284978</v>
      </c>
      <c r="D68" s="199">
        <v>1.9304164563575343E-3</v>
      </c>
      <c r="E68" s="252">
        <v>1.5496462379016905E-3</v>
      </c>
      <c r="F68" s="199">
        <v>9.0552471021615358E-2</v>
      </c>
      <c r="G68" s="252">
        <v>8.7134394176872198E-3</v>
      </c>
      <c r="H68" s="199">
        <v>3.7483728714502035E-2</v>
      </c>
      <c r="I68" s="252">
        <v>1.0449043204137113E-3</v>
      </c>
      <c r="J68" s="199">
        <v>1.0537594417731494E-2</v>
      </c>
      <c r="K68" s="252">
        <v>1.1246004126486554E-3</v>
      </c>
      <c r="L68" s="199">
        <v>3.5420485437752923E-4</v>
      </c>
      <c r="M68" s="252">
        <v>1.7710242718876461E-4</v>
      </c>
      <c r="N68" s="199">
        <v>4.1619070389359688E-4</v>
      </c>
      <c r="O68" s="252">
        <v>1.7710242718876461E-4</v>
      </c>
      <c r="P68" s="199">
        <v>8.4123652914663198E-4</v>
      </c>
      <c r="Q68" s="252">
        <v>2.187214975781243E-3</v>
      </c>
      <c r="R68" s="199">
        <v>1.3105579611968582E-3</v>
      </c>
      <c r="S68" s="252">
        <v>2.2137803398595579E-3</v>
      </c>
      <c r="T68" s="199">
        <v>9.3421530342073338E-3</v>
      </c>
      <c r="U68" s="252">
        <v>1.1423106553675318E-3</v>
      </c>
      <c r="V68" s="199">
        <v>5.0031435680826008E-3</v>
      </c>
      <c r="W68" s="252">
        <v>3.6128895146507983E-3</v>
      </c>
      <c r="X68" s="199">
        <v>0.17859008757715025</v>
      </c>
      <c r="Y68" s="253">
        <v>1</v>
      </c>
    </row>
    <row r="69" spans="2:26" ht="15" hidden="1" customHeight="1" outlineLevel="1">
      <c r="B69" s="65" t="s">
        <v>91</v>
      </c>
      <c r="C69" s="252">
        <v>0.78904826516766813</v>
      </c>
      <c r="D69" s="199">
        <v>4.2062415196743551E-3</v>
      </c>
      <c r="E69" s="252">
        <v>1.8995929443690637E-3</v>
      </c>
      <c r="F69" s="199">
        <v>0.10438069393293274</v>
      </c>
      <c r="G69" s="252">
        <v>1.0593138205078503E-2</v>
      </c>
      <c r="H69" s="199">
        <v>4.6210505911998448E-2</v>
      </c>
      <c r="I69" s="252">
        <v>7.7534405892614843E-4</v>
      </c>
      <c r="J69" s="199">
        <v>6.2027524714091875E-3</v>
      </c>
      <c r="K69" s="252">
        <v>6.2124442721457644E-3</v>
      </c>
      <c r="L69" s="199">
        <v>1.0370226788137236E-3</v>
      </c>
      <c r="M69" s="252">
        <v>6.2996704787749564E-4</v>
      </c>
      <c r="N69" s="199">
        <v>1.143632486916069E-3</v>
      </c>
      <c r="O69" s="252">
        <v>3.4018220585384762E-3</v>
      </c>
      <c r="P69" s="199">
        <v>1.5797635200620276E-3</v>
      </c>
      <c r="Q69" s="252">
        <v>3.1013762357045937E-3</v>
      </c>
      <c r="R69" s="199">
        <v>1.2017832913355302E-3</v>
      </c>
      <c r="S69" s="252">
        <v>1.889901143632487E-3</v>
      </c>
      <c r="T69" s="199">
        <v>1.0001938360147315E-2</v>
      </c>
      <c r="U69" s="252">
        <v>2.5392517929831364E-3</v>
      </c>
      <c r="V69" s="199">
        <v>5.408024811009886E-3</v>
      </c>
      <c r="W69" s="252">
        <v>4.7489823609226595E-3</v>
      </c>
      <c r="X69" s="199">
        <v>0.21095173483233184</v>
      </c>
      <c r="Y69" s="253">
        <v>1</v>
      </c>
    </row>
    <row r="70" spans="2:26" ht="15" hidden="1" customHeight="1" outlineLevel="1">
      <c r="B70" s="65" t="s">
        <v>92</v>
      </c>
      <c r="C70" s="252">
        <v>0.73291305161974907</v>
      </c>
      <c r="D70" s="199">
        <v>3.4080269646089506E-3</v>
      </c>
      <c r="E70" s="252">
        <v>2.3594032831908119E-3</v>
      </c>
      <c r="F70" s="199">
        <v>0.14696960239685414</v>
      </c>
      <c r="G70" s="252">
        <v>1.1060483115910368E-2</v>
      </c>
      <c r="H70" s="199">
        <v>5.9784033456088882E-2</v>
      </c>
      <c r="I70" s="252">
        <v>9.1130391361338246E-4</v>
      </c>
      <c r="J70" s="199">
        <v>5.0808314087759819E-3</v>
      </c>
      <c r="K70" s="252">
        <v>9.1130391361338246E-3</v>
      </c>
      <c r="L70" s="199">
        <v>1.0111728356532051E-3</v>
      </c>
      <c r="M70" s="252">
        <v>4.244429186692466E-4</v>
      </c>
      <c r="N70" s="199">
        <v>3.1209038137444602E-4</v>
      </c>
      <c r="O70" s="252">
        <v>7.3653330004369265E-3</v>
      </c>
      <c r="P70" s="199">
        <v>1.3232632170276511E-3</v>
      </c>
      <c r="Q70" s="252">
        <v>3.3705761188440172E-3</v>
      </c>
      <c r="R70" s="199">
        <v>1.3981649085575182E-3</v>
      </c>
      <c r="S70" s="252">
        <v>2.284501591660945E-3</v>
      </c>
      <c r="T70" s="199">
        <v>6.3791273952936772E-3</v>
      </c>
      <c r="U70" s="252">
        <v>4.3692653392422443E-3</v>
      </c>
      <c r="V70" s="199">
        <v>5.3804381748954501E-3</v>
      </c>
      <c r="W70" s="252">
        <v>3.8948879595530864E-3</v>
      </c>
      <c r="X70" s="199">
        <v>0.26708694838025093</v>
      </c>
      <c r="Y70" s="253">
        <v>1</v>
      </c>
    </row>
    <row r="71" spans="2:26" ht="15" hidden="1" customHeight="1" outlineLevel="1">
      <c r="B71" s="65" t="s">
        <v>93</v>
      </c>
      <c r="C71" s="252">
        <v>0.68026819372104397</v>
      </c>
      <c r="D71" s="199">
        <v>3.9135564444188657E-3</v>
      </c>
      <c r="E71" s="252">
        <v>2.3884204771085723E-3</v>
      </c>
      <c r="F71" s="199">
        <v>0.17931858076026588</v>
      </c>
      <c r="G71" s="252">
        <v>1.9639722597910851E-2</v>
      </c>
      <c r="H71" s="199">
        <v>7.3494287934160171E-2</v>
      </c>
      <c r="I71" s="252">
        <v>6.4746338234870937E-4</v>
      </c>
      <c r="J71" s="199">
        <v>3.1653765359270238E-3</v>
      </c>
      <c r="K71" s="252">
        <v>9.0644873528819316E-3</v>
      </c>
      <c r="L71" s="199">
        <v>1.1222698627377629E-3</v>
      </c>
      <c r="M71" s="252">
        <v>1.5107478921469887E-3</v>
      </c>
      <c r="N71" s="199">
        <v>3.597018790826163E-4</v>
      </c>
      <c r="O71" s="252">
        <v>6.0717677189145638E-3</v>
      </c>
      <c r="P71" s="199">
        <v>1.9136139967195188E-3</v>
      </c>
      <c r="Q71" s="252">
        <v>4.5610198267675749E-3</v>
      </c>
      <c r="R71" s="199">
        <v>9.7838911110471644E-4</v>
      </c>
      <c r="S71" s="252">
        <v>2.3452562516186586E-3</v>
      </c>
      <c r="T71" s="199">
        <v>5.6976777646686426E-3</v>
      </c>
      <c r="U71" s="252">
        <v>3.2517049869068516E-3</v>
      </c>
      <c r="V71" s="199">
        <v>5.8271704411383841E-3</v>
      </c>
      <c r="W71" s="252">
        <v>3.52507841500964E-3</v>
      </c>
      <c r="X71" s="199">
        <v>0.31973180627895598</v>
      </c>
      <c r="Y71" s="253">
        <v>1</v>
      </c>
    </row>
    <row r="72" spans="2:26" ht="15" hidden="1" customHeight="1" outlineLevel="1">
      <c r="B72" s="65" t="s">
        <v>94</v>
      </c>
      <c r="C72" s="252">
        <v>0.59427813076209379</v>
      </c>
      <c r="D72" s="199">
        <v>4.6272916250719347E-3</v>
      </c>
      <c r="E72" s="252">
        <v>1.8203812230612941E-3</v>
      </c>
      <c r="F72" s="199">
        <v>0.19916145019789305</v>
      </c>
      <c r="G72" s="252">
        <v>2.344181239503447E-2</v>
      </c>
      <c r="H72" s="199">
        <v>8.613339283826793E-2</v>
      </c>
      <c r="I72" s="252">
        <v>7.398968842120098E-4</v>
      </c>
      <c r="J72" s="199">
        <v>6.6590719579080887E-3</v>
      </c>
      <c r="K72" s="252">
        <v>4.8915405122905091E-2</v>
      </c>
      <c r="L72" s="199">
        <v>1.2120215627091971E-2</v>
      </c>
      <c r="M72" s="252">
        <v>5.9778970486335393E-3</v>
      </c>
      <c r="N72" s="199">
        <v>5.3319553243214675E-3</v>
      </c>
      <c r="O72" s="252">
        <v>2.5485337122858116E-2</v>
      </c>
      <c r="P72" s="199">
        <v>2.3958565774484129E-3</v>
      </c>
      <c r="Q72" s="252">
        <v>5.5433544340963278E-3</v>
      </c>
      <c r="R72" s="199">
        <v>1.7968924330863095E-3</v>
      </c>
      <c r="S72" s="252">
        <v>3.5585516812101426E-3</v>
      </c>
      <c r="T72" s="199">
        <v>9.6773814696935884E-3</v>
      </c>
      <c r="U72" s="252">
        <v>3.4880853112851892E-3</v>
      </c>
      <c r="V72" s="199">
        <v>4.4511257002595511E-3</v>
      </c>
      <c r="W72" s="252">
        <v>3.311919386472806E-3</v>
      </c>
      <c r="X72" s="199">
        <v>0.40572186923790621</v>
      </c>
      <c r="Y72" s="253">
        <v>1</v>
      </c>
    </row>
    <row r="73" spans="2:26" ht="15" hidden="1" customHeight="1" outlineLevel="1">
      <c r="B73" s="65" t="s">
        <v>95</v>
      </c>
      <c r="C73" s="252">
        <v>0.39465266538378213</v>
      </c>
      <c r="D73" s="199">
        <v>6.3209675158342783E-3</v>
      </c>
      <c r="E73" s="252">
        <v>2.650728313091794E-3</v>
      </c>
      <c r="F73" s="199">
        <v>0.2764403777287846</v>
      </c>
      <c r="G73" s="252">
        <v>1.939619467560438E-2</v>
      </c>
      <c r="H73" s="199">
        <v>0.11970332233111165</v>
      </c>
      <c r="I73" s="252">
        <v>1.2489008398220954E-3</v>
      </c>
      <c r="J73" s="199">
        <v>3.9888363557583247E-3</v>
      </c>
      <c r="K73" s="252">
        <v>0.14798200563279768</v>
      </c>
      <c r="L73" s="199">
        <v>2.5666186646956121E-2</v>
      </c>
      <c r="M73" s="252">
        <v>1.5687723814499992E-2</v>
      </c>
      <c r="N73" s="199">
        <v>1.3827116440887485E-2</v>
      </c>
      <c r="O73" s="252">
        <v>9.2800978730454065E-2</v>
      </c>
      <c r="P73" s="199">
        <v>2.3321311600759537E-3</v>
      </c>
      <c r="Q73" s="252">
        <v>6.1170653379041401E-3</v>
      </c>
      <c r="R73" s="199">
        <v>1.1724375230982935E-3</v>
      </c>
      <c r="S73" s="252">
        <v>1.6567051956823714E-3</v>
      </c>
      <c r="T73" s="199">
        <v>4.7024939785138076E-3</v>
      </c>
      <c r="U73" s="252">
        <v>4.2182263059297306E-3</v>
      </c>
      <c r="V73" s="199">
        <v>4.2182263059297306E-3</v>
      </c>
      <c r="W73" s="252">
        <v>3.1987154162790403E-3</v>
      </c>
      <c r="X73" s="199">
        <v>0.60534733461621792</v>
      </c>
      <c r="Y73" s="253">
        <v>1</v>
      </c>
    </row>
    <row r="74" spans="2:26" ht="15" hidden="1" customHeight="1" outlineLevel="1">
      <c r="B74" s="65" t="s">
        <v>96</v>
      </c>
      <c r="C74" s="252">
        <v>0.40586731451009195</v>
      </c>
      <c r="D74" s="199">
        <v>6.7373832963742424E-3</v>
      </c>
      <c r="E74" s="252">
        <v>2.3446658851113715E-3</v>
      </c>
      <c r="F74" s="199">
        <v>0.24069549004929447</v>
      </c>
      <c r="G74" s="252">
        <v>1.9675419144338197E-2</v>
      </c>
      <c r="H74" s="199">
        <v>0.13086343027443889</v>
      </c>
      <c r="I74" s="252">
        <v>9.6046554329863414E-4</v>
      </c>
      <c r="J74" s="199">
        <v>6.5255158971171913E-3</v>
      </c>
      <c r="K74" s="252">
        <v>0.15255865195836099</v>
      </c>
      <c r="L74" s="199">
        <v>3.2458085566180316E-2</v>
      </c>
      <c r="M74" s="252">
        <v>1.8361841268944478E-2</v>
      </c>
      <c r="N74" s="199">
        <v>2.0000282489865677E-2</v>
      </c>
      <c r="O74" s="252">
        <v>8.1738442633370531E-2</v>
      </c>
      <c r="P74" s="199">
        <v>2.5282842978008166E-3</v>
      </c>
      <c r="Q74" s="252">
        <v>7.8814672523623217E-3</v>
      </c>
      <c r="R74" s="199">
        <v>9.745900365824376E-4</v>
      </c>
      <c r="S74" s="252">
        <v>2.8955211231797059E-3</v>
      </c>
      <c r="T74" s="199">
        <v>5.8334157262108222E-3</v>
      </c>
      <c r="U74" s="252">
        <v>5.3390584612777016E-3</v>
      </c>
      <c r="V74" s="199">
        <v>3.6158702806536815E-3</v>
      </c>
      <c r="W74" s="252">
        <v>4.7034562635065464E-3</v>
      </c>
      <c r="X74" s="199">
        <v>0.59413268548990805</v>
      </c>
      <c r="Y74" s="253">
        <v>1</v>
      </c>
    </row>
    <row r="75" spans="2:26" ht="15" hidden="1" customHeight="1" outlineLevel="1">
      <c r="B75" s="65" t="s">
        <v>97</v>
      </c>
      <c r="C75" s="252">
        <v>0.32882781067763661</v>
      </c>
      <c r="D75" s="199">
        <v>4.7767581332971683E-3</v>
      </c>
      <c r="E75" s="252">
        <v>3.2397570935611712E-3</v>
      </c>
      <c r="F75" s="199">
        <v>0.25594081039133254</v>
      </c>
      <c r="G75" s="252">
        <v>1.1693262812109157E-2</v>
      </c>
      <c r="H75" s="199">
        <v>0.14465892138691741</v>
      </c>
      <c r="I75" s="252">
        <v>1.2808341997799979E-3</v>
      </c>
      <c r="J75" s="199">
        <v>7.5041815469463402E-3</v>
      </c>
      <c r="K75" s="252">
        <v>0.20990612238747494</v>
      </c>
      <c r="L75" s="199">
        <v>4.0926419842382052E-2</v>
      </c>
      <c r="M75" s="252">
        <v>3.3256483281346533E-2</v>
      </c>
      <c r="N75" s="199">
        <v>2.7319440049425131E-2</v>
      </c>
      <c r="O75" s="252">
        <v>0.10840377921432123</v>
      </c>
      <c r="P75" s="199">
        <v>3.4808552958727002E-3</v>
      </c>
      <c r="Q75" s="252">
        <v>6.9617105917454004E-3</v>
      </c>
      <c r="R75" s="199">
        <v>1.8383737926254088E-3</v>
      </c>
      <c r="S75" s="252">
        <v>3.0137275288941129E-3</v>
      </c>
      <c r="T75" s="199">
        <v>6.1329355212995191E-3</v>
      </c>
      <c r="U75" s="252">
        <v>3.827433961695523E-3</v>
      </c>
      <c r="V75" s="199">
        <v>3.8123653240510523E-3</v>
      </c>
      <c r="W75" s="252">
        <v>3.104139354760936E-3</v>
      </c>
      <c r="X75" s="199">
        <v>0.67117218932236333</v>
      </c>
      <c r="Y75" s="253">
        <v>1</v>
      </c>
    </row>
    <row r="76" spans="2:26" collapsed="1">
      <c r="B76" s="209">
        <v>2006</v>
      </c>
      <c r="C76" s="211">
        <v>0.59881840833845257</v>
      </c>
      <c r="D76" s="211">
        <v>4.3904199435155396E-3</v>
      </c>
      <c r="E76" s="211">
        <v>2.262622330622647E-3</v>
      </c>
      <c r="F76" s="211">
        <v>0.18036100585321743</v>
      </c>
      <c r="G76" s="211">
        <v>1.4400901805029266E-2</v>
      </c>
      <c r="H76" s="211">
        <v>8.4638497424138287E-2</v>
      </c>
      <c r="I76" s="211">
        <v>1.2985749128707933E-3</v>
      </c>
      <c r="J76" s="211">
        <v>6.2810071507786377E-3</v>
      </c>
      <c r="K76" s="211">
        <v>7.5702558425733882E-2</v>
      </c>
      <c r="L76" s="211">
        <v>1.5723805990272347E-2</v>
      </c>
      <c r="M76" s="211">
        <v>1.0214239517631627E-2</v>
      </c>
      <c r="N76" s="211">
        <v>8.3966401274853872E-3</v>
      </c>
      <c r="O76" s="211">
        <v>4.1367872790344526E-2</v>
      </c>
      <c r="P76" s="211">
        <v>2.2737732471266115E-3</v>
      </c>
      <c r="Q76" s="211">
        <v>4.9398560112563434E-3</v>
      </c>
      <c r="R76" s="211">
        <v>1.4293447518718334E-3</v>
      </c>
      <c r="S76" s="211">
        <v>2.9641163506902417E-3</v>
      </c>
      <c r="T76" s="211">
        <v>7.9222193162258002E-3</v>
      </c>
      <c r="U76" s="211">
        <v>3.0239258119387795E-3</v>
      </c>
      <c r="V76" s="211">
        <v>5.1192843950019565E-3</v>
      </c>
      <c r="W76" s="211">
        <v>4.1734839315293176E-3</v>
      </c>
      <c r="X76" s="211">
        <v>0.40118159166154738</v>
      </c>
      <c r="Y76" s="211">
        <v>1</v>
      </c>
    </row>
    <row r="79" spans="2:26" ht="18" hidden="1" customHeight="1">
      <c r="B79" s="161" t="s">
        <v>243</v>
      </c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</row>
    <row r="80" spans="2:26" s="196" customFormat="1" ht="25.5" hidden="1">
      <c r="B80" s="122" t="s">
        <v>200</v>
      </c>
      <c r="C80" s="122" t="s">
        <v>201</v>
      </c>
      <c r="D80" s="123" t="s">
        <v>203</v>
      </c>
      <c r="E80" s="122" t="s">
        <v>204</v>
      </c>
      <c r="F80" s="123" t="s">
        <v>205</v>
      </c>
      <c r="G80" s="194" t="s">
        <v>206</v>
      </c>
      <c r="H80" s="250" t="s">
        <v>207</v>
      </c>
      <c r="I80" s="194" t="s">
        <v>208</v>
      </c>
      <c r="J80" s="250" t="s">
        <v>209</v>
      </c>
      <c r="K80" s="122" t="s">
        <v>210</v>
      </c>
      <c r="L80" s="251" t="s">
        <v>211</v>
      </c>
      <c r="M80" s="195" t="s">
        <v>212</v>
      </c>
      <c r="N80" s="251" t="s">
        <v>213</v>
      </c>
      <c r="O80" s="195" t="s">
        <v>214</v>
      </c>
      <c r="P80" s="123" t="s">
        <v>215</v>
      </c>
      <c r="Q80" s="122" t="s">
        <v>216</v>
      </c>
      <c r="R80" s="123" t="s">
        <v>217</v>
      </c>
      <c r="S80" s="122" t="s">
        <v>218</v>
      </c>
      <c r="T80" s="123" t="s">
        <v>219</v>
      </c>
      <c r="U80" s="122" t="s">
        <v>220</v>
      </c>
      <c r="V80" s="123" t="s">
        <v>221</v>
      </c>
      <c r="W80" s="122" t="s">
        <v>222</v>
      </c>
      <c r="X80" s="123" t="s">
        <v>223</v>
      </c>
      <c r="Y80" s="122" t="s">
        <v>83</v>
      </c>
      <c r="Z80"/>
    </row>
    <row r="81" spans="2:25" hidden="1">
      <c r="B81" s="65" t="s">
        <v>86</v>
      </c>
      <c r="C81" s="252" t="e">
        <v>#REF!</v>
      </c>
      <c r="D81" s="199" t="e">
        <v>#REF!</v>
      </c>
      <c r="E81" s="252" t="e">
        <v>#REF!</v>
      </c>
      <c r="F81" s="199" t="e">
        <v>#REF!</v>
      </c>
      <c r="G81" s="252" t="e">
        <v>#REF!</v>
      </c>
      <c r="H81" s="199" t="e">
        <v>#REF!</v>
      </c>
      <c r="I81" s="252" t="e">
        <v>#REF!</v>
      </c>
      <c r="J81" s="199" t="e">
        <v>#REF!</v>
      </c>
      <c r="K81" s="252" t="e">
        <v>#REF!</v>
      </c>
      <c r="L81" s="199" t="e">
        <v>#REF!</v>
      </c>
      <c r="M81" s="252" t="e">
        <v>#REF!</v>
      </c>
      <c r="N81" s="199" t="e">
        <v>#REF!</v>
      </c>
      <c r="O81" s="252" t="e">
        <v>#REF!</v>
      </c>
      <c r="P81" s="199" t="e">
        <v>#REF!</v>
      </c>
      <c r="Q81" s="252" t="e">
        <v>#REF!</v>
      </c>
      <c r="R81" s="199" t="e">
        <v>#REF!</v>
      </c>
      <c r="S81" s="252" t="e">
        <v>#REF!</v>
      </c>
      <c r="T81" s="199" t="e">
        <v>#REF!</v>
      </c>
      <c r="U81" s="252" t="e">
        <v>#REF!</v>
      </c>
      <c r="V81" s="199" t="e">
        <v>#REF!</v>
      </c>
      <c r="W81" s="252" t="e">
        <v>#REF!</v>
      </c>
      <c r="X81" s="199" t="e">
        <v>#REF!</v>
      </c>
      <c r="Y81" s="253" t="e">
        <v>#REF!</v>
      </c>
    </row>
    <row r="82" spans="2:25" hidden="1">
      <c r="B82" s="65" t="s">
        <v>87</v>
      </c>
      <c r="C82" s="252" t="e">
        <v>#REF!</v>
      </c>
      <c r="D82" s="199" t="e">
        <v>#REF!</v>
      </c>
      <c r="E82" s="252" t="e">
        <v>#REF!</v>
      </c>
      <c r="F82" s="199" t="e">
        <v>#REF!</v>
      </c>
      <c r="G82" s="252" t="e">
        <v>#REF!</v>
      </c>
      <c r="H82" s="199" t="e">
        <v>#REF!</v>
      </c>
      <c r="I82" s="252" t="e">
        <v>#REF!</v>
      </c>
      <c r="J82" s="199" t="e">
        <v>#REF!</v>
      </c>
      <c r="K82" s="252" t="e">
        <v>#REF!</v>
      </c>
      <c r="L82" s="199" t="e">
        <v>#REF!</v>
      </c>
      <c r="M82" s="252" t="e">
        <v>#REF!</v>
      </c>
      <c r="N82" s="199" t="e">
        <v>#REF!</v>
      </c>
      <c r="O82" s="252" t="e">
        <v>#REF!</v>
      </c>
      <c r="P82" s="199" t="e">
        <v>#REF!</v>
      </c>
      <c r="Q82" s="252" t="e">
        <v>#REF!</v>
      </c>
      <c r="R82" s="199" t="e">
        <v>#REF!</v>
      </c>
      <c r="S82" s="252" t="e">
        <v>#REF!</v>
      </c>
      <c r="T82" s="199" t="e">
        <v>#REF!</v>
      </c>
      <c r="U82" s="252" t="e">
        <v>#REF!</v>
      </c>
      <c r="V82" s="199" t="e">
        <v>#REF!</v>
      </c>
      <c r="W82" s="252" t="e">
        <v>#REF!</v>
      </c>
      <c r="X82" s="199" t="e">
        <v>#REF!</v>
      </c>
      <c r="Y82" s="253" t="e">
        <v>#REF!</v>
      </c>
    </row>
    <row r="83" spans="2:25" hidden="1">
      <c r="B83" s="65" t="s">
        <v>88</v>
      </c>
      <c r="C83" s="252" t="e">
        <v>#REF!</v>
      </c>
      <c r="D83" s="199" t="e">
        <v>#REF!</v>
      </c>
      <c r="E83" s="252" t="e">
        <v>#REF!</v>
      </c>
      <c r="F83" s="199" t="e">
        <v>#REF!</v>
      </c>
      <c r="G83" s="252" t="e">
        <v>#REF!</v>
      </c>
      <c r="H83" s="199" t="e">
        <v>#REF!</v>
      </c>
      <c r="I83" s="252" t="e">
        <v>#REF!</v>
      </c>
      <c r="J83" s="199" t="e">
        <v>#REF!</v>
      </c>
      <c r="K83" s="252" t="e">
        <v>#REF!</v>
      </c>
      <c r="L83" s="199" t="e">
        <v>#REF!</v>
      </c>
      <c r="M83" s="252" t="e">
        <v>#REF!</v>
      </c>
      <c r="N83" s="199" t="e">
        <v>#REF!</v>
      </c>
      <c r="O83" s="252" t="e">
        <v>#REF!</v>
      </c>
      <c r="P83" s="199" t="e">
        <v>#REF!</v>
      </c>
      <c r="Q83" s="252" t="e">
        <v>#REF!</v>
      </c>
      <c r="R83" s="199" t="e">
        <v>#REF!</v>
      </c>
      <c r="S83" s="252" t="e">
        <v>#REF!</v>
      </c>
      <c r="T83" s="199" t="e">
        <v>#REF!</v>
      </c>
      <c r="U83" s="252" t="e">
        <v>#REF!</v>
      </c>
      <c r="V83" s="199" t="e">
        <v>#REF!</v>
      </c>
      <c r="W83" s="252" t="e">
        <v>#REF!</v>
      </c>
      <c r="X83" s="199" t="e">
        <v>#REF!</v>
      </c>
      <c r="Y83" s="253" t="e">
        <v>#REF!</v>
      </c>
    </row>
    <row r="84" spans="2:25" hidden="1">
      <c r="B84" s="65" t="s">
        <v>89</v>
      </c>
      <c r="C84" s="252" t="e">
        <v>#REF!</v>
      </c>
      <c r="D84" s="199" t="e">
        <v>#REF!</v>
      </c>
      <c r="E84" s="252" t="e">
        <v>#REF!</v>
      </c>
      <c r="F84" s="199" t="e">
        <v>#REF!</v>
      </c>
      <c r="G84" s="252" t="e">
        <v>#REF!</v>
      </c>
      <c r="H84" s="199" t="e">
        <v>#REF!</v>
      </c>
      <c r="I84" s="252" t="e">
        <v>#REF!</v>
      </c>
      <c r="J84" s="199" t="e">
        <v>#REF!</v>
      </c>
      <c r="K84" s="252" t="e">
        <v>#REF!</v>
      </c>
      <c r="L84" s="199" t="e">
        <v>#REF!</v>
      </c>
      <c r="M84" s="252" t="e">
        <v>#REF!</v>
      </c>
      <c r="N84" s="199" t="e">
        <v>#REF!</v>
      </c>
      <c r="O84" s="252" t="e">
        <v>#REF!</v>
      </c>
      <c r="P84" s="199" t="e">
        <v>#REF!</v>
      </c>
      <c r="Q84" s="252" t="e">
        <v>#REF!</v>
      </c>
      <c r="R84" s="199" t="e">
        <v>#REF!</v>
      </c>
      <c r="S84" s="252" t="e">
        <v>#REF!</v>
      </c>
      <c r="T84" s="199" t="e">
        <v>#REF!</v>
      </c>
      <c r="U84" s="252" t="e">
        <v>#REF!</v>
      </c>
      <c r="V84" s="199" t="e">
        <v>#REF!</v>
      </c>
      <c r="W84" s="252" t="e">
        <v>#REF!</v>
      </c>
      <c r="X84" s="199" t="e">
        <v>#REF!</v>
      </c>
      <c r="Y84" s="253" t="e">
        <v>#REF!</v>
      </c>
    </row>
    <row r="85" spans="2:25" hidden="1">
      <c r="B85" s="65" t="s">
        <v>90</v>
      </c>
      <c r="C85" s="252" t="e">
        <v>#REF!</v>
      </c>
      <c r="D85" s="199" t="e">
        <v>#REF!</v>
      </c>
      <c r="E85" s="252" t="e">
        <v>#REF!</v>
      </c>
      <c r="F85" s="199" t="e">
        <v>#REF!</v>
      </c>
      <c r="G85" s="252" t="e">
        <v>#REF!</v>
      </c>
      <c r="H85" s="199" t="e">
        <v>#REF!</v>
      </c>
      <c r="I85" s="252" t="e">
        <v>#REF!</v>
      </c>
      <c r="J85" s="199" t="e">
        <v>#REF!</v>
      </c>
      <c r="K85" s="252" t="e">
        <v>#REF!</v>
      </c>
      <c r="L85" s="199" t="e">
        <v>#REF!</v>
      </c>
      <c r="M85" s="252" t="e">
        <v>#REF!</v>
      </c>
      <c r="N85" s="199" t="e">
        <v>#REF!</v>
      </c>
      <c r="O85" s="252" t="e">
        <v>#REF!</v>
      </c>
      <c r="P85" s="199" t="e">
        <v>#REF!</v>
      </c>
      <c r="Q85" s="252" t="e">
        <v>#REF!</v>
      </c>
      <c r="R85" s="199" t="e">
        <v>#REF!</v>
      </c>
      <c r="S85" s="252" t="e">
        <v>#REF!</v>
      </c>
      <c r="T85" s="199" t="e">
        <v>#REF!</v>
      </c>
      <c r="U85" s="252" t="e">
        <v>#REF!</v>
      </c>
      <c r="V85" s="199" t="e">
        <v>#REF!</v>
      </c>
      <c r="W85" s="252" t="e">
        <v>#REF!</v>
      </c>
      <c r="X85" s="199" t="e">
        <v>#REF!</v>
      </c>
      <c r="Y85" s="253" t="e">
        <v>#REF!</v>
      </c>
    </row>
    <row r="86" spans="2:25" hidden="1">
      <c r="B86" s="65" t="s">
        <v>91</v>
      </c>
      <c r="C86" s="252" t="e">
        <v>#REF!</v>
      </c>
      <c r="D86" s="199" t="e">
        <v>#REF!</v>
      </c>
      <c r="E86" s="252" t="e">
        <v>#REF!</v>
      </c>
      <c r="F86" s="199" t="e">
        <v>#REF!</v>
      </c>
      <c r="G86" s="252" t="e">
        <v>#REF!</v>
      </c>
      <c r="H86" s="199" t="e">
        <v>#REF!</v>
      </c>
      <c r="I86" s="252" t="e">
        <v>#REF!</v>
      </c>
      <c r="J86" s="199" t="e">
        <v>#REF!</v>
      </c>
      <c r="K86" s="252" t="e">
        <v>#REF!</v>
      </c>
      <c r="L86" s="199" t="e">
        <v>#REF!</v>
      </c>
      <c r="M86" s="252" t="e">
        <v>#REF!</v>
      </c>
      <c r="N86" s="199" t="e">
        <v>#REF!</v>
      </c>
      <c r="O86" s="252" t="e">
        <v>#REF!</v>
      </c>
      <c r="P86" s="199" t="e">
        <v>#REF!</v>
      </c>
      <c r="Q86" s="252" t="e">
        <v>#REF!</v>
      </c>
      <c r="R86" s="199" t="e">
        <v>#REF!</v>
      </c>
      <c r="S86" s="252" t="e">
        <v>#REF!</v>
      </c>
      <c r="T86" s="199" t="e">
        <v>#REF!</v>
      </c>
      <c r="U86" s="252" t="e">
        <v>#REF!</v>
      </c>
      <c r="V86" s="199" t="e">
        <v>#REF!</v>
      </c>
      <c r="W86" s="252" t="e">
        <v>#REF!</v>
      </c>
      <c r="X86" s="199" t="e">
        <v>#REF!</v>
      </c>
      <c r="Y86" s="253" t="e">
        <v>#REF!</v>
      </c>
    </row>
    <row r="87" spans="2:25" hidden="1">
      <c r="B87" s="65" t="s">
        <v>92</v>
      </c>
      <c r="C87" s="252" t="e">
        <v>#REF!</v>
      </c>
      <c r="D87" s="199" t="e">
        <v>#REF!</v>
      </c>
      <c r="E87" s="252" t="e">
        <v>#REF!</v>
      </c>
      <c r="F87" s="199" t="e">
        <v>#REF!</v>
      </c>
      <c r="G87" s="252" t="e">
        <v>#REF!</v>
      </c>
      <c r="H87" s="199" t="e">
        <v>#REF!</v>
      </c>
      <c r="I87" s="252" t="e">
        <v>#REF!</v>
      </c>
      <c r="J87" s="199" t="e">
        <v>#REF!</v>
      </c>
      <c r="K87" s="252" t="e">
        <v>#REF!</v>
      </c>
      <c r="L87" s="199" t="e">
        <v>#REF!</v>
      </c>
      <c r="M87" s="252" t="e">
        <v>#REF!</v>
      </c>
      <c r="N87" s="199" t="e">
        <v>#REF!</v>
      </c>
      <c r="O87" s="252" t="e">
        <v>#REF!</v>
      </c>
      <c r="P87" s="199" t="e">
        <v>#REF!</v>
      </c>
      <c r="Q87" s="252" t="e">
        <v>#REF!</v>
      </c>
      <c r="R87" s="199" t="e">
        <v>#REF!</v>
      </c>
      <c r="S87" s="252" t="e">
        <v>#REF!</v>
      </c>
      <c r="T87" s="199" t="e">
        <v>#REF!</v>
      </c>
      <c r="U87" s="252" t="e">
        <v>#REF!</v>
      </c>
      <c r="V87" s="199" t="e">
        <v>#REF!</v>
      </c>
      <c r="W87" s="252" t="e">
        <v>#REF!</v>
      </c>
      <c r="X87" s="199" t="e">
        <v>#REF!</v>
      </c>
      <c r="Y87" s="253" t="e">
        <v>#REF!</v>
      </c>
    </row>
    <row r="88" spans="2:25" hidden="1">
      <c r="B88" s="65" t="s">
        <v>93</v>
      </c>
      <c r="C88" s="252" t="e">
        <v>#REF!</v>
      </c>
      <c r="D88" s="199" t="e">
        <v>#REF!</v>
      </c>
      <c r="E88" s="252" t="e">
        <v>#REF!</v>
      </c>
      <c r="F88" s="199" t="e">
        <v>#REF!</v>
      </c>
      <c r="G88" s="252" t="e">
        <v>#REF!</v>
      </c>
      <c r="H88" s="199" t="e">
        <v>#REF!</v>
      </c>
      <c r="I88" s="252" t="e">
        <v>#REF!</v>
      </c>
      <c r="J88" s="199" t="e">
        <v>#REF!</v>
      </c>
      <c r="K88" s="252" t="e">
        <v>#REF!</v>
      </c>
      <c r="L88" s="199" t="e">
        <v>#REF!</v>
      </c>
      <c r="M88" s="252" t="e">
        <v>#REF!</v>
      </c>
      <c r="N88" s="199" t="e">
        <v>#REF!</v>
      </c>
      <c r="O88" s="252" t="e">
        <v>#REF!</v>
      </c>
      <c r="P88" s="199" t="e">
        <v>#REF!</v>
      </c>
      <c r="Q88" s="252" t="e">
        <v>#REF!</v>
      </c>
      <c r="R88" s="199" t="e">
        <v>#REF!</v>
      </c>
      <c r="S88" s="252" t="e">
        <v>#REF!</v>
      </c>
      <c r="T88" s="199" t="e">
        <v>#REF!</v>
      </c>
      <c r="U88" s="252" t="e">
        <v>#REF!</v>
      </c>
      <c r="V88" s="199" t="e">
        <v>#REF!</v>
      </c>
      <c r="W88" s="252" t="e">
        <v>#REF!</v>
      </c>
      <c r="X88" s="199" t="e">
        <v>#REF!</v>
      </c>
      <c r="Y88" s="253" t="e">
        <v>#REF!</v>
      </c>
    </row>
    <row r="89" spans="2:25" hidden="1">
      <c r="B89" s="65" t="s">
        <v>94</v>
      </c>
      <c r="C89" s="252" t="e">
        <v>#REF!</v>
      </c>
      <c r="D89" s="199" t="e">
        <v>#REF!</v>
      </c>
      <c r="E89" s="252" t="e">
        <v>#REF!</v>
      </c>
      <c r="F89" s="199" t="e">
        <v>#REF!</v>
      </c>
      <c r="G89" s="252" t="e">
        <v>#REF!</v>
      </c>
      <c r="H89" s="199" t="e">
        <v>#REF!</v>
      </c>
      <c r="I89" s="252" t="e">
        <v>#REF!</v>
      </c>
      <c r="J89" s="199" t="e">
        <v>#REF!</v>
      </c>
      <c r="K89" s="252" t="e">
        <v>#REF!</v>
      </c>
      <c r="L89" s="199" t="e">
        <v>#REF!</v>
      </c>
      <c r="M89" s="252" t="e">
        <v>#REF!</v>
      </c>
      <c r="N89" s="199" t="e">
        <v>#REF!</v>
      </c>
      <c r="O89" s="252" t="e">
        <v>#REF!</v>
      </c>
      <c r="P89" s="199" t="e">
        <v>#REF!</v>
      </c>
      <c r="Q89" s="252" t="e">
        <v>#REF!</v>
      </c>
      <c r="R89" s="199" t="e">
        <v>#REF!</v>
      </c>
      <c r="S89" s="252" t="e">
        <v>#REF!</v>
      </c>
      <c r="T89" s="199" t="e">
        <v>#REF!</v>
      </c>
      <c r="U89" s="252" t="e">
        <v>#REF!</v>
      </c>
      <c r="V89" s="199" t="e">
        <v>#REF!</v>
      </c>
      <c r="W89" s="252" t="e">
        <v>#REF!</v>
      </c>
      <c r="X89" s="199" t="e">
        <v>#REF!</v>
      </c>
      <c r="Y89" s="253" t="e">
        <v>#REF!</v>
      </c>
    </row>
    <row r="90" spans="2:25" hidden="1">
      <c r="B90" s="65" t="s">
        <v>95</v>
      </c>
      <c r="C90" s="252" t="e">
        <v>#REF!</v>
      </c>
      <c r="D90" s="199" t="e">
        <v>#REF!</v>
      </c>
      <c r="E90" s="252" t="e">
        <v>#REF!</v>
      </c>
      <c r="F90" s="199" t="e">
        <v>#REF!</v>
      </c>
      <c r="G90" s="252" t="e">
        <v>#REF!</v>
      </c>
      <c r="H90" s="199" t="e">
        <v>#REF!</v>
      </c>
      <c r="I90" s="252" t="e">
        <v>#REF!</v>
      </c>
      <c r="J90" s="199" t="e">
        <v>#REF!</v>
      </c>
      <c r="K90" s="252" t="e">
        <v>#REF!</v>
      </c>
      <c r="L90" s="199" t="e">
        <v>#REF!</v>
      </c>
      <c r="M90" s="252" t="e">
        <v>#REF!</v>
      </c>
      <c r="N90" s="199" t="e">
        <v>#REF!</v>
      </c>
      <c r="O90" s="252" t="e">
        <v>#REF!</v>
      </c>
      <c r="P90" s="199" t="e">
        <v>#REF!</v>
      </c>
      <c r="Q90" s="252" t="e">
        <v>#REF!</v>
      </c>
      <c r="R90" s="199" t="e">
        <v>#REF!</v>
      </c>
      <c r="S90" s="252" t="e">
        <v>#REF!</v>
      </c>
      <c r="T90" s="199" t="e">
        <v>#REF!</v>
      </c>
      <c r="U90" s="252" t="e">
        <v>#REF!</v>
      </c>
      <c r="V90" s="199" t="e">
        <v>#REF!</v>
      </c>
      <c r="W90" s="252" t="e">
        <v>#REF!</v>
      </c>
      <c r="X90" s="199" t="e">
        <v>#REF!</v>
      </c>
      <c r="Y90" s="253" t="e">
        <v>#REF!</v>
      </c>
    </row>
    <row r="91" spans="2:25" hidden="1">
      <c r="B91" s="65" t="s">
        <v>96</v>
      </c>
      <c r="C91" s="252" t="e">
        <v>#REF!</v>
      </c>
      <c r="D91" s="199" t="e">
        <v>#REF!</v>
      </c>
      <c r="E91" s="252" t="e">
        <v>#REF!</v>
      </c>
      <c r="F91" s="199" t="e">
        <v>#REF!</v>
      </c>
      <c r="G91" s="252" t="e">
        <v>#REF!</v>
      </c>
      <c r="H91" s="199" t="e">
        <v>#REF!</v>
      </c>
      <c r="I91" s="252" t="e">
        <v>#REF!</v>
      </c>
      <c r="J91" s="199" t="e">
        <v>#REF!</v>
      </c>
      <c r="K91" s="252" t="e">
        <v>#REF!</v>
      </c>
      <c r="L91" s="199" t="e">
        <v>#REF!</v>
      </c>
      <c r="M91" s="252" t="e">
        <v>#REF!</v>
      </c>
      <c r="N91" s="199" t="e">
        <v>#REF!</v>
      </c>
      <c r="O91" s="252" t="e">
        <v>#REF!</v>
      </c>
      <c r="P91" s="199" t="e">
        <v>#REF!</v>
      </c>
      <c r="Q91" s="252" t="e">
        <v>#REF!</v>
      </c>
      <c r="R91" s="199" t="e">
        <v>#REF!</v>
      </c>
      <c r="S91" s="252" t="e">
        <v>#REF!</v>
      </c>
      <c r="T91" s="199" t="e">
        <v>#REF!</v>
      </c>
      <c r="U91" s="252" t="e">
        <v>#REF!</v>
      </c>
      <c r="V91" s="199" t="e">
        <v>#REF!</v>
      </c>
      <c r="W91" s="252" t="e">
        <v>#REF!</v>
      </c>
      <c r="X91" s="199" t="e">
        <v>#REF!</v>
      </c>
      <c r="Y91" s="253" t="e">
        <v>#REF!</v>
      </c>
    </row>
    <row r="92" spans="2:25" hidden="1">
      <c r="B92" s="65" t="s">
        <v>97</v>
      </c>
      <c r="C92" s="252" t="e">
        <v>#REF!</v>
      </c>
      <c r="D92" s="199" t="e">
        <v>#REF!</v>
      </c>
      <c r="E92" s="252" t="e">
        <v>#REF!</v>
      </c>
      <c r="F92" s="199" t="e">
        <v>#REF!</v>
      </c>
      <c r="G92" s="252" t="e">
        <v>#REF!</v>
      </c>
      <c r="H92" s="199" t="e">
        <v>#REF!</v>
      </c>
      <c r="I92" s="252" t="e">
        <v>#REF!</v>
      </c>
      <c r="J92" s="199" t="e">
        <v>#REF!</v>
      </c>
      <c r="K92" s="252" t="e">
        <v>#REF!</v>
      </c>
      <c r="L92" s="199" t="e">
        <v>#REF!</v>
      </c>
      <c r="M92" s="252" t="e">
        <v>#REF!</v>
      </c>
      <c r="N92" s="199" t="e">
        <v>#REF!</v>
      </c>
      <c r="O92" s="252" t="e">
        <v>#REF!</v>
      </c>
      <c r="P92" s="199" t="e">
        <v>#REF!</v>
      </c>
      <c r="Q92" s="252" t="e">
        <v>#REF!</v>
      </c>
      <c r="R92" s="199" t="e">
        <v>#REF!</v>
      </c>
      <c r="S92" s="252" t="e">
        <v>#REF!</v>
      </c>
      <c r="T92" s="199" t="e">
        <v>#REF!</v>
      </c>
      <c r="U92" s="252" t="e">
        <v>#REF!</v>
      </c>
      <c r="V92" s="199" t="e">
        <v>#REF!</v>
      </c>
      <c r="W92" s="252" t="e">
        <v>#REF!</v>
      </c>
      <c r="X92" s="199" t="e">
        <v>#REF!</v>
      </c>
      <c r="Y92" s="253" t="e">
        <v>#REF!</v>
      </c>
    </row>
    <row r="93" spans="2:25" ht="30" hidden="1" customHeight="1">
      <c r="B93" s="202" t="s">
        <v>244</v>
      </c>
      <c r="C93" s="129" t="e">
        <v>#REF!</v>
      </c>
      <c r="D93" s="129" t="e">
        <v>#REF!</v>
      </c>
      <c r="E93" s="129" t="e">
        <v>#REF!</v>
      </c>
      <c r="F93" s="129" t="e">
        <v>#REF!</v>
      </c>
      <c r="G93" s="129" t="e">
        <v>#REF!</v>
      </c>
      <c r="H93" s="129" t="e">
        <v>#REF!</v>
      </c>
      <c r="I93" s="129" t="e">
        <v>#REF!</v>
      </c>
      <c r="J93" s="129" t="e">
        <v>#REF!</v>
      </c>
      <c r="K93" s="129" t="e">
        <v>#REF!</v>
      </c>
      <c r="L93" s="129" t="e">
        <v>#REF!</v>
      </c>
      <c r="M93" s="129" t="e">
        <v>#REF!</v>
      </c>
      <c r="N93" s="129" t="e">
        <v>#REF!</v>
      </c>
      <c r="O93" s="129" t="e">
        <v>#REF!</v>
      </c>
      <c r="P93" s="129" t="e">
        <v>#REF!</v>
      </c>
      <c r="Q93" s="129" t="e">
        <v>#REF!</v>
      </c>
      <c r="R93" s="129" t="e">
        <v>#REF!</v>
      </c>
      <c r="S93" s="129" t="e">
        <v>#REF!</v>
      </c>
      <c r="T93" s="129" t="e">
        <v>#REF!</v>
      </c>
      <c r="U93" s="129" t="e">
        <v>#REF!</v>
      </c>
      <c r="V93" s="129" t="e">
        <v>#REF!</v>
      </c>
      <c r="W93" s="129" t="e">
        <v>#REF!</v>
      </c>
      <c r="X93" s="129" t="e">
        <v>#REF!</v>
      </c>
      <c r="Y93" s="129" t="e">
        <v>#REF!</v>
      </c>
    </row>
    <row r="94" spans="2:25" ht="15" hidden="1" customHeight="1" outlineLevel="1">
      <c r="B94" s="65" t="s">
        <v>86</v>
      </c>
      <c r="C94" s="252" t="e">
        <v>#REF!</v>
      </c>
      <c r="D94" s="199" t="e">
        <v>#REF!</v>
      </c>
      <c r="E94" s="252" t="e">
        <v>#REF!</v>
      </c>
      <c r="F94" s="199" t="e">
        <v>#REF!</v>
      </c>
      <c r="G94" s="252" t="e">
        <v>#REF!</v>
      </c>
      <c r="H94" s="199" t="e">
        <v>#REF!</v>
      </c>
      <c r="I94" s="252" t="e">
        <v>#REF!</v>
      </c>
      <c r="J94" s="199" t="e">
        <v>#REF!</v>
      </c>
      <c r="K94" s="252" t="e">
        <v>#REF!</v>
      </c>
      <c r="L94" s="199" t="e">
        <v>#REF!</v>
      </c>
      <c r="M94" s="252" t="e">
        <v>#REF!</v>
      </c>
      <c r="N94" s="199" t="e">
        <v>#REF!</v>
      </c>
      <c r="O94" s="252" t="e">
        <v>#REF!</v>
      </c>
      <c r="P94" s="199" t="e">
        <v>#REF!</v>
      </c>
      <c r="Q94" s="252" t="e">
        <v>#REF!</v>
      </c>
      <c r="R94" s="199" t="e">
        <v>#REF!</v>
      </c>
      <c r="S94" s="252" t="e">
        <v>#REF!</v>
      </c>
      <c r="T94" s="199" t="e">
        <v>#REF!</v>
      </c>
      <c r="U94" s="252" t="e">
        <v>#REF!</v>
      </c>
      <c r="V94" s="199" t="e">
        <v>#REF!</v>
      </c>
      <c r="W94" s="252" t="e">
        <v>#REF!</v>
      </c>
      <c r="X94" s="199" t="e">
        <v>#REF!</v>
      </c>
      <c r="Y94" s="253" t="e">
        <v>#REF!</v>
      </c>
    </row>
    <row r="95" spans="2:25" ht="15" hidden="1" customHeight="1" outlineLevel="1">
      <c r="B95" s="65" t="s">
        <v>87</v>
      </c>
      <c r="C95" s="252" t="e">
        <v>#REF!</v>
      </c>
      <c r="D95" s="199" t="e">
        <v>#REF!</v>
      </c>
      <c r="E95" s="252" t="e">
        <v>#REF!</v>
      </c>
      <c r="F95" s="199" t="e">
        <v>#REF!</v>
      </c>
      <c r="G95" s="252" t="e">
        <v>#REF!</v>
      </c>
      <c r="H95" s="199" t="e">
        <v>#REF!</v>
      </c>
      <c r="I95" s="252" t="e">
        <v>#REF!</v>
      </c>
      <c r="J95" s="199" t="e">
        <v>#REF!</v>
      </c>
      <c r="K95" s="252" t="e">
        <v>#REF!</v>
      </c>
      <c r="L95" s="199" t="e">
        <v>#REF!</v>
      </c>
      <c r="M95" s="252" t="e">
        <v>#REF!</v>
      </c>
      <c r="N95" s="199" t="e">
        <v>#REF!</v>
      </c>
      <c r="O95" s="252" t="e">
        <v>#REF!</v>
      </c>
      <c r="P95" s="199" t="e">
        <v>#REF!</v>
      </c>
      <c r="Q95" s="252" t="e">
        <v>#REF!</v>
      </c>
      <c r="R95" s="199" t="e">
        <v>#REF!</v>
      </c>
      <c r="S95" s="252" t="e">
        <v>#REF!</v>
      </c>
      <c r="T95" s="199" t="e">
        <v>#REF!</v>
      </c>
      <c r="U95" s="252" t="e">
        <v>#REF!</v>
      </c>
      <c r="V95" s="199" t="e">
        <v>#REF!</v>
      </c>
      <c r="W95" s="252" t="e">
        <v>#REF!</v>
      </c>
      <c r="X95" s="199" t="e">
        <v>#REF!</v>
      </c>
      <c r="Y95" s="253" t="e">
        <v>#REF!</v>
      </c>
    </row>
    <row r="96" spans="2:25" ht="15" hidden="1" customHeight="1" outlineLevel="1">
      <c r="B96" s="65" t="s">
        <v>88</v>
      </c>
      <c r="C96" s="252" t="e">
        <v>#REF!</v>
      </c>
      <c r="D96" s="199" t="e">
        <v>#REF!</v>
      </c>
      <c r="E96" s="252" t="e">
        <v>#REF!</v>
      </c>
      <c r="F96" s="199" t="e">
        <v>#REF!</v>
      </c>
      <c r="G96" s="252" t="e">
        <v>#REF!</v>
      </c>
      <c r="H96" s="199" t="e">
        <v>#REF!</v>
      </c>
      <c r="I96" s="252" t="e">
        <v>#REF!</v>
      </c>
      <c r="J96" s="199" t="e">
        <v>#REF!</v>
      </c>
      <c r="K96" s="252" t="e">
        <v>#REF!</v>
      </c>
      <c r="L96" s="199" t="e">
        <v>#REF!</v>
      </c>
      <c r="M96" s="252" t="e">
        <v>#REF!</v>
      </c>
      <c r="N96" s="199" t="e">
        <v>#REF!</v>
      </c>
      <c r="O96" s="252" t="e">
        <v>#REF!</v>
      </c>
      <c r="P96" s="199" t="e">
        <v>#REF!</v>
      </c>
      <c r="Q96" s="252" t="e">
        <v>#REF!</v>
      </c>
      <c r="R96" s="199" t="e">
        <v>#REF!</v>
      </c>
      <c r="S96" s="252" t="e">
        <v>#REF!</v>
      </c>
      <c r="T96" s="199" t="e">
        <v>#REF!</v>
      </c>
      <c r="U96" s="252" t="e">
        <v>#REF!</v>
      </c>
      <c r="V96" s="199" t="e">
        <v>#REF!</v>
      </c>
      <c r="W96" s="252" t="e">
        <v>#REF!</v>
      </c>
      <c r="X96" s="199" t="e">
        <v>#REF!</v>
      </c>
      <c r="Y96" s="253" t="e">
        <v>#REF!</v>
      </c>
    </row>
    <row r="97" spans="2:25" ht="15" hidden="1" customHeight="1" outlineLevel="1">
      <c r="B97" s="65" t="s">
        <v>89</v>
      </c>
      <c r="C97" s="252" t="e">
        <v>#REF!</v>
      </c>
      <c r="D97" s="199" t="e">
        <v>#REF!</v>
      </c>
      <c r="E97" s="252" t="e">
        <v>#REF!</v>
      </c>
      <c r="F97" s="199" t="e">
        <v>#REF!</v>
      </c>
      <c r="G97" s="252" t="e">
        <v>#REF!</v>
      </c>
      <c r="H97" s="199" t="e">
        <v>#REF!</v>
      </c>
      <c r="I97" s="252" t="e">
        <v>#REF!</v>
      </c>
      <c r="J97" s="199" t="e">
        <v>#REF!</v>
      </c>
      <c r="K97" s="252" t="e">
        <v>#REF!</v>
      </c>
      <c r="L97" s="199" t="e">
        <v>#REF!</v>
      </c>
      <c r="M97" s="252" t="e">
        <v>#REF!</v>
      </c>
      <c r="N97" s="199" t="e">
        <v>#REF!</v>
      </c>
      <c r="O97" s="252" t="e">
        <v>#REF!</v>
      </c>
      <c r="P97" s="199" t="e">
        <v>#REF!</v>
      </c>
      <c r="Q97" s="252" t="e">
        <v>#REF!</v>
      </c>
      <c r="R97" s="199" t="e">
        <v>#REF!</v>
      </c>
      <c r="S97" s="252" t="e">
        <v>#REF!</v>
      </c>
      <c r="T97" s="199" t="e">
        <v>#REF!</v>
      </c>
      <c r="U97" s="252" t="e">
        <v>#REF!</v>
      </c>
      <c r="V97" s="199" t="e">
        <v>#REF!</v>
      </c>
      <c r="W97" s="252" t="e">
        <v>#REF!</v>
      </c>
      <c r="X97" s="199" t="e">
        <v>#REF!</v>
      </c>
      <c r="Y97" s="253" t="e">
        <v>#REF!</v>
      </c>
    </row>
    <row r="98" spans="2:25" ht="15" hidden="1" customHeight="1" outlineLevel="1">
      <c r="B98" s="65" t="s">
        <v>90</v>
      </c>
      <c r="C98" s="252" t="e">
        <v>#REF!</v>
      </c>
      <c r="D98" s="199" t="e">
        <v>#REF!</v>
      </c>
      <c r="E98" s="252" t="e">
        <v>#REF!</v>
      </c>
      <c r="F98" s="199" t="e">
        <v>#REF!</v>
      </c>
      <c r="G98" s="252" t="e">
        <v>#REF!</v>
      </c>
      <c r="H98" s="199" t="e">
        <v>#REF!</v>
      </c>
      <c r="I98" s="252" t="e">
        <v>#REF!</v>
      </c>
      <c r="J98" s="199" t="e">
        <v>#REF!</v>
      </c>
      <c r="K98" s="252" t="e">
        <v>#REF!</v>
      </c>
      <c r="L98" s="199" t="e">
        <v>#REF!</v>
      </c>
      <c r="M98" s="252" t="e">
        <v>#REF!</v>
      </c>
      <c r="N98" s="199" t="e">
        <v>#REF!</v>
      </c>
      <c r="O98" s="252" t="e">
        <v>#REF!</v>
      </c>
      <c r="P98" s="199" t="e">
        <v>#REF!</v>
      </c>
      <c r="Q98" s="252" t="e">
        <v>#REF!</v>
      </c>
      <c r="R98" s="199" t="e">
        <v>#REF!</v>
      </c>
      <c r="S98" s="252" t="e">
        <v>#REF!</v>
      </c>
      <c r="T98" s="199" t="e">
        <v>#REF!</v>
      </c>
      <c r="U98" s="252" t="e">
        <v>#REF!</v>
      </c>
      <c r="V98" s="199" t="e">
        <v>#REF!</v>
      </c>
      <c r="W98" s="252" t="e">
        <v>#REF!</v>
      </c>
      <c r="X98" s="199" t="e">
        <v>#REF!</v>
      </c>
      <c r="Y98" s="253" t="e">
        <v>#REF!</v>
      </c>
    </row>
    <row r="99" spans="2:25" ht="15" hidden="1" customHeight="1" outlineLevel="1">
      <c r="B99" s="65" t="s">
        <v>91</v>
      </c>
      <c r="C99" s="252" t="e">
        <v>#REF!</v>
      </c>
      <c r="D99" s="199" t="e">
        <v>#REF!</v>
      </c>
      <c r="E99" s="252" t="e">
        <v>#REF!</v>
      </c>
      <c r="F99" s="199" t="e">
        <v>#REF!</v>
      </c>
      <c r="G99" s="252" t="e">
        <v>#REF!</v>
      </c>
      <c r="H99" s="199" t="e">
        <v>#REF!</v>
      </c>
      <c r="I99" s="252" t="e">
        <v>#REF!</v>
      </c>
      <c r="J99" s="199" t="e">
        <v>#REF!</v>
      </c>
      <c r="K99" s="252" t="e">
        <v>#REF!</v>
      </c>
      <c r="L99" s="199" t="e">
        <v>#REF!</v>
      </c>
      <c r="M99" s="252" t="e">
        <v>#REF!</v>
      </c>
      <c r="N99" s="199" t="e">
        <v>#REF!</v>
      </c>
      <c r="O99" s="252" t="e">
        <v>#REF!</v>
      </c>
      <c r="P99" s="199" t="e">
        <v>#REF!</v>
      </c>
      <c r="Q99" s="252" t="e">
        <v>#REF!</v>
      </c>
      <c r="R99" s="199" t="e">
        <v>#REF!</v>
      </c>
      <c r="S99" s="252" t="e">
        <v>#REF!</v>
      </c>
      <c r="T99" s="199" t="e">
        <v>#REF!</v>
      </c>
      <c r="U99" s="252" t="e">
        <v>#REF!</v>
      </c>
      <c r="V99" s="199" t="e">
        <v>#REF!</v>
      </c>
      <c r="W99" s="252" t="e">
        <v>#REF!</v>
      </c>
      <c r="X99" s="199" t="e">
        <v>#REF!</v>
      </c>
      <c r="Y99" s="253" t="e">
        <v>#REF!</v>
      </c>
    </row>
    <row r="100" spans="2:25" ht="15" hidden="1" customHeight="1" outlineLevel="1">
      <c r="B100" s="65" t="s">
        <v>92</v>
      </c>
      <c r="C100" s="252" t="e">
        <v>#REF!</v>
      </c>
      <c r="D100" s="199" t="e">
        <v>#REF!</v>
      </c>
      <c r="E100" s="252" t="e">
        <v>#REF!</v>
      </c>
      <c r="F100" s="199" t="e">
        <v>#REF!</v>
      </c>
      <c r="G100" s="252" t="e">
        <v>#REF!</v>
      </c>
      <c r="H100" s="199" t="e">
        <v>#REF!</v>
      </c>
      <c r="I100" s="252" t="e">
        <v>#REF!</v>
      </c>
      <c r="J100" s="199" t="e">
        <v>#REF!</v>
      </c>
      <c r="K100" s="252" t="e">
        <v>#REF!</v>
      </c>
      <c r="L100" s="199" t="e">
        <v>#REF!</v>
      </c>
      <c r="M100" s="252" t="e">
        <v>#REF!</v>
      </c>
      <c r="N100" s="199" t="e">
        <v>#REF!</v>
      </c>
      <c r="O100" s="252" t="e">
        <v>#REF!</v>
      </c>
      <c r="P100" s="199" t="e">
        <v>#REF!</v>
      </c>
      <c r="Q100" s="252" t="e">
        <v>#REF!</v>
      </c>
      <c r="R100" s="199" t="e">
        <v>#REF!</v>
      </c>
      <c r="S100" s="252" t="e">
        <v>#REF!</v>
      </c>
      <c r="T100" s="199" t="e">
        <v>#REF!</v>
      </c>
      <c r="U100" s="252" t="e">
        <v>#REF!</v>
      </c>
      <c r="V100" s="199" t="e">
        <v>#REF!</v>
      </c>
      <c r="W100" s="252" t="e">
        <v>#REF!</v>
      </c>
      <c r="X100" s="199" t="e">
        <v>#REF!</v>
      </c>
      <c r="Y100" s="253" t="e">
        <v>#REF!</v>
      </c>
    </row>
    <row r="101" spans="2:25" ht="15" hidden="1" customHeight="1" outlineLevel="1">
      <c r="B101" s="65" t="s">
        <v>93</v>
      </c>
      <c r="C101" s="252" t="e">
        <v>#REF!</v>
      </c>
      <c r="D101" s="199" t="e">
        <v>#REF!</v>
      </c>
      <c r="E101" s="252" t="e">
        <v>#REF!</v>
      </c>
      <c r="F101" s="199" t="e">
        <v>#REF!</v>
      </c>
      <c r="G101" s="252" t="e">
        <v>#REF!</v>
      </c>
      <c r="H101" s="199" t="e">
        <v>#REF!</v>
      </c>
      <c r="I101" s="252" t="e">
        <v>#REF!</v>
      </c>
      <c r="J101" s="199" t="e">
        <v>#REF!</v>
      </c>
      <c r="K101" s="252" t="e">
        <v>#REF!</v>
      </c>
      <c r="L101" s="199" t="e">
        <v>#REF!</v>
      </c>
      <c r="M101" s="252" t="e">
        <v>#REF!</v>
      </c>
      <c r="N101" s="199" t="e">
        <v>#REF!</v>
      </c>
      <c r="O101" s="252" t="e">
        <v>#REF!</v>
      </c>
      <c r="P101" s="199" t="e">
        <v>#REF!</v>
      </c>
      <c r="Q101" s="252" t="e">
        <v>#REF!</v>
      </c>
      <c r="R101" s="199" t="e">
        <v>#REF!</v>
      </c>
      <c r="S101" s="252" t="e">
        <v>#REF!</v>
      </c>
      <c r="T101" s="199" t="e">
        <v>#REF!</v>
      </c>
      <c r="U101" s="252" t="e">
        <v>#REF!</v>
      </c>
      <c r="V101" s="199" t="e">
        <v>#REF!</v>
      </c>
      <c r="W101" s="252" t="e">
        <v>#REF!</v>
      </c>
      <c r="X101" s="199" t="e">
        <v>#REF!</v>
      </c>
      <c r="Y101" s="253" t="e">
        <v>#REF!</v>
      </c>
    </row>
    <row r="102" spans="2:25" ht="15" hidden="1" customHeight="1" outlineLevel="1">
      <c r="B102" s="65" t="s">
        <v>94</v>
      </c>
      <c r="C102" s="252" t="e">
        <v>#REF!</v>
      </c>
      <c r="D102" s="199" t="e">
        <v>#REF!</v>
      </c>
      <c r="E102" s="252" t="e">
        <v>#REF!</v>
      </c>
      <c r="F102" s="199" t="e">
        <v>#REF!</v>
      </c>
      <c r="G102" s="252" t="e">
        <v>#REF!</v>
      </c>
      <c r="H102" s="199" t="e">
        <v>#REF!</v>
      </c>
      <c r="I102" s="252" t="e">
        <v>#REF!</v>
      </c>
      <c r="J102" s="199" t="e">
        <v>#REF!</v>
      </c>
      <c r="K102" s="252" t="e">
        <v>#REF!</v>
      </c>
      <c r="L102" s="199" t="e">
        <v>#REF!</v>
      </c>
      <c r="M102" s="252" t="e">
        <v>#REF!</v>
      </c>
      <c r="N102" s="199" t="e">
        <v>#REF!</v>
      </c>
      <c r="O102" s="252" t="e">
        <v>#REF!</v>
      </c>
      <c r="P102" s="199" t="e">
        <v>#REF!</v>
      </c>
      <c r="Q102" s="252" t="e">
        <v>#REF!</v>
      </c>
      <c r="R102" s="199" t="e">
        <v>#REF!</v>
      </c>
      <c r="S102" s="252" t="e">
        <v>#REF!</v>
      </c>
      <c r="T102" s="199" t="e">
        <v>#REF!</v>
      </c>
      <c r="U102" s="252" t="e">
        <v>#REF!</v>
      </c>
      <c r="V102" s="199" t="e">
        <v>#REF!</v>
      </c>
      <c r="W102" s="252" t="e">
        <v>#REF!</v>
      </c>
      <c r="X102" s="199" t="e">
        <v>#REF!</v>
      </c>
      <c r="Y102" s="253" t="e">
        <v>#REF!</v>
      </c>
    </row>
    <row r="103" spans="2:25" ht="15" hidden="1" customHeight="1" outlineLevel="1">
      <c r="B103" s="65" t="s">
        <v>95</v>
      </c>
      <c r="C103" s="252" t="e">
        <v>#REF!</v>
      </c>
      <c r="D103" s="199" t="e">
        <v>#REF!</v>
      </c>
      <c r="E103" s="252" t="e">
        <v>#REF!</v>
      </c>
      <c r="F103" s="199" t="e">
        <v>#REF!</v>
      </c>
      <c r="G103" s="252" t="e">
        <v>#REF!</v>
      </c>
      <c r="H103" s="199" t="e">
        <v>#REF!</v>
      </c>
      <c r="I103" s="252" t="e">
        <v>#REF!</v>
      </c>
      <c r="J103" s="199" t="e">
        <v>#REF!</v>
      </c>
      <c r="K103" s="252" t="e">
        <v>#REF!</v>
      </c>
      <c r="L103" s="199" t="e">
        <v>#REF!</v>
      </c>
      <c r="M103" s="252" t="e">
        <v>#REF!</v>
      </c>
      <c r="N103" s="199" t="e">
        <v>#REF!</v>
      </c>
      <c r="O103" s="252" t="e">
        <v>#REF!</v>
      </c>
      <c r="P103" s="199" t="e">
        <v>#REF!</v>
      </c>
      <c r="Q103" s="252" t="e">
        <v>#REF!</v>
      </c>
      <c r="R103" s="199" t="e">
        <v>#REF!</v>
      </c>
      <c r="S103" s="252" t="e">
        <v>#REF!</v>
      </c>
      <c r="T103" s="199" t="e">
        <v>#REF!</v>
      </c>
      <c r="U103" s="252" t="e">
        <v>#REF!</v>
      </c>
      <c r="V103" s="199" t="e">
        <v>#REF!</v>
      </c>
      <c r="W103" s="252" t="e">
        <v>#REF!</v>
      </c>
      <c r="X103" s="199" t="e">
        <v>#REF!</v>
      </c>
      <c r="Y103" s="253" t="e">
        <v>#REF!</v>
      </c>
    </row>
    <row r="104" spans="2:25" ht="15" hidden="1" customHeight="1" outlineLevel="1">
      <c r="B104" s="65" t="s">
        <v>96</v>
      </c>
      <c r="C104" s="252" t="e">
        <v>#REF!</v>
      </c>
      <c r="D104" s="199" t="e">
        <v>#REF!</v>
      </c>
      <c r="E104" s="252" t="e">
        <v>#REF!</v>
      </c>
      <c r="F104" s="199" t="e">
        <v>#REF!</v>
      </c>
      <c r="G104" s="252" t="e">
        <v>#REF!</v>
      </c>
      <c r="H104" s="199" t="e">
        <v>#REF!</v>
      </c>
      <c r="I104" s="252" t="e">
        <v>#REF!</v>
      </c>
      <c r="J104" s="199" t="e">
        <v>#REF!</v>
      </c>
      <c r="K104" s="252" t="e">
        <v>#REF!</v>
      </c>
      <c r="L104" s="199" t="e">
        <v>#REF!</v>
      </c>
      <c r="M104" s="252" t="e">
        <v>#REF!</v>
      </c>
      <c r="N104" s="199" t="e">
        <v>#REF!</v>
      </c>
      <c r="O104" s="252" t="e">
        <v>#REF!</v>
      </c>
      <c r="P104" s="199" t="e">
        <v>#REF!</v>
      </c>
      <c r="Q104" s="252" t="e">
        <v>#REF!</v>
      </c>
      <c r="R104" s="199" t="e">
        <v>#REF!</v>
      </c>
      <c r="S104" s="252" t="e">
        <v>#REF!</v>
      </c>
      <c r="T104" s="199" t="e">
        <v>#REF!</v>
      </c>
      <c r="U104" s="252" t="e">
        <v>#REF!</v>
      </c>
      <c r="V104" s="199" t="e">
        <v>#REF!</v>
      </c>
      <c r="W104" s="252" t="e">
        <v>#REF!</v>
      </c>
      <c r="X104" s="199" t="e">
        <v>#REF!</v>
      </c>
      <c r="Y104" s="253" t="e">
        <v>#REF!</v>
      </c>
    </row>
    <row r="105" spans="2:25" ht="15" hidden="1" customHeight="1" outlineLevel="1">
      <c r="B105" s="65" t="s">
        <v>97</v>
      </c>
      <c r="C105" s="252" t="e">
        <v>#REF!</v>
      </c>
      <c r="D105" s="199" t="e">
        <v>#REF!</v>
      </c>
      <c r="E105" s="252" t="e">
        <v>#REF!</v>
      </c>
      <c r="F105" s="199" t="e">
        <v>#REF!</v>
      </c>
      <c r="G105" s="252" t="e">
        <v>#REF!</v>
      </c>
      <c r="H105" s="199" t="e">
        <v>#REF!</v>
      </c>
      <c r="I105" s="252" t="e">
        <v>#REF!</v>
      </c>
      <c r="J105" s="199" t="e">
        <v>#REF!</v>
      </c>
      <c r="K105" s="252" t="e">
        <v>#REF!</v>
      </c>
      <c r="L105" s="199" t="e">
        <v>#REF!</v>
      </c>
      <c r="M105" s="252" t="e">
        <v>#REF!</v>
      </c>
      <c r="N105" s="199" t="e">
        <v>#REF!</v>
      </c>
      <c r="O105" s="252" t="e">
        <v>#REF!</v>
      </c>
      <c r="P105" s="199" t="e">
        <v>#REF!</v>
      </c>
      <c r="Q105" s="252" t="e">
        <v>#REF!</v>
      </c>
      <c r="R105" s="199" t="e">
        <v>#REF!</v>
      </c>
      <c r="S105" s="252" t="e">
        <v>#REF!</v>
      </c>
      <c r="T105" s="199" t="e">
        <v>#REF!</v>
      </c>
      <c r="U105" s="252" t="e">
        <v>#REF!</v>
      </c>
      <c r="V105" s="199" t="e">
        <v>#REF!</v>
      </c>
      <c r="W105" s="252" t="e">
        <v>#REF!</v>
      </c>
      <c r="X105" s="199" t="e">
        <v>#REF!</v>
      </c>
      <c r="Y105" s="253" t="e">
        <v>#REF!</v>
      </c>
    </row>
    <row r="106" spans="2:25" hidden="1" collapsed="1">
      <c r="B106" s="204">
        <v>2009</v>
      </c>
      <c r="C106" s="206" t="e">
        <v>#REF!</v>
      </c>
      <c r="D106" s="206" t="e">
        <v>#REF!</v>
      </c>
      <c r="E106" s="206" t="e">
        <v>#REF!</v>
      </c>
      <c r="F106" s="206" t="e">
        <v>#REF!</v>
      </c>
      <c r="G106" s="206" t="e">
        <v>#REF!</v>
      </c>
      <c r="H106" s="206" t="e">
        <v>#REF!</v>
      </c>
      <c r="I106" s="206" t="e">
        <v>#REF!</v>
      </c>
      <c r="J106" s="206" t="e">
        <v>#REF!</v>
      </c>
      <c r="K106" s="206" t="e">
        <v>#REF!</v>
      </c>
      <c r="L106" s="206" t="e">
        <v>#REF!</v>
      </c>
      <c r="M106" s="206" t="e">
        <v>#REF!</v>
      </c>
      <c r="N106" s="206" t="e">
        <v>#REF!</v>
      </c>
      <c r="O106" s="206" t="e">
        <v>#REF!</v>
      </c>
      <c r="P106" s="206" t="e">
        <v>#REF!</v>
      </c>
      <c r="Q106" s="206" t="e">
        <v>#REF!</v>
      </c>
      <c r="R106" s="206" t="e">
        <v>#REF!</v>
      </c>
      <c r="S106" s="206" t="e">
        <v>#REF!</v>
      </c>
      <c r="T106" s="206" t="e">
        <v>#REF!</v>
      </c>
      <c r="U106" s="206" t="e">
        <v>#REF!</v>
      </c>
      <c r="V106" s="206" t="e">
        <v>#REF!</v>
      </c>
      <c r="W106" s="206" t="e">
        <v>#REF!</v>
      </c>
      <c r="X106" s="206" t="e">
        <v>#REF!</v>
      </c>
      <c r="Y106" s="206" t="e">
        <v>#REF!</v>
      </c>
    </row>
    <row r="107" spans="2:25" ht="15" hidden="1" customHeight="1" outlineLevel="1">
      <c r="B107" s="65" t="s">
        <v>86</v>
      </c>
      <c r="C107" s="252" t="e">
        <v>#REF!</v>
      </c>
      <c r="D107" s="199" t="e">
        <v>#REF!</v>
      </c>
      <c r="E107" s="252" t="e">
        <v>#REF!</v>
      </c>
      <c r="F107" s="199" t="e">
        <v>#REF!</v>
      </c>
      <c r="G107" s="252" t="e">
        <v>#REF!</v>
      </c>
      <c r="H107" s="199" t="e">
        <v>#REF!</v>
      </c>
      <c r="I107" s="252" t="e">
        <v>#REF!</v>
      </c>
      <c r="J107" s="199" t="e">
        <v>#REF!</v>
      </c>
      <c r="K107" s="252" t="e">
        <v>#REF!</v>
      </c>
      <c r="L107" s="199" t="e">
        <v>#REF!</v>
      </c>
      <c r="M107" s="252" t="e">
        <v>#REF!</v>
      </c>
      <c r="N107" s="199" t="e">
        <v>#REF!</v>
      </c>
      <c r="O107" s="252" t="e">
        <v>#REF!</v>
      </c>
      <c r="P107" s="199" t="e">
        <v>#REF!</v>
      </c>
      <c r="Q107" s="252" t="e">
        <v>#REF!</v>
      </c>
      <c r="R107" s="199" t="e">
        <v>#REF!</v>
      </c>
      <c r="S107" s="252" t="e">
        <v>#REF!</v>
      </c>
      <c r="T107" s="199" t="e">
        <v>#REF!</v>
      </c>
      <c r="U107" s="252" t="e">
        <v>#REF!</v>
      </c>
      <c r="V107" s="199" t="e">
        <v>#REF!</v>
      </c>
      <c r="W107" s="252" t="e">
        <v>#REF!</v>
      </c>
      <c r="X107" s="199" t="e">
        <v>#REF!</v>
      </c>
      <c r="Y107" s="253" t="e">
        <v>#REF!</v>
      </c>
    </row>
    <row r="108" spans="2:25" ht="15" hidden="1" customHeight="1" outlineLevel="1">
      <c r="B108" s="65" t="s">
        <v>87</v>
      </c>
      <c r="C108" s="252" t="e">
        <v>#REF!</v>
      </c>
      <c r="D108" s="199" t="e">
        <v>#REF!</v>
      </c>
      <c r="E108" s="252" t="e">
        <v>#REF!</v>
      </c>
      <c r="F108" s="199" t="e">
        <v>#REF!</v>
      </c>
      <c r="G108" s="252" t="e">
        <v>#REF!</v>
      </c>
      <c r="H108" s="199" t="e">
        <v>#REF!</v>
      </c>
      <c r="I108" s="252" t="e">
        <v>#REF!</v>
      </c>
      <c r="J108" s="199" t="e">
        <v>#REF!</v>
      </c>
      <c r="K108" s="252" t="e">
        <v>#REF!</v>
      </c>
      <c r="L108" s="199" t="e">
        <v>#REF!</v>
      </c>
      <c r="M108" s="252" t="e">
        <v>#REF!</v>
      </c>
      <c r="N108" s="199" t="e">
        <v>#REF!</v>
      </c>
      <c r="O108" s="252" t="e">
        <v>#REF!</v>
      </c>
      <c r="P108" s="199" t="e">
        <v>#REF!</v>
      </c>
      <c r="Q108" s="252" t="e">
        <v>#REF!</v>
      </c>
      <c r="R108" s="199" t="e">
        <v>#REF!</v>
      </c>
      <c r="S108" s="252" t="e">
        <v>#REF!</v>
      </c>
      <c r="T108" s="199" t="e">
        <v>#REF!</v>
      </c>
      <c r="U108" s="252" t="e">
        <v>#REF!</v>
      </c>
      <c r="V108" s="199" t="e">
        <v>#REF!</v>
      </c>
      <c r="W108" s="252" t="e">
        <v>#REF!</v>
      </c>
      <c r="X108" s="199" t="e">
        <v>#REF!</v>
      </c>
      <c r="Y108" s="253" t="e">
        <v>#REF!</v>
      </c>
    </row>
    <row r="109" spans="2:25" ht="15" hidden="1" customHeight="1" outlineLevel="1">
      <c r="B109" s="65" t="s">
        <v>88</v>
      </c>
      <c r="C109" s="252" t="e">
        <v>#REF!</v>
      </c>
      <c r="D109" s="199" t="e">
        <v>#REF!</v>
      </c>
      <c r="E109" s="252" t="e">
        <v>#REF!</v>
      </c>
      <c r="F109" s="199" t="e">
        <v>#REF!</v>
      </c>
      <c r="G109" s="252" t="e">
        <v>#REF!</v>
      </c>
      <c r="H109" s="199" t="e">
        <v>#REF!</v>
      </c>
      <c r="I109" s="252" t="e">
        <v>#REF!</v>
      </c>
      <c r="J109" s="199" t="e">
        <v>#REF!</v>
      </c>
      <c r="K109" s="252" t="e">
        <v>#REF!</v>
      </c>
      <c r="L109" s="199" t="e">
        <v>#REF!</v>
      </c>
      <c r="M109" s="252" t="e">
        <v>#REF!</v>
      </c>
      <c r="N109" s="199" t="e">
        <v>#REF!</v>
      </c>
      <c r="O109" s="252" t="e">
        <v>#REF!</v>
      </c>
      <c r="P109" s="199" t="e">
        <v>#REF!</v>
      </c>
      <c r="Q109" s="252" t="e">
        <v>#REF!</v>
      </c>
      <c r="R109" s="199" t="e">
        <v>#REF!</v>
      </c>
      <c r="S109" s="252" t="e">
        <v>#REF!</v>
      </c>
      <c r="T109" s="199" t="e">
        <v>#REF!</v>
      </c>
      <c r="U109" s="252" t="e">
        <v>#REF!</v>
      </c>
      <c r="V109" s="199" t="e">
        <v>#REF!</v>
      </c>
      <c r="W109" s="252" t="e">
        <v>#REF!</v>
      </c>
      <c r="X109" s="199" t="e">
        <v>#REF!</v>
      </c>
      <c r="Y109" s="253" t="e">
        <v>#REF!</v>
      </c>
    </row>
    <row r="110" spans="2:25" ht="15" hidden="1" customHeight="1" outlineLevel="1">
      <c r="B110" s="65" t="s">
        <v>89</v>
      </c>
      <c r="C110" s="252" t="e">
        <v>#REF!</v>
      </c>
      <c r="D110" s="199" t="e">
        <v>#REF!</v>
      </c>
      <c r="E110" s="252" t="e">
        <v>#REF!</v>
      </c>
      <c r="F110" s="199" t="e">
        <v>#REF!</v>
      </c>
      <c r="G110" s="252" t="e">
        <v>#REF!</v>
      </c>
      <c r="H110" s="199" t="e">
        <v>#REF!</v>
      </c>
      <c r="I110" s="252" t="e">
        <v>#REF!</v>
      </c>
      <c r="J110" s="199" t="e">
        <v>#REF!</v>
      </c>
      <c r="K110" s="252" t="e">
        <v>#REF!</v>
      </c>
      <c r="L110" s="199" t="e">
        <v>#REF!</v>
      </c>
      <c r="M110" s="252" t="e">
        <v>#REF!</v>
      </c>
      <c r="N110" s="199" t="e">
        <v>#REF!</v>
      </c>
      <c r="O110" s="252" t="e">
        <v>#REF!</v>
      </c>
      <c r="P110" s="199" t="e">
        <v>#REF!</v>
      </c>
      <c r="Q110" s="252" t="e">
        <v>#REF!</v>
      </c>
      <c r="R110" s="199" t="e">
        <v>#REF!</v>
      </c>
      <c r="S110" s="252" t="e">
        <v>#REF!</v>
      </c>
      <c r="T110" s="199" t="e">
        <v>#REF!</v>
      </c>
      <c r="U110" s="252" t="e">
        <v>#REF!</v>
      </c>
      <c r="V110" s="199" t="e">
        <v>#REF!</v>
      </c>
      <c r="W110" s="252" t="e">
        <v>#REF!</v>
      </c>
      <c r="X110" s="199" t="e">
        <v>#REF!</v>
      </c>
      <c r="Y110" s="253" t="e">
        <v>#REF!</v>
      </c>
    </row>
    <row r="111" spans="2:25" ht="15" hidden="1" customHeight="1" outlineLevel="1">
      <c r="B111" s="65" t="s">
        <v>90</v>
      </c>
      <c r="C111" s="252" t="e">
        <v>#REF!</v>
      </c>
      <c r="D111" s="199" t="e">
        <v>#REF!</v>
      </c>
      <c r="E111" s="252" t="e">
        <v>#REF!</v>
      </c>
      <c r="F111" s="199" t="e">
        <v>#REF!</v>
      </c>
      <c r="G111" s="252" t="e">
        <v>#REF!</v>
      </c>
      <c r="H111" s="199" t="e">
        <v>#REF!</v>
      </c>
      <c r="I111" s="252" t="e">
        <v>#REF!</v>
      </c>
      <c r="J111" s="199" t="e">
        <v>#REF!</v>
      </c>
      <c r="K111" s="252" t="e">
        <v>#REF!</v>
      </c>
      <c r="L111" s="199" t="e">
        <v>#REF!</v>
      </c>
      <c r="M111" s="252" t="e">
        <v>#REF!</v>
      </c>
      <c r="N111" s="199" t="e">
        <v>#REF!</v>
      </c>
      <c r="O111" s="252" t="e">
        <v>#REF!</v>
      </c>
      <c r="P111" s="199" t="e">
        <v>#REF!</v>
      </c>
      <c r="Q111" s="252" t="e">
        <v>#REF!</v>
      </c>
      <c r="R111" s="199" t="e">
        <v>#REF!</v>
      </c>
      <c r="S111" s="252" t="e">
        <v>#REF!</v>
      </c>
      <c r="T111" s="199" t="e">
        <v>#REF!</v>
      </c>
      <c r="U111" s="252" t="e">
        <v>#REF!</v>
      </c>
      <c r="V111" s="199" t="e">
        <v>#REF!</v>
      </c>
      <c r="W111" s="252" t="e">
        <v>#REF!</v>
      </c>
      <c r="X111" s="199" t="e">
        <v>#REF!</v>
      </c>
      <c r="Y111" s="253" t="e">
        <v>#REF!</v>
      </c>
    </row>
    <row r="112" spans="2:25" ht="15" hidden="1" customHeight="1" outlineLevel="1">
      <c r="B112" s="65" t="s">
        <v>91</v>
      </c>
      <c r="C112" s="252" t="e">
        <v>#REF!</v>
      </c>
      <c r="D112" s="199" t="e">
        <v>#REF!</v>
      </c>
      <c r="E112" s="252" t="e">
        <v>#REF!</v>
      </c>
      <c r="F112" s="199" t="e">
        <v>#REF!</v>
      </c>
      <c r="G112" s="252" t="e">
        <v>#REF!</v>
      </c>
      <c r="H112" s="199" t="e">
        <v>#REF!</v>
      </c>
      <c r="I112" s="252" t="e">
        <v>#REF!</v>
      </c>
      <c r="J112" s="199" t="e">
        <v>#REF!</v>
      </c>
      <c r="K112" s="252" t="e">
        <v>#REF!</v>
      </c>
      <c r="L112" s="199" t="e">
        <v>#REF!</v>
      </c>
      <c r="M112" s="252" t="e">
        <v>#REF!</v>
      </c>
      <c r="N112" s="199" t="e">
        <v>#REF!</v>
      </c>
      <c r="O112" s="252" t="e">
        <v>#REF!</v>
      </c>
      <c r="P112" s="199" t="e">
        <v>#REF!</v>
      </c>
      <c r="Q112" s="252" t="e">
        <v>#REF!</v>
      </c>
      <c r="R112" s="199" t="e">
        <v>#REF!</v>
      </c>
      <c r="S112" s="252" t="e">
        <v>#REF!</v>
      </c>
      <c r="T112" s="199" t="e">
        <v>#REF!</v>
      </c>
      <c r="U112" s="252" t="e">
        <v>#REF!</v>
      </c>
      <c r="V112" s="199" t="e">
        <v>#REF!</v>
      </c>
      <c r="W112" s="252" t="e">
        <v>#REF!</v>
      </c>
      <c r="X112" s="199" t="e">
        <v>#REF!</v>
      </c>
      <c r="Y112" s="253" t="e">
        <v>#REF!</v>
      </c>
    </row>
    <row r="113" spans="2:25" ht="15" hidden="1" customHeight="1" outlineLevel="1">
      <c r="B113" s="65" t="s">
        <v>92</v>
      </c>
      <c r="C113" s="252" t="e">
        <v>#REF!</v>
      </c>
      <c r="D113" s="199" t="e">
        <v>#REF!</v>
      </c>
      <c r="E113" s="252" t="e">
        <v>#REF!</v>
      </c>
      <c r="F113" s="199" t="e">
        <v>#REF!</v>
      </c>
      <c r="G113" s="252" t="e">
        <v>#REF!</v>
      </c>
      <c r="H113" s="199" t="e">
        <v>#REF!</v>
      </c>
      <c r="I113" s="252" t="e">
        <v>#REF!</v>
      </c>
      <c r="J113" s="199" t="e">
        <v>#REF!</v>
      </c>
      <c r="K113" s="252" t="e">
        <v>#REF!</v>
      </c>
      <c r="L113" s="199" t="e">
        <v>#REF!</v>
      </c>
      <c r="M113" s="252" t="e">
        <v>#REF!</v>
      </c>
      <c r="N113" s="199" t="e">
        <v>#REF!</v>
      </c>
      <c r="O113" s="252" t="e">
        <v>#REF!</v>
      </c>
      <c r="P113" s="199" t="e">
        <v>#REF!</v>
      </c>
      <c r="Q113" s="252" t="e">
        <v>#REF!</v>
      </c>
      <c r="R113" s="199" t="e">
        <v>#REF!</v>
      </c>
      <c r="S113" s="252" t="e">
        <v>#REF!</v>
      </c>
      <c r="T113" s="199" t="e">
        <v>#REF!</v>
      </c>
      <c r="U113" s="252" t="e">
        <v>#REF!</v>
      </c>
      <c r="V113" s="199" t="e">
        <v>#REF!</v>
      </c>
      <c r="W113" s="252" t="e">
        <v>#REF!</v>
      </c>
      <c r="X113" s="199" t="e">
        <v>#REF!</v>
      </c>
      <c r="Y113" s="253" t="e">
        <v>#REF!</v>
      </c>
    </row>
    <row r="114" spans="2:25" ht="15" hidden="1" customHeight="1" outlineLevel="1">
      <c r="B114" s="65" t="s">
        <v>93</v>
      </c>
      <c r="C114" s="252" t="e">
        <v>#REF!</v>
      </c>
      <c r="D114" s="199" t="e">
        <v>#REF!</v>
      </c>
      <c r="E114" s="252" t="e">
        <v>#REF!</v>
      </c>
      <c r="F114" s="199" t="e">
        <v>#REF!</v>
      </c>
      <c r="G114" s="252" t="e">
        <v>#REF!</v>
      </c>
      <c r="H114" s="199" t="e">
        <v>#REF!</v>
      </c>
      <c r="I114" s="252" t="e">
        <v>#REF!</v>
      </c>
      <c r="J114" s="199" t="e">
        <v>#REF!</v>
      </c>
      <c r="K114" s="252" t="e">
        <v>#REF!</v>
      </c>
      <c r="L114" s="199" t="e">
        <v>#REF!</v>
      </c>
      <c r="M114" s="252" t="e">
        <v>#REF!</v>
      </c>
      <c r="N114" s="199" t="e">
        <v>#REF!</v>
      </c>
      <c r="O114" s="252" t="e">
        <v>#REF!</v>
      </c>
      <c r="P114" s="199" t="e">
        <v>#REF!</v>
      </c>
      <c r="Q114" s="252" t="e">
        <v>#REF!</v>
      </c>
      <c r="R114" s="199" t="e">
        <v>#REF!</v>
      </c>
      <c r="S114" s="252" t="e">
        <v>#REF!</v>
      </c>
      <c r="T114" s="199" t="e">
        <v>#REF!</v>
      </c>
      <c r="U114" s="252" t="e">
        <v>#REF!</v>
      </c>
      <c r="V114" s="199" t="e">
        <v>#REF!</v>
      </c>
      <c r="W114" s="252" t="e">
        <v>#REF!</v>
      </c>
      <c r="X114" s="199" t="e">
        <v>#REF!</v>
      </c>
      <c r="Y114" s="253" t="e">
        <v>#REF!</v>
      </c>
    </row>
    <row r="115" spans="2:25" ht="15" hidden="1" customHeight="1" outlineLevel="1">
      <c r="B115" s="65" t="s">
        <v>94</v>
      </c>
      <c r="C115" s="252" t="e">
        <v>#REF!</v>
      </c>
      <c r="D115" s="199" t="e">
        <v>#REF!</v>
      </c>
      <c r="E115" s="252" t="e">
        <v>#REF!</v>
      </c>
      <c r="F115" s="199" t="e">
        <v>#REF!</v>
      </c>
      <c r="G115" s="252" t="e">
        <v>#REF!</v>
      </c>
      <c r="H115" s="199" t="e">
        <v>#REF!</v>
      </c>
      <c r="I115" s="252" t="e">
        <v>#REF!</v>
      </c>
      <c r="J115" s="199" t="e">
        <v>#REF!</v>
      </c>
      <c r="K115" s="252" t="e">
        <v>#REF!</v>
      </c>
      <c r="L115" s="199" t="e">
        <v>#REF!</v>
      </c>
      <c r="M115" s="252" t="e">
        <v>#REF!</v>
      </c>
      <c r="N115" s="199" t="e">
        <v>#REF!</v>
      </c>
      <c r="O115" s="252" t="e">
        <v>#REF!</v>
      </c>
      <c r="P115" s="199" t="e">
        <v>#REF!</v>
      </c>
      <c r="Q115" s="252" t="e">
        <v>#REF!</v>
      </c>
      <c r="R115" s="199" t="e">
        <v>#REF!</v>
      </c>
      <c r="S115" s="252" t="e">
        <v>#REF!</v>
      </c>
      <c r="T115" s="199" t="e">
        <v>#REF!</v>
      </c>
      <c r="U115" s="252" t="e">
        <v>#REF!</v>
      </c>
      <c r="V115" s="199" t="e">
        <v>#REF!</v>
      </c>
      <c r="W115" s="252" t="e">
        <v>#REF!</v>
      </c>
      <c r="X115" s="199" t="e">
        <v>#REF!</v>
      </c>
      <c r="Y115" s="253" t="e">
        <v>#REF!</v>
      </c>
    </row>
    <row r="116" spans="2:25" ht="15" hidden="1" customHeight="1" outlineLevel="1">
      <c r="B116" s="65" t="s">
        <v>95</v>
      </c>
      <c r="C116" s="252" t="e">
        <v>#REF!</v>
      </c>
      <c r="D116" s="199" t="e">
        <v>#REF!</v>
      </c>
      <c r="E116" s="252" t="e">
        <v>#REF!</v>
      </c>
      <c r="F116" s="199" t="e">
        <v>#REF!</v>
      </c>
      <c r="G116" s="252" t="e">
        <v>#REF!</v>
      </c>
      <c r="H116" s="199" t="e">
        <v>#REF!</v>
      </c>
      <c r="I116" s="252" t="e">
        <v>#REF!</v>
      </c>
      <c r="J116" s="199" t="e">
        <v>#REF!</v>
      </c>
      <c r="K116" s="252" t="e">
        <v>#REF!</v>
      </c>
      <c r="L116" s="199" t="e">
        <v>#REF!</v>
      </c>
      <c r="M116" s="252" t="e">
        <v>#REF!</v>
      </c>
      <c r="N116" s="199" t="e">
        <v>#REF!</v>
      </c>
      <c r="O116" s="252" t="e">
        <v>#REF!</v>
      </c>
      <c r="P116" s="199" t="e">
        <v>#REF!</v>
      </c>
      <c r="Q116" s="252" t="e">
        <v>#REF!</v>
      </c>
      <c r="R116" s="199" t="e">
        <v>#REF!</v>
      </c>
      <c r="S116" s="252" t="e">
        <v>#REF!</v>
      </c>
      <c r="T116" s="199" t="e">
        <v>#REF!</v>
      </c>
      <c r="U116" s="252" t="e">
        <v>#REF!</v>
      </c>
      <c r="V116" s="199" t="e">
        <v>#REF!</v>
      </c>
      <c r="W116" s="252" t="e">
        <v>#REF!</v>
      </c>
      <c r="X116" s="199" t="e">
        <v>#REF!</v>
      </c>
      <c r="Y116" s="253" t="e">
        <v>#REF!</v>
      </c>
    </row>
    <row r="117" spans="2:25" ht="15" hidden="1" customHeight="1" outlineLevel="1">
      <c r="B117" s="65" t="s">
        <v>96</v>
      </c>
      <c r="C117" s="252" t="e">
        <v>#REF!</v>
      </c>
      <c r="D117" s="199" t="e">
        <v>#REF!</v>
      </c>
      <c r="E117" s="252" t="e">
        <v>#REF!</v>
      </c>
      <c r="F117" s="199" t="e">
        <v>#REF!</v>
      </c>
      <c r="G117" s="252" t="e">
        <v>#REF!</v>
      </c>
      <c r="H117" s="199" t="e">
        <v>#REF!</v>
      </c>
      <c r="I117" s="252" t="e">
        <v>#REF!</v>
      </c>
      <c r="J117" s="199" t="e">
        <v>#REF!</v>
      </c>
      <c r="K117" s="252" t="e">
        <v>#REF!</v>
      </c>
      <c r="L117" s="199" t="e">
        <v>#REF!</v>
      </c>
      <c r="M117" s="252" t="e">
        <v>#REF!</v>
      </c>
      <c r="N117" s="199" t="e">
        <v>#REF!</v>
      </c>
      <c r="O117" s="252" t="e">
        <v>#REF!</v>
      </c>
      <c r="P117" s="199" t="e">
        <v>#REF!</v>
      </c>
      <c r="Q117" s="252" t="e">
        <v>#REF!</v>
      </c>
      <c r="R117" s="199" t="e">
        <v>#REF!</v>
      </c>
      <c r="S117" s="252" t="e">
        <v>#REF!</v>
      </c>
      <c r="T117" s="199" t="e">
        <v>#REF!</v>
      </c>
      <c r="U117" s="252" t="e">
        <v>#REF!</v>
      </c>
      <c r="V117" s="199" t="e">
        <v>#REF!</v>
      </c>
      <c r="W117" s="252" t="e">
        <v>#REF!</v>
      </c>
      <c r="X117" s="199" t="e">
        <v>#REF!</v>
      </c>
      <c r="Y117" s="253" t="e">
        <v>#REF!</v>
      </c>
    </row>
    <row r="118" spans="2:25" ht="15" hidden="1" customHeight="1" outlineLevel="1">
      <c r="B118" s="65" t="s">
        <v>97</v>
      </c>
      <c r="C118" s="252" t="e">
        <v>#REF!</v>
      </c>
      <c r="D118" s="199" t="e">
        <v>#REF!</v>
      </c>
      <c r="E118" s="252" t="e">
        <v>#REF!</v>
      </c>
      <c r="F118" s="199" t="e">
        <v>#REF!</v>
      </c>
      <c r="G118" s="252" t="e">
        <v>#REF!</v>
      </c>
      <c r="H118" s="199" t="e">
        <v>#REF!</v>
      </c>
      <c r="I118" s="252" t="e">
        <v>#REF!</v>
      </c>
      <c r="J118" s="199" t="e">
        <v>#REF!</v>
      </c>
      <c r="K118" s="252" t="e">
        <v>#REF!</v>
      </c>
      <c r="L118" s="199" t="e">
        <v>#REF!</v>
      </c>
      <c r="M118" s="252" t="e">
        <v>#REF!</v>
      </c>
      <c r="N118" s="199" t="e">
        <v>#REF!</v>
      </c>
      <c r="O118" s="252" t="e">
        <v>#REF!</v>
      </c>
      <c r="P118" s="199" t="e">
        <v>#REF!</v>
      </c>
      <c r="Q118" s="252" t="e">
        <v>#REF!</v>
      </c>
      <c r="R118" s="199" t="e">
        <v>#REF!</v>
      </c>
      <c r="S118" s="252" t="e">
        <v>#REF!</v>
      </c>
      <c r="T118" s="199" t="e">
        <v>#REF!</v>
      </c>
      <c r="U118" s="252" t="e">
        <v>#REF!</v>
      </c>
      <c r="V118" s="199" t="e">
        <v>#REF!</v>
      </c>
      <c r="W118" s="252" t="e">
        <v>#REF!</v>
      </c>
      <c r="X118" s="199" t="e">
        <v>#REF!</v>
      </c>
      <c r="Y118" s="253" t="e">
        <v>#REF!</v>
      </c>
    </row>
    <row r="119" spans="2:25" hidden="1" collapsed="1">
      <c r="B119" s="209">
        <v>2008</v>
      </c>
      <c r="C119" s="211" t="e">
        <v>#REF!</v>
      </c>
      <c r="D119" s="211" t="e">
        <v>#REF!</v>
      </c>
      <c r="E119" s="211" t="e">
        <v>#REF!</v>
      </c>
      <c r="F119" s="211" t="e">
        <v>#REF!</v>
      </c>
      <c r="G119" s="211" t="e">
        <v>#REF!</v>
      </c>
      <c r="H119" s="211" t="e">
        <v>#REF!</v>
      </c>
      <c r="I119" s="211" t="e">
        <v>#REF!</v>
      </c>
      <c r="J119" s="211" t="e">
        <v>#REF!</v>
      </c>
      <c r="K119" s="211" t="e">
        <v>#REF!</v>
      </c>
      <c r="L119" s="211" t="e">
        <v>#REF!</v>
      </c>
      <c r="M119" s="211" t="e">
        <v>#REF!</v>
      </c>
      <c r="N119" s="211" t="e">
        <v>#REF!</v>
      </c>
      <c r="O119" s="211" t="e">
        <v>#REF!</v>
      </c>
      <c r="P119" s="211" t="e">
        <v>#REF!</v>
      </c>
      <c r="Q119" s="211" t="e">
        <v>#REF!</v>
      </c>
      <c r="R119" s="211" t="e">
        <v>#REF!</v>
      </c>
      <c r="S119" s="211" t="e">
        <v>#REF!</v>
      </c>
      <c r="T119" s="211" t="e">
        <v>#REF!</v>
      </c>
      <c r="U119" s="211" t="e">
        <v>#REF!</v>
      </c>
      <c r="V119" s="211" t="e">
        <v>#REF!</v>
      </c>
      <c r="W119" s="211" t="e">
        <v>#REF!</v>
      </c>
      <c r="X119" s="211" t="e">
        <v>#REF!</v>
      </c>
      <c r="Y119" s="211" t="e">
        <v>#REF!</v>
      </c>
    </row>
    <row r="120" spans="2:25" ht="15" hidden="1" customHeight="1" outlineLevel="1">
      <c r="B120" s="65" t="s">
        <v>86</v>
      </c>
      <c r="C120" s="252" t="e">
        <v>#REF!</v>
      </c>
      <c r="D120" s="199" t="e">
        <v>#REF!</v>
      </c>
      <c r="E120" s="252" t="e">
        <v>#REF!</v>
      </c>
      <c r="F120" s="199" t="e">
        <v>#REF!</v>
      </c>
      <c r="G120" s="252" t="e">
        <v>#REF!</v>
      </c>
      <c r="H120" s="199" t="e">
        <v>#REF!</v>
      </c>
      <c r="I120" s="252" t="e">
        <v>#REF!</v>
      </c>
      <c r="J120" s="199" t="e">
        <v>#REF!</v>
      </c>
      <c r="K120" s="252" t="e">
        <v>#REF!</v>
      </c>
      <c r="L120" s="199" t="e">
        <v>#REF!</v>
      </c>
      <c r="M120" s="252" t="e">
        <v>#REF!</v>
      </c>
      <c r="N120" s="199" t="e">
        <v>#REF!</v>
      </c>
      <c r="O120" s="252" t="e">
        <v>#REF!</v>
      </c>
      <c r="P120" s="199" t="e">
        <v>#REF!</v>
      </c>
      <c r="Q120" s="252" t="e">
        <v>#REF!</v>
      </c>
      <c r="R120" s="199" t="e">
        <v>#REF!</v>
      </c>
      <c r="S120" s="252" t="e">
        <v>#REF!</v>
      </c>
      <c r="T120" s="199" t="e">
        <v>#REF!</v>
      </c>
      <c r="U120" s="252" t="e">
        <v>#REF!</v>
      </c>
      <c r="V120" s="199" t="e">
        <v>#REF!</v>
      </c>
      <c r="W120" s="252" t="e">
        <v>#REF!</v>
      </c>
      <c r="X120" s="199" t="e">
        <v>#REF!</v>
      </c>
      <c r="Y120" s="253" t="e">
        <v>#REF!</v>
      </c>
    </row>
    <row r="121" spans="2:25" ht="15" hidden="1" customHeight="1" outlineLevel="1">
      <c r="B121" s="65" t="s">
        <v>87</v>
      </c>
      <c r="C121" s="252" t="e">
        <v>#REF!</v>
      </c>
      <c r="D121" s="199" t="e">
        <v>#REF!</v>
      </c>
      <c r="E121" s="252" t="e">
        <v>#REF!</v>
      </c>
      <c r="F121" s="199" t="e">
        <v>#REF!</v>
      </c>
      <c r="G121" s="252" t="e">
        <v>#REF!</v>
      </c>
      <c r="H121" s="199" t="e">
        <v>#REF!</v>
      </c>
      <c r="I121" s="252" t="e">
        <v>#REF!</v>
      </c>
      <c r="J121" s="199" t="e">
        <v>#REF!</v>
      </c>
      <c r="K121" s="252" t="e">
        <v>#REF!</v>
      </c>
      <c r="L121" s="199" t="e">
        <v>#REF!</v>
      </c>
      <c r="M121" s="252" t="e">
        <v>#REF!</v>
      </c>
      <c r="N121" s="199" t="e">
        <v>#REF!</v>
      </c>
      <c r="O121" s="252" t="e">
        <v>#REF!</v>
      </c>
      <c r="P121" s="199" t="e">
        <v>#REF!</v>
      </c>
      <c r="Q121" s="252" t="e">
        <v>#REF!</v>
      </c>
      <c r="R121" s="199" t="e">
        <v>#REF!</v>
      </c>
      <c r="S121" s="252" t="e">
        <v>#REF!</v>
      </c>
      <c r="T121" s="199" t="e">
        <v>#REF!</v>
      </c>
      <c r="U121" s="252" t="e">
        <v>#REF!</v>
      </c>
      <c r="V121" s="199" t="e">
        <v>#REF!</v>
      </c>
      <c r="W121" s="252" t="e">
        <v>#REF!</v>
      </c>
      <c r="X121" s="199" t="e">
        <v>#REF!</v>
      </c>
      <c r="Y121" s="253" t="e">
        <v>#REF!</v>
      </c>
    </row>
    <row r="122" spans="2:25" ht="15" hidden="1" customHeight="1" outlineLevel="1">
      <c r="B122" s="65" t="s">
        <v>88</v>
      </c>
      <c r="C122" s="252" t="e">
        <v>#REF!</v>
      </c>
      <c r="D122" s="199" t="e">
        <v>#REF!</v>
      </c>
      <c r="E122" s="252" t="e">
        <v>#REF!</v>
      </c>
      <c r="F122" s="199" t="e">
        <v>#REF!</v>
      </c>
      <c r="G122" s="252" t="e">
        <v>#REF!</v>
      </c>
      <c r="H122" s="199" t="e">
        <v>#REF!</v>
      </c>
      <c r="I122" s="252" t="e">
        <v>#REF!</v>
      </c>
      <c r="J122" s="199" t="e">
        <v>#REF!</v>
      </c>
      <c r="K122" s="252" t="e">
        <v>#REF!</v>
      </c>
      <c r="L122" s="199" t="e">
        <v>#REF!</v>
      </c>
      <c r="M122" s="252" t="e">
        <v>#REF!</v>
      </c>
      <c r="N122" s="199" t="e">
        <v>#REF!</v>
      </c>
      <c r="O122" s="252" t="e">
        <v>#REF!</v>
      </c>
      <c r="P122" s="199" t="e">
        <v>#REF!</v>
      </c>
      <c r="Q122" s="252" t="e">
        <v>#REF!</v>
      </c>
      <c r="R122" s="199" t="e">
        <v>#REF!</v>
      </c>
      <c r="S122" s="252" t="e">
        <v>#REF!</v>
      </c>
      <c r="T122" s="199" t="e">
        <v>#REF!</v>
      </c>
      <c r="U122" s="252" t="e">
        <v>#REF!</v>
      </c>
      <c r="V122" s="199" t="e">
        <v>#REF!</v>
      </c>
      <c r="W122" s="252" t="e">
        <v>#REF!</v>
      </c>
      <c r="X122" s="199" t="e">
        <v>#REF!</v>
      </c>
      <c r="Y122" s="253" t="e">
        <v>#REF!</v>
      </c>
    </row>
    <row r="123" spans="2:25" ht="15" hidden="1" customHeight="1" outlineLevel="1">
      <c r="B123" s="65" t="s">
        <v>89</v>
      </c>
      <c r="C123" s="252" t="e">
        <v>#REF!</v>
      </c>
      <c r="D123" s="199" t="e">
        <v>#REF!</v>
      </c>
      <c r="E123" s="252" t="e">
        <v>#REF!</v>
      </c>
      <c r="F123" s="199" t="e">
        <v>#REF!</v>
      </c>
      <c r="G123" s="252" t="e">
        <v>#REF!</v>
      </c>
      <c r="H123" s="199" t="e">
        <v>#REF!</v>
      </c>
      <c r="I123" s="252" t="e">
        <v>#REF!</v>
      </c>
      <c r="J123" s="199" t="e">
        <v>#REF!</v>
      </c>
      <c r="K123" s="252" t="e">
        <v>#REF!</v>
      </c>
      <c r="L123" s="199" t="e">
        <v>#REF!</v>
      </c>
      <c r="M123" s="252" t="e">
        <v>#REF!</v>
      </c>
      <c r="N123" s="199" t="e">
        <v>#REF!</v>
      </c>
      <c r="O123" s="252" t="e">
        <v>#REF!</v>
      </c>
      <c r="P123" s="199" t="e">
        <v>#REF!</v>
      </c>
      <c r="Q123" s="252" t="e">
        <v>#REF!</v>
      </c>
      <c r="R123" s="199" t="e">
        <v>#REF!</v>
      </c>
      <c r="S123" s="252" t="e">
        <v>#REF!</v>
      </c>
      <c r="T123" s="199" t="e">
        <v>#REF!</v>
      </c>
      <c r="U123" s="252" t="e">
        <v>#REF!</v>
      </c>
      <c r="V123" s="199" t="e">
        <v>#REF!</v>
      </c>
      <c r="W123" s="252" t="e">
        <v>#REF!</v>
      </c>
      <c r="X123" s="199" t="e">
        <v>#REF!</v>
      </c>
      <c r="Y123" s="253" t="e">
        <v>#REF!</v>
      </c>
    </row>
    <row r="124" spans="2:25" ht="15" hidden="1" customHeight="1" outlineLevel="1">
      <c r="B124" s="65" t="s">
        <v>90</v>
      </c>
      <c r="C124" s="252" t="e">
        <v>#REF!</v>
      </c>
      <c r="D124" s="199" t="e">
        <v>#REF!</v>
      </c>
      <c r="E124" s="252" t="e">
        <v>#REF!</v>
      </c>
      <c r="F124" s="199" t="e">
        <v>#REF!</v>
      </c>
      <c r="G124" s="252" t="e">
        <v>#REF!</v>
      </c>
      <c r="H124" s="199" t="e">
        <v>#REF!</v>
      </c>
      <c r="I124" s="252" t="e">
        <v>#REF!</v>
      </c>
      <c r="J124" s="199" t="e">
        <v>#REF!</v>
      </c>
      <c r="K124" s="252" t="e">
        <v>#REF!</v>
      </c>
      <c r="L124" s="199" t="e">
        <v>#REF!</v>
      </c>
      <c r="M124" s="252" t="e">
        <v>#REF!</v>
      </c>
      <c r="N124" s="199" t="e">
        <v>#REF!</v>
      </c>
      <c r="O124" s="252" t="e">
        <v>#REF!</v>
      </c>
      <c r="P124" s="199" t="e">
        <v>#REF!</v>
      </c>
      <c r="Q124" s="252" t="e">
        <v>#REF!</v>
      </c>
      <c r="R124" s="199" t="e">
        <v>#REF!</v>
      </c>
      <c r="S124" s="252" t="e">
        <v>#REF!</v>
      </c>
      <c r="T124" s="199" t="e">
        <v>#REF!</v>
      </c>
      <c r="U124" s="252" t="e">
        <v>#REF!</v>
      </c>
      <c r="V124" s="199" t="e">
        <v>#REF!</v>
      </c>
      <c r="W124" s="252" t="e">
        <v>#REF!</v>
      </c>
      <c r="X124" s="199" t="e">
        <v>#REF!</v>
      </c>
      <c r="Y124" s="253" t="e">
        <v>#REF!</v>
      </c>
    </row>
    <row r="125" spans="2:25" ht="15" hidden="1" customHeight="1" outlineLevel="1">
      <c r="B125" s="65" t="s">
        <v>91</v>
      </c>
      <c r="C125" s="252" t="e">
        <v>#REF!</v>
      </c>
      <c r="D125" s="199" t="e">
        <v>#REF!</v>
      </c>
      <c r="E125" s="252" t="e">
        <v>#REF!</v>
      </c>
      <c r="F125" s="199" t="e">
        <v>#REF!</v>
      </c>
      <c r="G125" s="252" t="e">
        <v>#REF!</v>
      </c>
      <c r="H125" s="199" t="e">
        <v>#REF!</v>
      </c>
      <c r="I125" s="252" t="e">
        <v>#REF!</v>
      </c>
      <c r="J125" s="199" t="e">
        <v>#REF!</v>
      </c>
      <c r="K125" s="252" t="e">
        <v>#REF!</v>
      </c>
      <c r="L125" s="199" t="e">
        <v>#REF!</v>
      </c>
      <c r="M125" s="252" t="e">
        <v>#REF!</v>
      </c>
      <c r="N125" s="199" t="e">
        <v>#REF!</v>
      </c>
      <c r="O125" s="252" t="e">
        <v>#REF!</v>
      </c>
      <c r="P125" s="199" t="e">
        <v>#REF!</v>
      </c>
      <c r="Q125" s="252" t="e">
        <v>#REF!</v>
      </c>
      <c r="R125" s="199" t="e">
        <v>#REF!</v>
      </c>
      <c r="S125" s="252" t="e">
        <v>#REF!</v>
      </c>
      <c r="T125" s="199" t="e">
        <v>#REF!</v>
      </c>
      <c r="U125" s="252" t="e">
        <v>#REF!</v>
      </c>
      <c r="V125" s="199" t="e">
        <v>#REF!</v>
      </c>
      <c r="W125" s="252" t="e">
        <v>#REF!</v>
      </c>
      <c r="X125" s="199" t="e">
        <v>#REF!</v>
      </c>
      <c r="Y125" s="253" t="e">
        <v>#REF!</v>
      </c>
    </row>
    <row r="126" spans="2:25" ht="15" hidden="1" customHeight="1" outlineLevel="1">
      <c r="B126" s="65" t="s">
        <v>92</v>
      </c>
      <c r="C126" s="252" t="e">
        <v>#REF!</v>
      </c>
      <c r="D126" s="199" t="e">
        <v>#REF!</v>
      </c>
      <c r="E126" s="252" t="e">
        <v>#REF!</v>
      </c>
      <c r="F126" s="199" t="e">
        <v>#REF!</v>
      </c>
      <c r="G126" s="252" t="e">
        <v>#REF!</v>
      </c>
      <c r="H126" s="199" t="e">
        <v>#REF!</v>
      </c>
      <c r="I126" s="252" t="e">
        <v>#REF!</v>
      </c>
      <c r="J126" s="199" t="e">
        <v>#REF!</v>
      </c>
      <c r="K126" s="252" t="e">
        <v>#REF!</v>
      </c>
      <c r="L126" s="199" t="e">
        <v>#REF!</v>
      </c>
      <c r="M126" s="252" t="e">
        <v>#REF!</v>
      </c>
      <c r="N126" s="199" t="e">
        <v>#REF!</v>
      </c>
      <c r="O126" s="252" t="e">
        <v>#REF!</v>
      </c>
      <c r="P126" s="199" t="e">
        <v>#REF!</v>
      </c>
      <c r="Q126" s="252" t="e">
        <v>#REF!</v>
      </c>
      <c r="R126" s="199" t="e">
        <v>#REF!</v>
      </c>
      <c r="S126" s="252" t="e">
        <v>#REF!</v>
      </c>
      <c r="T126" s="199" t="e">
        <v>#REF!</v>
      </c>
      <c r="U126" s="252" t="e">
        <v>#REF!</v>
      </c>
      <c r="V126" s="199" t="e">
        <v>#REF!</v>
      </c>
      <c r="W126" s="252" t="e">
        <v>#REF!</v>
      </c>
      <c r="X126" s="199" t="e">
        <v>#REF!</v>
      </c>
      <c r="Y126" s="253" t="e">
        <v>#REF!</v>
      </c>
    </row>
    <row r="127" spans="2:25" ht="15" hidden="1" customHeight="1" outlineLevel="1">
      <c r="B127" s="65" t="s">
        <v>93</v>
      </c>
      <c r="C127" s="252" t="e">
        <v>#REF!</v>
      </c>
      <c r="D127" s="199" t="e">
        <v>#REF!</v>
      </c>
      <c r="E127" s="252" t="e">
        <v>#REF!</v>
      </c>
      <c r="F127" s="199" t="e">
        <v>#REF!</v>
      </c>
      <c r="G127" s="252" t="e">
        <v>#REF!</v>
      </c>
      <c r="H127" s="199" t="e">
        <v>#REF!</v>
      </c>
      <c r="I127" s="252" t="e">
        <v>#REF!</v>
      </c>
      <c r="J127" s="199" t="e">
        <v>#REF!</v>
      </c>
      <c r="K127" s="252" t="e">
        <v>#REF!</v>
      </c>
      <c r="L127" s="199" t="e">
        <v>#REF!</v>
      </c>
      <c r="M127" s="252" t="e">
        <v>#REF!</v>
      </c>
      <c r="N127" s="199" t="e">
        <v>#REF!</v>
      </c>
      <c r="O127" s="252" t="e">
        <v>#REF!</v>
      </c>
      <c r="P127" s="199" t="e">
        <v>#REF!</v>
      </c>
      <c r="Q127" s="252" t="e">
        <v>#REF!</v>
      </c>
      <c r="R127" s="199" t="e">
        <v>#REF!</v>
      </c>
      <c r="S127" s="252" t="e">
        <v>#REF!</v>
      </c>
      <c r="T127" s="199" t="e">
        <v>#REF!</v>
      </c>
      <c r="U127" s="252" t="e">
        <v>#REF!</v>
      </c>
      <c r="V127" s="199" t="e">
        <v>#REF!</v>
      </c>
      <c r="W127" s="252" t="e">
        <v>#REF!</v>
      </c>
      <c r="X127" s="199" t="e">
        <v>#REF!</v>
      </c>
      <c r="Y127" s="253" t="e">
        <v>#REF!</v>
      </c>
    </row>
    <row r="128" spans="2:25" ht="15" hidden="1" customHeight="1" outlineLevel="1">
      <c r="B128" s="65" t="s">
        <v>94</v>
      </c>
      <c r="C128" s="252" t="e">
        <v>#REF!</v>
      </c>
      <c r="D128" s="199" t="e">
        <v>#REF!</v>
      </c>
      <c r="E128" s="252" t="e">
        <v>#REF!</v>
      </c>
      <c r="F128" s="199" t="e">
        <v>#REF!</v>
      </c>
      <c r="G128" s="252" t="e">
        <v>#REF!</v>
      </c>
      <c r="H128" s="199" t="e">
        <v>#REF!</v>
      </c>
      <c r="I128" s="252" t="e">
        <v>#REF!</v>
      </c>
      <c r="J128" s="199" t="e">
        <v>#REF!</v>
      </c>
      <c r="K128" s="252" t="e">
        <v>#REF!</v>
      </c>
      <c r="L128" s="199" t="e">
        <v>#REF!</v>
      </c>
      <c r="M128" s="252" t="e">
        <v>#REF!</v>
      </c>
      <c r="N128" s="199" t="e">
        <v>#REF!</v>
      </c>
      <c r="O128" s="252" t="e">
        <v>#REF!</v>
      </c>
      <c r="P128" s="199" t="e">
        <v>#REF!</v>
      </c>
      <c r="Q128" s="252" t="e">
        <v>#REF!</v>
      </c>
      <c r="R128" s="199" t="e">
        <v>#REF!</v>
      </c>
      <c r="S128" s="252" t="e">
        <v>#REF!</v>
      </c>
      <c r="T128" s="199" t="e">
        <v>#REF!</v>
      </c>
      <c r="U128" s="252" t="e">
        <v>#REF!</v>
      </c>
      <c r="V128" s="199" t="e">
        <v>#REF!</v>
      </c>
      <c r="W128" s="252" t="e">
        <v>#REF!</v>
      </c>
      <c r="X128" s="199" t="e">
        <v>#REF!</v>
      </c>
      <c r="Y128" s="253" t="e">
        <v>#REF!</v>
      </c>
    </row>
    <row r="129" spans="2:25" ht="15" hidden="1" customHeight="1" outlineLevel="1">
      <c r="B129" s="65" t="s">
        <v>95</v>
      </c>
      <c r="C129" s="252" t="e">
        <v>#REF!</v>
      </c>
      <c r="D129" s="199" t="e">
        <v>#REF!</v>
      </c>
      <c r="E129" s="252" t="e">
        <v>#REF!</v>
      </c>
      <c r="F129" s="199" t="e">
        <v>#REF!</v>
      </c>
      <c r="G129" s="252" t="e">
        <v>#REF!</v>
      </c>
      <c r="H129" s="199" t="e">
        <v>#REF!</v>
      </c>
      <c r="I129" s="252" t="e">
        <v>#REF!</v>
      </c>
      <c r="J129" s="199" t="e">
        <v>#REF!</v>
      </c>
      <c r="K129" s="252" t="e">
        <v>#REF!</v>
      </c>
      <c r="L129" s="199" t="e">
        <v>#REF!</v>
      </c>
      <c r="M129" s="252" t="e">
        <v>#REF!</v>
      </c>
      <c r="N129" s="199" t="e">
        <v>#REF!</v>
      </c>
      <c r="O129" s="252" t="e">
        <v>#REF!</v>
      </c>
      <c r="P129" s="199" t="e">
        <v>#REF!</v>
      </c>
      <c r="Q129" s="252" t="e">
        <v>#REF!</v>
      </c>
      <c r="R129" s="199" t="e">
        <v>#REF!</v>
      </c>
      <c r="S129" s="252" t="e">
        <v>#REF!</v>
      </c>
      <c r="T129" s="199" t="e">
        <v>#REF!</v>
      </c>
      <c r="U129" s="252" t="e">
        <v>#REF!</v>
      </c>
      <c r="V129" s="199" t="e">
        <v>#REF!</v>
      </c>
      <c r="W129" s="252" t="e">
        <v>#REF!</v>
      </c>
      <c r="X129" s="199" t="e">
        <v>#REF!</v>
      </c>
      <c r="Y129" s="253" t="e">
        <v>#REF!</v>
      </c>
    </row>
    <row r="130" spans="2:25" ht="15" hidden="1" customHeight="1" outlineLevel="1">
      <c r="B130" s="65" t="s">
        <v>96</v>
      </c>
      <c r="C130" s="252" t="e">
        <v>#REF!</v>
      </c>
      <c r="D130" s="199" t="e">
        <v>#REF!</v>
      </c>
      <c r="E130" s="252" t="e">
        <v>#REF!</v>
      </c>
      <c r="F130" s="199" t="e">
        <v>#REF!</v>
      </c>
      <c r="G130" s="252" t="e">
        <v>#REF!</v>
      </c>
      <c r="H130" s="199" t="e">
        <v>#REF!</v>
      </c>
      <c r="I130" s="252" t="e">
        <v>#REF!</v>
      </c>
      <c r="J130" s="199" t="e">
        <v>#REF!</v>
      </c>
      <c r="K130" s="252" t="e">
        <v>#REF!</v>
      </c>
      <c r="L130" s="199" t="e">
        <v>#REF!</v>
      </c>
      <c r="M130" s="252" t="e">
        <v>#REF!</v>
      </c>
      <c r="N130" s="199" t="e">
        <v>#REF!</v>
      </c>
      <c r="O130" s="252" t="e">
        <v>#REF!</v>
      </c>
      <c r="P130" s="199" t="e">
        <v>#REF!</v>
      </c>
      <c r="Q130" s="252" t="e">
        <v>#REF!</v>
      </c>
      <c r="R130" s="199" t="e">
        <v>#REF!</v>
      </c>
      <c r="S130" s="252" t="e">
        <v>#REF!</v>
      </c>
      <c r="T130" s="199" t="e">
        <v>#REF!</v>
      </c>
      <c r="U130" s="252" t="e">
        <v>#REF!</v>
      </c>
      <c r="V130" s="199" t="e">
        <v>#REF!</v>
      </c>
      <c r="W130" s="252" t="e">
        <v>#REF!</v>
      </c>
      <c r="X130" s="199" t="e">
        <v>#REF!</v>
      </c>
      <c r="Y130" s="253" t="e">
        <v>#REF!</v>
      </c>
    </row>
    <row r="131" spans="2:25" ht="15" hidden="1" customHeight="1" outlineLevel="1">
      <c r="B131" s="65" t="s">
        <v>97</v>
      </c>
      <c r="C131" s="252" t="e">
        <v>#REF!</v>
      </c>
      <c r="D131" s="199" t="e">
        <v>#REF!</v>
      </c>
      <c r="E131" s="252" t="e">
        <v>#REF!</v>
      </c>
      <c r="F131" s="199" t="e">
        <v>#REF!</v>
      </c>
      <c r="G131" s="252" t="e">
        <v>#REF!</v>
      </c>
      <c r="H131" s="199" t="e">
        <v>#REF!</v>
      </c>
      <c r="I131" s="252" t="e">
        <v>#REF!</v>
      </c>
      <c r="J131" s="199" t="e">
        <v>#REF!</v>
      </c>
      <c r="K131" s="252" t="e">
        <v>#REF!</v>
      </c>
      <c r="L131" s="199" t="e">
        <v>#REF!</v>
      </c>
      <c r="M131" s="252" t="e">
        <v>#REF!</v>
      </c>
      <c r="N131" s="199" t="e">
        <v>#REF!</v>
      </c>
      <c r="O131" s="252" t="e">
        <v>#REF!</v>
      </c>
      <c r="P131" s="199" t="e">
        <v>#REF!</v>
      </c>
      <c r="Q131" s="252" t="e">
        <v>#REF!</v>
      </c>
      <c r="R131" s="199" t="e">
        <v>#REF!</v>
      </c>
      <c r="S131" s="252" t="e">
        <v>#REF!</v>
      </c>
      <c r="T131" s="199" t="e">
        <v>#REF!</v>
      </c>
      <c r="U131" s="252" t="e">
        <v>#REF!</v>
      </c>
      <c r="V131" s="199" t="e">
        <v>#REF!</v>
      </c>
      <c r="W131" s="252" t="e">
        <v>#REF!</v>
      </c>
      <c r="X131" s="199" t="e">
        <v>#REF!</v>
      </c>
      <c r="Y131" s="253" t="e">
        <v>#REF!</v>
      </c>
    </row>
    <row r="132" spans="2:25" hidden="1" collapsed="1">
      <c r="B132" s="209">
        <v>2007</v>
      </c>
      <c r="C132" s="211" t="e">
        <v>#REF!</v>
      </c>
      <c r="D132" s="211" t="e">
        <v>#REF!</v>
      </c>
      <c r="E132" s="211" t="e">
        <v>#REF!</v>
      </c>
      <c r="F132" s="211" t="e">
        <v>#REF!</v>
      </c>
      <c r="G132" s="211" t="e">
        <v>#REF!</v>
      </c>
      <c r="H132" s="211" t="e">
        <v>#REF!</v>
      </c>
      <c r="I132" s="211" t="e">
        <v>#REF!</v>
      </c>
      <c r="J132" s="211" t="e">
        <v>#REF!</v>
      </c>
      <c r="K132" s="211" t="e">
        <v>#REF!</v>
      </c>
      <c r="L132" s="211" t="e">
        <v>#REF!</v>
      </c>
      <c r="M132" s="211" t="e">
        <v>#REF!</v>
      </c>
      <c r="N132" s="211" t="e">
        <v>#REF!</v>
      </c>
      <c r="O132" s="211" t="e">
        <v>#REF!</v>
      </c>
      <c r="P132" s="211" t="e">
        <v>#REF!</v>
      </c>
      <c r="Q132" s="211" t="e">
        <v>#REF!</v>
      </c>
      <c r="R132" s="211" t="e">
        <v>#REF!</v>
      </c>
      <c r="S132" s="211" t="e">
        <v>#REF!</v>
      </c>
      <c r="T132" s="211" t="e">
        <v>#REF!</v>
      </c>
      <c r="U132" s="211" t="e">
        <v>#REF!</v>
      </c>
      <c r="V132" s="211" t="e">
        <v>#REF!</v>
      </c>
      <c r="W132" s="211" t="e">
        <v>#REF!</v>
      </c>
      <c r="X132" s="211" t="e">
        <v>#REF!</v>
      </c>
      <c r="Y132" s="211" t="e">
        <v>#REF!</v>
      </c>
    </row>
    <row r="133" spans="2:25" ht="15" hidden="1" customHeight="1" outlineLevel="1">
      <c r="B133" s="65" t="s">
        <v>86</v>
      </c>
      <c r="C133" s="252" t="e">
        <v>#REF!</v>
      </c>
      <c r="D133" s="199" t="e">
        <v>#REF!</v>
      </c>
      <c r="E133" s="252" t="e">
        <v>#REF!</v>
      </c>
      <c r="F133" s="199" t="e">
        <v>#REF!</v>
      </c>
      <c r="G133" s="252" t="e">
        <v>#REF!</v>
      </c>
      <c r="H133" s="199" t="e">
        <v>#REF!</v>
      </c>
      <c r="I133" s="252" t="e">
        <v>#REF!</v>
      </c>
      <c r="J133" s="199" t="e">
        <v>#REF!</v>
      </c>
      <c r="K133" s="252" t="e">
        <v>#REF!</v>
      </c>
      <c r="L133" s="199" t="e">
        <v>#REF!</v>
      </c>
      <c r="M133" s="252" t="e">
        <v>#REF!</v>
      </c>
      <c r="N133" s="199" t="e">
        <v>#REF!</v>
      </c>
      <c r="O133" s="252" t="e">
        <v>#REF!</v>
      </c>
      <c r="P133" s="199" t="e">
        <v>#REF!</v>
      </c>
      <c r="Q133" s="252" t="e">
        <v>#REF!</v>
      </c>
      <c r="R133" s="199" t="e">
        <v>#REF!</v>
      </c>
      <c r="S133" s="252" t="e">
        <v>#REF!</v>
      </c>
      <c r="T133" s="199" t="e">
        <v>#REF!</v>
      </c>
      <c r="U133" s="252" t="e">
        <v>#REF!</v>
      </c>
      <c r="V133" s="199" t="e">
        <v>#REF!</v>
      </c>
      <c r="W133" s="252" t="e">
        <v>#REF!</v>
      </c>
      <c r="X133" s="199" t="e">
        <v>#REF!</v>
      </c>
      <c r="Y133" s="253" t="e">
        <v>#REF!</v>
      </c>
    </row>
    <row r="134" spans="2:25" ht="15" hidden="1" customHeight="1" outlineLevel="1">
      <c r="B134" s="65" t="s">
        <v>87</v>
      </c>
      <c r="C134" s="252" t="e">
        <v>#REF!</v>
      </c>
      <c r="D134" s="199" t="e">
        <v>#REF!</v>
      </c>
      <c r="E134" s="252" t="e">
        <v>#REF!</v>
      </c>
      <c r="F134" s="199" t="e">
        <v>#REF!</v>
      </c>
      <c r="G134" s="252" t="e">
        <v>#REF!</v>
      </c>
      <c r="H134" s="199" t="e">
        <v>#REF!</v>
      </c>
      <c r="I134" s="252" t="e">
        <v>#REF!</v>
      </c>
      <c r="J134" s="199" t="e">
        <v>#REF!</v>
      </c>
      <c r="K134" s="252" t="e">
        <v>#REF!</v>
      </c>
      <c r="L134" s="199" t="e">
        <v>#REF!</v>
      </c>
      <c r="M134" s="252" t="e">
        <v>#REF!</v>
      </c>
      <c r="N134" s="199" t="e">
        <v>#REF!</v>
      </c>
      <c r="O134" s="252" t="e">
        <v>#REF!</v>
      </c>
      <c r="P134" s="199" t="e">
        <v>#REF!</v>
      </c>
      <c r="Q134" s="252" t="e">
        <v>#REF!</v>
      </c>
      <c r="R134" s="199" t="e">
        <v>#REF!</v>
      </c>
      <c r="S134" s="252" t="e">
        <v>#REF!</v>
      </c>
      <c r="T134" s="199" t="e">
        <v>#REF!</v>
      </c>
      <c r="U134" s="252" t="e">
        <v>#REF!</v>
      </c>
      <c r="V134" s="199" t="e">
        <v>#REF!</v>
      </c>
      <c r="W134" s="252" t="e">
        <v>#REF!</v>
      </c>
      <c r="X134" s="199" t="e">
        <v>#REF!</v>
      </c>
      <c r="Y134" s="253" t="e">
        <v>#REF!</v>
      </c>
    </row>
    <row r="135" spans="2:25" ht="15" hidden="1" customHeight="1" outlineLevel="1">
      <c r="B135" s="65" t="s">
        <v>88</v>
      </c>
      <c r="C135" s="252" t="e">
        <v>#REF!</v>
      </c>
      <c r="D135" s="199" t="e">
        <v>#REF!</v>
      </c>
      <c r="E135" s="252" t="e">
        <v>#REF!</v>
      </c>
      <c r="F135" s="199" t="e">
        <v>#REF!</v>
      </c>
      <c r="G135" s="252" t="e">
        <v>#REF!</v>
      </c>
      <c r="H135" s="199" t="e">
        <v>#REF!</v>
      </c>
      <c r="I135" s="252" t="e">
        <v>#REF!</v>
      </c>
      <c r="J135" s="199" t="e">
        <v>#REF!</v>
      </c>
      <c r="K135" s="252" t="e">
        <v>#REF!</v>
      </c>
      <c r="L135" s="199" t="e">
        <v>#REF!</v>
      </c>
      <c r="M135" s="252" t="e">
        <v>#REF!</v>
      </c>
      <c r="N135" s="199" t="e">
        <v>#REF!</v>
      </c>
      <c r="O135" s="252" t="e">
        <v>#REF!</v>
      </c>
      <c r="P135" s="199" t="e">
        <v>#REF!</v>
      </c>
      <c r="Q135" s="252" t="e">
        <v>#REF!</v>
      </c>
      <c r="R135" s="199" t="e">
        <v>#REF!</v>
      </c>
      <c r="S135" s="252" t="e">
        <v>#REF!</v>
      </c>
      <c r="T135" s="199" t="e">
        <v>#REF!</v>
      </c>
      <c r="U135" s="252" t="e">
        <v>#REF!</v>
      </c>
      <c r="V135" s="199" t="e">
        <v>#REF!</v>
      </c>
      <c r="W135" s="252" t="e">
        <v>#REF!</v>
      </c>
      <c r="X135" s="199" t="e">
        <v>#REF!</v>
      </c>
      <c r="Y135" s="253" t="e">
        <v>#REF!</v>
      </c>
    </row>
    <row r="136" spans="2:25" ht="15" hidden="1" customHeight="1" outlineLevel="1">
      <c r="B136" s="65" t="s">
        <v>89</v>
      </c>
      <c r="C136" s="252" t="e">
        <v>#REF!</v>
      </c>
      <c r="D136" s="199" t="e">
        <v>#REF!</v>
      </c>
      <c r="E136" s="252" t="e">
        <v>#REF!</v>
      </c>
      <c r="F136" s="199" t="e">
        <v>#REF!</v>
      </c>
      <c r="G136" s="252" t="e">
        <v>#REF!</v>
      </c>
      <c r="H136" s="199" t="e">
        <v>#REF!</v>
      </c>
      <c r="I136" s="252" t="e">
        <v>#REF!</v>
      </c>
      <c r="J136" s="199" t="e">
        <v>#REF!</v>
      </c>
      <c r="K136" s="252" t="e">
        <v>#REF!</v>
      </c>
      <c r="L136" s="199" t="e">
        <v>#REF!</v>
      </c>
      <c r="M136" s="252" t="e">
        <v>#REF!</v>
      </c>
      <c r="N136" s="199" t="e">
        <v>#REF!</v>
      </c>
      <c r="O136" s="252" t="e">
        <v>#REF!</v>
      </c>
      <c r="P136" s="199" t="e">
        <v>#REF!</v>
      </c>
      <c r="Q136" s="252" t="e">
        <v>#REF!</v>
      </c>
      <c r="R136" s="199" t="e">
        <v>#REF!</v>
      </c>
      <c r="S136" s="252" t="e">
        <v>#REF!</v>
      </c>
      <c r="T136" s="199" t="e">
        <v>#REF!</v>
      </c>
      <c r="U136" s="252" t="e">
        <v>#REF!</v>
      </c>
      <c r="V136" s="199" t="e">
        <v>#REF!</v>
      </c>
      <c r="W136" s="252" t="e">
        <v>#REF!</v>
      </c>
      <c r="X136" s="199" t="e">
        <v>#REF!</v>
      </c>
      <c r="Y136" s="253" t="e">
        <v>#REF!</v>
      </c>
    </row>
    <row r="137" spans="2:25" ht="15" hidden="1" customHeight="1" outlineLevel="1">
      <c r="B137" s="65" t="s">
        <v>90</v>
      </c>
      <c r="C137" s="252" t="e">
        <v>#REF!</v>
      </c>
      <c r="D137" s="199" t="e">
        <v>#REF!</v>
      </c>
      <c r="E137" s="252" t="e">
        <v>#REF!</v>
      </c>
      <c r="F137" s="199" t="e">
        <v>#REF!</v>
      </c>
      <c r="G137" s="252" t="e">
        <v>#REF!</v>
      </c>
      <c r="H137" s="199" t="e">
        <v>#REF!</v>
      </c>
      <c r="I137" s="252" t="e">
        <v>#REF!</v>
      </c>
      <c r="J137" s="199" t="e">
        <v>#REF!</v>
      </c>
      <c r="K137" s="252" t="e">
        <v>#REF!</v>
      </c>
      <c r="L137" s="199" t="e">
        <v>#REF!</v>
      </c>
      <c r="M137" s="252" t="e">
        <v>#REF!</v>
      </c>
      <c r="N137" s="199" t="e">
        <v>#REF!</v>
      </c>
      <c r="O137" s="252" t="e">
        <v>#REF!</v>
      </c>
      <c r="P137" s="199" t="e">
        <v>#REF!</v>
      </c>
      <c r="Q137" s="252" t="e">
        <v>#REF!</v>
      </c>
      <c r="R137" s="199" t="e">
        <v>#REF!</v>
      </c>
      <c r="S137" s="252" t="e">
        <v>#REF!</v>
      </c>
      <c r="T137" s="199" t="e">
        <v>#REF!</v>
      </c>
      <c r="U137" s="252" t="e">
        <v>#REF!</v>
      </c>
      <c r="V137" s="199" t="e">
        <v>#REF!</v>
      </c>
      <c r="W137" s="252" t="e">
        <v>#REF!</v>
      </c>
      <c r="X137" s="199" t="e">
        <v>#REF!</v>
      </c>
      <c r="Y137" s="253" t="e">
        <v>#REF!</v>
      </c>
    </row>
    <row r="138" spans="2:25" ht="15" hidden="1" customHeight="1" outlineLevel="1">
      <c r="B138" s="65" t="s">
        <v>91</v>
      </c>
      <c r="C138" s="252" t="e">
        <v>#REF!</v>
      </c>
      <c r="D138" s="199" t="e">
        <v>#REF!</v>
      </c>
      <c r="E138" s="252" t="e">
        <v>#REF!</v>
      </c>
      <c r="F138" s="199" t="e">
        <v>#REF!</v>
      </c>
      <c r="G138" s="252" t="e">
        <v>#REF!</v>
      </c>
      <c r="H138" s="199" t="e">
        <v>#REF!</v>
      </c>
      <c r="I138" s="252" t="e">
        <v>#REF!</v>
      </c>
      <c r="J138" s="199" t="e">
        <v>#REF!</v>
      </c>
      <c r="K138" s="252" t="e">
        <v>#REF!</v>
      </c>
      <c r="L138" s="199" t="e">
        <v>#REF!</v>
      </c>
      <c r="M138" s="252" t="e">
        <v>#REF!</v>
      </c>
      <c r="N138" s="199" t="e">
        <v>#REF!</v>
      </c>
      <c r="O138" s="252" t="e">
        <v>#REF!</v>
      </c>
      <c r="P138" s="199" t="e">
        <v>#REF!</v>
      </c>
      <c r="Q138" s="252" t="e">
        <v>#REF!</v>
      </c>
      <c r="R138" s="199" t="e">
        <v>#REF!</v>
      </c>
      <c r="S138" s="252" t="e">
        <v>#REF!</v>
      </c>
      <c r="T138" s="199" t="e">
        <v>#REF!</v>
      </c>
      <c r="U138" s="252" t="e">
        <v>#REF!</v>
      </c>
      <c r="V138" s="199" t="e">
        <v>#REF!</v>
      </c>
      <c r="W138" s="252" t="e">
        <v>#REF!</v>
      </c>
      <c r="X138" s="199" t="e">
        <v>#REF!</v>
      </c>
      <c r="Y138" s="253" t="e">
        <v>#REF!</v>
      </c>
    </row>
    <row r="139" spans="2:25" ht="15" hidden="1" customHeight="1" outlineLevel="1">
      <c r="B139" s="65" t="s">
        <v>92</v>
      </c>
      <c r="C139" s="252" t="e">
        <v>#REF!</v>
      </c>
      <c r="D139" s="199" t="e">
        <v>#REF!</v>
      </c>
      <c r="E139" s="252" t="e">
        <v>#REF!</v>
      </c>
      <c r="F139" s="199" t="e">
        <v>#REF!</v>
      </c>
      <c r="G139" s="252" t="e">
        <v>#REF!</v>
      </c>
      <c r="H139" s="199" t="e">
        <v>#REF!</v>
      </c>
      <c r="I139" s="252" t="e">
        <v>#REF!</v>
      </c>
      <c r="J139" s="199" t="e">
        <v>#REF!</v>
      </c>
      <c r="K139" s="252" t="e">
        <v>#REF!</v>
      </c>
      <c r="L139" s="199" t="e">
        <v>#REF!</v>
      </c>
      <c r="M139" s="252" t="e">
        <v>#REF!</v>
      </c>
      <c r="N139" s="199" t="e">
        <v>#REF!</v>
      </c>
      <c r="O139" s="252" t="e">
        <v>#REF!</v>
      </c>
      <c r="P139" s="199" t="e">
        <v>#REF!</v>
      </c>
      <c r="Q139" s="252" t="e">
        <v>#REF!</v>
      </c>
      <c r="R139" s="199" t="e">
        <v>#REF!</v>
      </c>
      <c r="S139" s="252" t="e">
        <v>#REF!</v>
      </c>
      <c r="T139" s="199" t="e">
        <v>#REF!</v>
      </c>
      <c r="U139" s="252" t="e">
        <v>#REF!</v>
      </c>
      <c r="V139" s="199" t="e">
        <v>#REF!</v>
      </c>
      <c r="W139" s="252" t="e">
        <v>#REF!</v>
      </c>
      <c r="X139" s="199" t="e">
        <v>#REF!</v>
      </c>
      <c r="Y139" s="253" t="e">
        <v>#REF!</v>
      </c>
    </row>
    <row r="140" spans="2:25" ht="15" hidden="1" customHeight="1" outlineLevel="1">
      <c r="B140" s="65" t="s">
        <v>93</v>
      </c>
      <c r="C140" s="252" t="e">
        <v>#REF!</v>
      </c>
      <c r="D140" s="199" t="e">
        <v>#REF!</v>
      </c>
      <c r="E140" s="252" t="e">
        <v>#REF!</v>
      </c>
      <c r="F140" s="199" t="e">
        <v>#REF!</v>
      </c>
      <c r="G140" s="252" t="e">
        <v>#REF!</v>
      </c>
      <c r="H140" s="199" t="e">
        <v>#REF!</v>
      </c>
      <c r="I140" s="252" t="e">
        <v>#REF!</v>
      </c>
      <c r="J140" s="199" t="e">
        <v>#REF!</v>
      </c>
      <c r="K140" s="252" t="e">
        <v>#REF!</v>
      </c>
      <c r="L140" s="199" t="e">
        <v>#REF!</v>
      </c>
      <c r="M140" s="252" t="e">
        <v>#REF!</v>
      </c>
      <c r="N140" s="199" t="e">
        <v>#REF!</v>
      </c>
      <c r="O140" s="252" t="e">
        <v>#REF!</v>
      </c>
      <c r="P140" s="199" t="e">
        <v>#REF!</v>
      </c>
      <c r="Q140" s="252" t="e">
        <v>#REF!</v>
      </c>
      <c r="R140" s="199" t="e">
        <v>#REF!</v>
      </c>
      <c r="S140" s="252" t="e">
        <v>#REF!</v>
      </c>
      <c r="T140" s="199" t="e">
        <v>#REF!</v>
      </c>
      <c r="U140" s="252" t="e">
        <v>#REF!</v>
      </c>
      <c r="V140" s="199" t="e">
        <v>#REF!</v>
      </c>
      <c r="W140" s="252" t="e">
        <v>#REF!</v>
      </c>
      <c r="X140" s="199" t="e">
        <v>#REF!</v>
      </c>
      <c r="Y140" s="253" t="e">
        <v>#REF!</v>
      </c>
    </row>
    <row r="141" spans="2:25" ht="15" hidden="1" customHeight="1" outlineLevel="1">
      <c r="B141" s="65" t="s">
        <v>94</v>
      </c>
      <c r="C141" s="252" t="e">
        <v>#REF!</v>
      </c>
      <c r="D141" s="199" t="e">
        <v>#REF!</v>
      </c>
      <c r="E141" s="252" t="e">
        <v>#REF!</v>
      </c>
      <c r="F141" s="199" t="e">
        <v>#REF!</v>
      </c>
      <c r="G141" s="252" t="e">
        <v>#REF!</v>
      </c>
      <c r="H141" s="199" t="e">
        <v>#REF!</v>
      </c>
      <c r="I141" s="252" t="e">
        <v>#REF!</v>
      </c>
      <c r="J141" s="199" t="e">
        <v>#REF!</v>
      </c>
      <c r="K141" s="252" t="e">
        <v>#REF!</v>
      </c>
      <c r="L141" s="199" t="e">
        <v>#REF!</v>
      </c>
      <c r="M141" s="252" t="e">
        <v>#REF!</v>
      </c>
      <c r="N141" s="199" t="e">
        <v>#REF!</v>
      </c>
      <c r="O141" s="252" t="e">
        <v>#REF!</v>
      </c>
      <c r="P141" s="199" t="e">
        <v>#REF!</v>
      </c>
      <c r="Q141" s="252" t="e">
        <v>#REF!</v>
      </c>
      <c r="R141" s="199" t="e">
        <v>#REF!</v>
      </c>
      <c r="S141" s="252" t="e">
        <v>#REF!</v>
      </c>
      <c r="T141" s="199" t="e">
        <v>#REF!</v>
      </c>
      <c r="U141" s="252" t="e">
        <v>#REF!</v>
      </c>
      <c r="V141" s="199" t="e">
        <v>#REF!</v>
      </c>
      <c r="W141" s="252" t="e">
        <v>#REF!</v>
      </c>
      <c r="X141" s="199" t="e">
        <v>#REF!</v>
      </c>
      <c r="Y141" s="253" t="e">
        <v>#REF!</v>
      </c>
    </row>
    <row r="142" spans="2:25" ht="15" hidden="1" customHeight="1" outlineLevel="1">
      <c r="B142" s="65" t="s">
        <v>95</v>
      </c>
      <c r="C142" s="252" t="e">
        <v>#REF!</v>
      </c>
      <c r="D142" s="199" t="e">
        <v>#REF!</v>
      </c>
      <c r="E142" s="252" t="e">
        <v>#REF!</v>
      </c>
      <c r="F142" s="199" t="e">
        <v>#REF!</v>
      </c>
      <c r="G142" s="252" t="e">
        <v>#REF!</v>
      </c>
      <c r="H142" s="199" t="e">
        <v>#REF!</v>
      </c>
      <c r="I142" s="252" t="e">
        <v>#REF!</v>
      </c>
      <c r="J142" s="199" t="e">
        <v>#REF!</v>
      </c>
      <c r="K142" s="252" t="e">
        <v>#REF!</v>
      </c>
      <c r="L142" s="199" t="e">
        <v>#REF!</v>
      </c>
      <c r="M142" s="252" t="e">
        <v>#REF!</v>
      </c>
      <c r="N142" s="199" t="e">
        <v>#REF!</v>
      </c>
      <c r="O142" s="252" t="e">
        <v>#REF!</v>
      </c>
      <c r="P142" s="199" t="e">
        <v>#REF!</v>
      </c>
      <c r="Q142" s="252" t="e">
        <v>#REF!</v>
      </c>
      <c r="R142" s="199" t="e">
        <v>#REF!</v>
      </c>
      <c r="S142" s="252" t="e">
        <v>#REF!</v>
      </c>
      <c r="T142" s="199" t="e">
        <v>#REF!</v>
      </c>
      <c r="U142" s="252" t="e">
        <v>#REF!</v>
      </c>
      <c r="V142" s="199" t="e">
        <v>#REF!</v>
      </c>
      <c r="W142" s="252" t="e">
        <v>#REF!</v>
      </c>
      <c r="X142" s="199" t="e">
        <v>#REF!</v>
      </c>
      <c r="Y142" s="253" t="e">
        <v>#REF!</v>
      </c>
    </row>
    <row r="143" spans="2:25" ht="15" hidden="1" customHeight="1" outlineLevel="1">
      <c r="B143" s="65" t="s">
        <v>96</v>
      </c>
      <c r="C143" s="252" t="e">
        <v>#REF!</v>
      </c>
      <c r="D143" s="199" t="e">
        <v>#REF!</v>
      </c>
      <c r="E143" s="252" t="e">
        <v>#REF!</v>
      </c>
      <c r="F143" s="199" t="e">
        <v>#REF!</v>
      </c>
      <c r="G143" s="252" t="e">
        <v>#REF!</v>
      </c>
      <c r="H143" s="199" t="e">
        <v>#REF!</v>
      </c>
      <c r="I143" s="252" t="e">
        <v>#REF!</v>
      </c>
      <c r="J143" s="199" t="e">
        <v>#REF!</v>
      </c>
      <c r="K143" s="252" t="e">
        <v>#REF!</v>
      </c>
      <c r="L143" s="199" t="e">
        <v>#REF!</v>
      </c>
      <c r="M143" s="252" t="e">
        <v>#REF!</v>
      </c>
      <c r="N143" s="199" t="e">
        <v>#REF!</v>
      </c>
      <c r="O143" s="252" t="e">
        <v>#REF!</v>
      </c>
      <c r="P143" s="199" t="e">
        <v>#REF!</v>
      </c>
      <c r="Q143" s="252" t="e">
        <v>#REF!</v>
      </c>
      <c r="R143" s="199" t="e">
        <v>#REF!</v>
      </c>
      <c r="S143" s="252" t="e">
        <v>#REF!</v>
      </c>
      <c r="T143" s="199" t="e">
        <v>#REF!</v>
      </c>
      <c r="U143" s="252" t="e">
        <v>#REF!</v>
      </c>
      <c r="V143" s="199" t="e">
        <v>#REF!</v>
      </c>
      <c r="W143" s="252" t="e">
        <v>#REF!</v>
      </c>
      <c r="X143" s="199" t="e">
        <v>#REF!</v>
      </c>
      <c r="Y143" s="253" t="e">
        <v>#REF!</v>
      </c>
    </row>
    <row r="144" spans="2:25" ht="15" hidden="1" customHeight="1" outlineLevel="1">
      <c r="B144" s="65" t="s">
        <v>97</v>
      </c>
      <c r="C144" s="252" t="e">
        <v>#REF!</v>
      </c>
      <c r="D144" s="199" t="e">
        <v>#REF!</v>
      </c>
      <c r="E144" s="252" t="e">
        <v>#REF!</v>
      </c>
      <c r="F144" s="199" t="e">
        <v>#REF!</v>
      </c>
      <c r="G144" s="252" t="e">
        <v>#REF!</v>
      </c>
      <c r="H144" s="199" t="e">
        <v>#REF!</v>
      </c>
      <c r="I144" s="252" t="e">
        <v>#REF!</v>
      </c>
      <c r="J144" s="199" t="e">
        <v>#REF!</v>
      </c>
      <c r="K144" s="252" t="e">
        <v>#REF!</v>
      </c>
      <c r="L144" s="199" t="e">
        <v>#REF!</v>
      </c>
      <c r="M144" s="252" t="e">
        <v>#REF!</v>
      </c>
      <c r="N144" s="199" t="e">
        <v>#REF!</v>
      </c>
      <c r="O144" s="252" t="e">
        <v>#REF!</v>
      </c>
      <c r="P144" s="199" t="e">
        <v>#REF!</v>
      </c>
      <c r="Q144" s="252" t="e">
        <v>#REF!</v>
      </c>
      <c r="R144" s="199" t="e">
        <v>#REF!</v>
      </c>
      <c r="S144" s="252" t="e">
        <v>#REF!</v>
      </c>
      <c r="T144" s="199" t="e">
        <v>#REF!</v>
      </c>
      <c r="U144" s="252" t="e">
        <v>#REF!</v>
      </c>
      <c r="V144" s="199" t="e">
        <v>#REF!</v>
      </c>
      <c r="W144" s="252" t="e">
        <v>#REF!</v>
      </c>
      <c r="X144" s="199" t="e">
        <v>#REF!</v>
      </c>
      <c r="Y144" s="253" t="e">
        <v>#REF!</v>
      </c>
    </row>
    <row r="145" spans="1:25" hidden="1" collapsed="1">
      <c r="B145" s="209">
        <v>2006</v>
      </c>
      <c r="C145" s="211" t="e">
        <v>#REF!</v>
      </c>
      <c r="D145" s="211" t="e">
        <v>#REF!</v>
      </c>
      <c r="E145" s="211" t="e">
        <v>#REF!</v>
      </c>
      <c r="F145" s="211" t="e">
        <v>#REF!</v>
      </c>
      <c r="G145" s="211" t="e">
        <v>#REF!</v>
      </c>
      <c r="H145" s="211" t="e">
        <v>#REF!</v>
      </c>
      <c r="I145" s="211" t="e">
        <v>#REF!</v>
      </c>
      <c r="J145" s="211" t="e">
        <v>#REF!</v>
      </c>
      <c r="K145" s="211" t="e">
        <v>#REF!</v>
      </c>
      <c r="L145" s="211" t="e">
        <v>#REF!</v>
      </c>
      <c r="M145" s="211" t="e">
        <v>#REF!</v>
      </c>
      <c r="N145" s="211" t="e">
        <v>#REF!</v>
      </c>
      <c r="O145" s="211" t="e">
        <v>#REF!</v>
      </c>
      <c r="P145" s="211" t="e">
        <v>#REF!</v>
      </c>
      <c r="Q145" s="211" t="e">
        <v>#REF!</v>
      </c>
      <c r="R145" s="211" t="e">
        <v>#REF!</v>
      </c>
      <c r="S145" s="211" t="e">
        <v>#REF!</v>
      </c>
      <c r="T145" s="211" t="e">
        <v>#REF!</v>
      </c>
      <c r="U145" s="211" t="e">
        <v>#REF!</v>
      </c>
      <c r="V145" s="211" t="e">
        <v>#REF!</v>
      </c>
      <c r="W145" s="211" t="e">
        <v>#REF!</v>
      </c>
      <c r="X145" s="211" t="e">
        <v>#REF!</v>
      </c>
      <c r="Y145" s="211" t="e">
        <v>#REF!</v>
      </c>
    </row>
    <row r="146" spans="1:25" ht="15" customHeight="1"/>
    <row r="147" spans="1:25" ht="15" customHeight="1"/>
    <row r="148" spans="1:25" ht="15" customHeight="1"/>
    <row r="149" spans="1:25" ht="15" customHeight="1"/>
    <row r="150" spans="1:25" ht="15" customHeight="1">
      <c r="H150" s="62"/>
      <c r="J150" s="62"/>
    </row>
    <row r="151" spans="1:25" ht="15" customHeight="1">
      <c r="H151" s="62"/>
      <c r="J151" s="62"/>
    </row>
    <row r="152" spans="1:25" ht="15" customHeight="1">
      <c r="H152" s="62"/>
      <c r="J152" s="62"/>
    </row>
    <row r="153" spans="1:25" customFormat="1" ht="15" customHeight="1">
      <c r="A153" s="2"/>
      <c r="B153" s="2"/>
      <c r="H153" s="62"/>
      <c r="J153" s="62"/>
    </row>
    <row r="154" spans="1:25" customFormat="1" ht="15" customHeight="1">
      <c r="A154" s="2"/>
      <c r="B154" s="2"/>
      <c r="H154" s="62"/>
      <c r="J154" s="62"/>
    </row>
    <row r="155" spans="1:25" customFormat="1" ht="15" customHeight="1">
      <c r="A155" s="2"/>
      <c r="B155" s="2"/>
      <c r="H155" s="62"/>
      <c r="J155" s="62"/>
    </row>
    <row r="156" spans="1:25" customFormat="1">
      <c r="A156" s="2"/>
      <c r="B156" s="2"/>
      <c r="H156" s="62"/>
      <c r="J156" s="62"/>
    </row>
    <row r="157" spans="1:25" customFormat="1">
      <c r="A157" s="2"/>
      <c r="B157" s="2"/>
      <c r="H157" s="62"/>
      <c r="J157" s="62"/>
    </row>
    <row r="158" spans="1:25" customFormat="1">
      <c r="A158" s="2"/>
      <c r="B158" s="2"/>
      <c r="H158" s="62"/>
      <c r="J158" s="62"/>
    </row>
    <row r="159" spans="1:25" customFormat="1">
      <c r="A159" s="2"/>
      <c r="B159" s="2"/>
      <c r="H159" s="62"/>
      <c r="J159" s="62"/>
    </row>
    <row r="160" spans="1:25" customFormat="1">
      <c r="A160" s="2"/>
      <c r="B160" s="2"/>
      <c r="H160" s="62"/>
      <c r="J160" s="62"/>
    </row>
    <row r="161" spans="1:10" customFormat="1">
      <c r="A161" s="2"/>
      <c r="B161" s="2"/>
      <c r="H161" s="62"/>
      <c r="J161" s="62"/>
    </row>
    <row r="162" spans="1:10" customFormat="1">
      <c r="A162" s="2"/>
      <c r="B162" s="2"/>
      <c r="H162" s="62"/>
      <c r="J162" s="62"/>
    </row>
    <row r="163" spans="1:10" customFormat="1">
      <c r="A163" s="2"/>
      <c r="B163" s="2"/>
      <c r="H163" s="62"/>
      <c r="J163" s="62"/>
    </row>
    <row r="164" spans="1:10" customFormat="1">
      <c r="A164" s="2"/>
      <c r="B164" s="2"/>
      <c r="H164" s="62"/>
      <c r="J164" s="62"/>
    </row>
    <row r="165" spans="1:10" customFormat="1">
      <c r="A165" s="2"/>
      <c r="B165" s="2"/>
      <c r="H165" s="62"/>
      <c r="J165" s="62"/>
    </row>
    <row r="166" spans="1:10" customFormat="1">
      <c r="A166" s="2"/>
      <c r="B166" s="2"/>
      <c r="H166" s="62"/>
      <c r="J166" s="62"/>
    </row>
    <row r="167" spans="1:10" customFormat="1">
      <c r="A167" s="2"/>
      <c r="B167" s="2"/>
      <c r="H167" s="62"/>
      <c r="J167" s="62"/>
    </row>
    <row r="168" spans="1:10" customFormat="1">
      <c r="A168" s="2"/>
      <c r="B168" s="2"/>
      <c r="H168" s="62"/>
      <c r="J168" s="62"/>
    </row>
    <row r="169" spans="1:10" customFormat="1">
      <c r="A169" s="2"/>
      <c r="B169" s="2"/>
      <c r="H169" s="62"/>
      <c r="J169" s="62"/>
    </row>
    <row r="170" spans="1:10" customFormat="1">
      <c r="A170" s="2"/>
      <c r="B170" s="2"/>
      <c r="H170" s="62"/>
      <c r="J170" s="62"/>
    </row>
    <row r="171" spans="1:10" customFormat="1">
      <c r="A171" s="2"/>
      <c r="B171" s="2"/>
      <c r="H171" s="62"/>
      <c r="J171" s="62"/>
    </row>
    <row r="172" spans="1:10" customFormat="1">
      <c r="A172" s="2"/>
      <c r="B172" s="2"/>
      <c r="H172" s="62"/>
      <c r="J172" s="62"/>
    </row>
    <row r="173" spans="1:10" customFormat="1">
      <c r="A173" s="2"/>
      <c r="B173" s="2"/>
      <c r="J173" s="62"/>
    </row>
  </sheetData>
  <mergeCells count="2">
    <mergeCell ref="B5:Y5"/>
    <mergeCell ref="B79:Y7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7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4" customWidth="1"/>
    <col min="2" max="2" width="13" style="254" customWidth="1"/>
    <col min="3" max="6" width="10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>
      <c r="C1" s="255"/>
    </row>
    <row r="2" spans="2:8" ht="15" customHeight="1">
      <c r="C2" s="255"/>
    </row>
    <row r="3" spans="2:8" ht="15" customHeight="1"/>
    <row r="4" spans="2:8" ht="15" customHeight="1"/>
    <row r="5" spans="2:8" ht="36" customHeight="1" thickBot="1">
      <c r="B5" s="248" t="s">
        <v>245</v>
      </c>
      <c r="C5" s="248"/>
      <c r="D5" s="248"/>
      <c r="E5" s="248"/>
      <c r="F5" s="248"/>
    </row>
    <row r="6" spans="2:8" ht="45" customHeight="1" thickBot="1">
      <c r="B6" s="45"/>
      <c r="C6" s="256" t="s">
        <v>51</v>
      </c>
      <c r="D6" s="256" t="s">
        <v>246</v>
      </c>
      <c r="E6" s="256" t="s">
        <v>247</v>
      </c>
      <c r="F6" s="257" t="s">
        <v>248</v>
      </c>
      <c r="H6" s="82" t="s">
        <v>98</v>
      </c>
    </row>
    <row r="7" spans="2:8" ht="15" customHeight="1">
      <c r="B7" s="258" t="s">
        <v>257</v>
      </c>
      <c r="C7" s="52">
        <v>62145</v>
      </c>
      <c r="D7" s="53">
        <f t="shared" ref="D7:D9" si="0">IFERROR((C7-C8)/C8,"-")</f>
        <v>-6.7003963487869328E-2</v>
      </c>
      <c r="E7" s="53">
        <f t="shared" ref="E7:E9" si="1">C7/C20-1</f>
        <v>3.9214046822742432E-2</v>
      </c>
      <c r="F7" s="259">
        <f>((SUM(C7:C10,C12:C19)/SUM(C20:C23,C25:C32))-1)</f>
        <v>-3.823501168336485E-2</v>
      </c>
    </row>
    <row r="8" spans="2:8" ht="15" customHeight="1">
      <c r="B8" s="258" t="s">
        <v>258</v>
      </c>
      <c r="C8" s="52">
        <v>66608</v>
      </c>
      <c r="D8" s="53">
        <f t="shared" si="0"/>
        <v>0.17511732119544124</v>
      </c>
      <c r="E8" s="53">
        <f t="shared" si="1"/>
        <v>0.12437542201215401</v>
      </c>
      <c r="F8" s="259">
        <f>((SUM(C8:C10,C12:C20)/SUM(C21:C23,C25:C33))-1)</f>
        <v>-5.4751158594641747E-2</v>
      </c>
    </row>
    <row r="9" spans="2:8" ht="15" customHeight="1">
      <c r="B9" s="258" t="s">
        <v>259</v>
      </c>
      <c r="C9" s="52">
        <v>56682</v>
      </c>
      <c r="D9" s="53">
        <f t="shared" si="0"/>
        <v>1.7228383762248303E-2</v>
      </c>
      <c r="E9" s="53">
        <f t="shared" si="1"/>
        <v>3.2665925777478177E-2</v>
      </c>
      <c r="F9" s="259">
        <f>((SUM(C9:C10,C12:C21)/SUM(C22:C23,C25:C34))-1)</f>
        <v>-7.1703249024927196E-2</v>
      </c>
    </row>
    <row r="10" spans="2:8" ht="15" customHeight="1">
      <c r="B10" s="258" t="s">
        <v>260</v>
      </c>
      <c r="C10" s="52">
        <v>55722</v>
      </c>
      <c r="D10" s="53">
        <f>C10/C12-1</f>
        <v>-3.4732447554870371E-2</v>
      </c>
      <c r="E10" s="53">
        <f>C10/C23-1</f>
        <v>-3.5283933518005517E-2</v>
      </c>
      <c r="F10" s="259">
        <f>((SUM(C10,C12:C22)/SUM(C23,C25:C35))-1)</f>
        <v>-7.9124609710582439E-2</v>
      </c>
    </row>
    <row r="11" spans="2:8" ht="30" customHeight="1">
      <c r="B11" s="202" t="str">
        <f>actualizaciones!$A$2</f>
        <v xml:space="preserve">acumulado abril 2011 </v>
      </c>
      <c r="C11" s="49">
        <v>241157</v>
      </c>
      <c r="D11" s="50"/>
      <c r="E11" s="50">
        <v>4.0865125232531607E-2</v>
      </c>
      <c r="F11" s="260" t="s">
        <v>64</v>
      </c>
    </row>
    <row r="12" spans="2:8" ht="15" customHeight="1" outlineLevel="1">
      <c r="B12" s="258" t="s">
        <v>249</v>
      </c>
      <c r="C12" s="52">
        <v>57727</v>
      </c>
      <c r="D12" s="53">
        <f t="shared" ref="D12:D22" si="2">IFERROR((C12-C13)/C13,"-")</f>
        <v>2.9699261531875423E-2</v>
      </c>
      <c r="E12" s="53">
        <f>C12/C25-1</f>
        <v>-8.4294348122650353E-2</v>
      </c>
      <c r="F12" s="259">
        <f>((SUM(C12:C23)/SUM(C25:C36))-1)</f>
        <v>-7.6419928049711094E-2</v>
      </c>
    </row>
    <row r="13" spans="2:8" ht="15" customHeight="1" outlineLevel="1">
      <c r="B13" s="258" t="s">
        <v>250</v>
      </c>
      <c r="C13" s="52">
        <v>56062</v>
      </c>
      <c r="D13" s="53">
        <f t="shared" si="2"/>
        <v>2.2898534858685933E-2</v>
      </c>
      <c r="E13" s="53">
        <f t="shared" ref="E13:E63" si="3">C13/C26-1</f>
        <v>-8.2124496545400993E-2</v>
      </c>
      <c r="F13" s="259">
        <f>((SUM(C13:C23,C25)/SUM(C26:C36,C38))-1)</f>
        <v>-7.7360416020548772E-2</v>
      </c>
    </row>
    <row r="14" spans="2:8" ht="15" customHeight="1" outlineLevel="1">
      <c r="B14" s="258" t="s">
        <v>251</v>
      </c>
      <c r="C14" s="52">
        <v>54807</v>
      </c>
      <c r="D14" s="53">
        <f t="shared" si="2"/>
        <v>-1.9885906400329046E-2</v>
      </c>
      <c r="E14" s="53">
        <f t="shared" si="3"/>
        <v>-6.4088114754098369E-2</v>
      </c>
      <c r="F14" s="259">
        <f>((SUM(C14:C23,C25:C26)/SUM(C27:C36,C38:C39))-1)</f>
        <v>-7.9825645862275474E-2</v>
      </c>
    </row>
    <row r="15" spans="2:8" ht="15" customHeight="1" outlineLevel="1">
      <c r="B15" s="258" t="s">
        <v>252</v>
      </c>
      <c r="C15" s="52">
        <v>55919</v>
      </c>
      <c r="D15" s="53">
        <f t="shared" si="2"/>
        <v>-0.22457497850625399</v>
      </c>
      <c r="E15" s="53">
        <f t="shared" si="3"/>
        <v>-2.0408520776399652E-2</v>
      </c>
      <c r="F15" s="259">
        <f>((SUM(C15:C23,C25:C27)/SUM(C28:C36,C38:C40))-1)</f>
        <v>-8.4501783107969186E-2</v>
      </c>
    </row>
    <row r="16" spans="2:8" ht="15" customHeight="1" outlineLevel="1">
      <c r="B16" s="258" t="s">
        <v>253</v>
      </c>
      <c r="C16" s="52">
        <v>72114</v>
      </c>
      <c r="D16" s="53">
        <f t="shared" si="2"/>
        <v>0.1622479733105549</v>
      </c>
      <c r="E16" s="53">
        <f t="shared" si="3"/>
        <v>-0.17295716497505587</v>
      </c>
      <c r="F16" s="259">
        <f>((SUM(C16:C23,C25:C28)/SUM(C29:C36,C38:C41))-1)</f>
        <v>-9.8019702465227843E-2</v>
      </c>
    </row>
    <row r="17" spans="2:6" ht="15" customHeight="1" outlineLevel="1">
      <c r="B17" s="258" t="s">
        <v>254</v>
      </c>
      <c r="C17" s="52">
        <v>62047</v>
      </c>
      <c r="D17" s="53">
        <f t="shared" si="2"/>
        <v>-4.069326984028819E-2</v>
      </c>
      <c r="E17" s="53">
        <f t="shared" si="3"/>
        <v>-0.14973826294296599</v>
      </c>
      <c r="F17" s="259">
        <f>((SUM(C17:C23,C25:C29)/SUM(C30:C36,C38:C42))-1)</f>
        <v>-0.10164445326953442</v>
      </c>
    </row>
    <row r="18" spans="2:6" ht="15" customHeight="1" outlineLevel="1">
      <c r="B18" s="258" t="s">
        <v>255</v>
      </c>
      <c r="C18" s="52">
        <v>64679</v>
      </c>
      <c r="D18" s="53">
        <f t="shared" si="2"/>
        <v>0.14265776270228253</v>
      </c>
      <c r="E18" s="53">
        <f t="shared" si="3"/>
        <v>4.2469860099284329E-2</v>
      </c>
      <c r="F18" s="259">
        <f>((SUM(C18:C23,C25:C30)/SUM(C31:C36,C38:C43))-1)</f>
        <v>-0.10519622827179831</v>
      </c>
    </row>
    <row r="19" spans="2:6" ht="15" customHeight="1" outlineLevel="1">
      <c r="B19" s="258" t="s">
        <v>256</v>
      </c>
      <c r="C19" s="52">
        <v>56604</v>
      </c>
      <c r="D19" s="53">
        <f t="shared" si="2"/>
        <v>-5.3444816053511708E-2</v>
      </c>
      <c r="E19" s="53">
        <f t="shared" si="3"/>
        <v>8.6423492934657453E-3</v>
      </c>
      <c r="F19" s="259">
        <f>((SUM(C19:C23,C25:C31)/SUM(C32:C36,C38:C44))-1)</f>
        <v>-0.11989738163638053</v>
      </c>
    </row>
    <row r="20" spans="2:6" ht="15" customHeight="1" outlineLevel="1">
      <c r="B20" s="258" t="s">
        <v>257</v>
      </c>
      <c r="C20" s="52">
        <v>59800</v>
      </c>
      <c r="D20" s="53">
        <f t="shared" si="2"/>
        <v>9.4530722484807567E-3</v>
      </c>
      <c r="E20" s="53">
        <f t="shared" si="3"/>
        <v>-0.15080942913944906</v>
      </c>
      <c r="F20" s="259">
        <f>((SUM(C20:C23,C25:C32)/SUM(C33:C36,C38:C45))-1)</f>
        <v>-0.13894337438502846</v>
      </c>
    </row>
    <row r="21" spans="2:6" ht="15" customHeight="1" outlineLevel="1">
      <c r="B21" s="258" t="s">
        <v>258</v>
      </c>
      <c r="C21" s="52">
        <v>59240</v>
      </c>
      <c r="D21" s="53">
        <f t="shared" si="2"/>
        <v>7.9269070305525699E-2</v>
      </c>
      <c r="E21" s="53">
        <f t="shared" si="3"/>
        <v>-9.1257727530718369E-2</v>
      </c>
      <c r="F21" s="259">
        <f>((SUM(C21:C23,C25:C33)/SUM(C34:C36,C38:C46))-1)</f>
        <v>-0.13317206740338294</v>
      </c>
    </row>
    <row r="22" spans="2:6" ht="15" customHeight="1" outlineLevel="1">
      <c r="B22" s="258" t="s">
        <v>259</v>
      </c>
      <c r="C22" s="52">
        <v>54889</v>
      </c>
      <c r="D22" s="53">
        <f t="shared" si="2"/>
        <v>-4.9705678670360111E-2</v>
      </c>
      <c r="E22" s="53">
        <f t="shared" si="3"/>
        <v>-7.1534896309076723E-2</v>
      </c>
      <c r="F22" s="259">
        <f>((SUM(C22:C23,C25:C34)/SUM(C35:C36,C38:C47))-1)</f>
        <v>-0.14904033534130967</v>
      </c>
    </row>
    <row r="23" spans="2:6" ht="15" customHeight="1" outlineLevel="1">
      <c r="B23" s="258" t="s">
        <v>260</v>
      </c>
      <c r="C23" s="52">
        <v>57760</v>
      </c>
      <c r="D23" s="53">
        <f>C23/C25-1</f>
        <v>-8.3770879269047138E-2</v>
      </c>
      <c r="E23" s="53">
        <f t="shared" si="3"/>
        <v>8.664009703691633E-4</v>
      </c>
      <c r="F23" s="259">
        <f>((SUM(C23,C25:C35)/SUM(C36,C38:C48))-1)</f>
        <v>-0.15328382136574359</v>
      </c>
    </row>
    <row r="24" spans="2:6" ht="15" customHeight="1">
      <c r="B24" s="261">
        <v>2010</v>
      </c>
      <c r="C24" s="163">
        <v>711648</v>
      </c>
      <c r="D24" s="164"/>
      <c r="E24" s="164">
        <f t="shared" si="3"/>
        <v>-7.6419928049711094E-2</v>
      </c>
      <c r="F24" s="262">
        <f>C24/C37-1</f>
        <v>-7.6419928049711094E-2</v>
      </c>
    </row>
    <row r="25" spans="2:6" ht="15" hidden="1" customHeight="1" outlineLevel="1">
      <c r="B25" s="258" t="s">
        <v>249</v>
      </c>
      <c r="C25" s="52">
        <v>63041</v>
      </c>
      <c r="D25" s="53">
        <f t="shared" ref="D25:D35" si="4">IFERROR((C25-C26)/C26,"-")</f>
        <v>3.213923180195815E-2</v>
      </c>
      <c r="E25" s="53">
        <f t="shared" si="3"/>
        <v>-9.4056275687638302E-2</v>
      </c>
      <c r="F25" s="259">
        <f>((SUM(C25:C36)/SUM(C38:C49))-1)</f>
        <v>-0.16088823451900369</v>
      </c>
    </row>
    <row r="26" spans="2:6" ht="15" hidden="1" customHeight="1" outlineLevel="1">
      <c r="B26" s="258" t="s">
        <v>250</v>
      </c>
      <c r="C26" s="52">
        <v>61078</v>
      </c>
      <c r="D26" s="53">
        <f t="shared" si="4"/>
        <v>4.2998633879781423E-2</v>
      </c>
      <c r="E26" s="53">
        <f t="shared" si="3"/>
        <v>-0.10979289035285889</v>
      </c>
      <c r="F26" s="259">
        <f>((SUM(C26:C36,C38)/SUM(C39:C49,C51))-1)</f>
        <v>-0.16220010112978578</v>
      </c>
    </row>
    <row r="27" spans="2:6" ht="15" hidden="1" customHeight="1" outlineLevel="1">
      <c r="B27" s="258" t="s">
        <v>251</v>
      </c>
      <c r="C27" s="52">
        <v>58560</v>
      </c>
      <c r="D27" s="53">
        <f t="shared" si="4"/>
        <v>2.5856632331301241E-2</v>
      </c>
      <c r="E27" s="53">
        <f t="shared" si="3"/>
        <v>-0.12160439197804007</v>
      </c>
      <c r="F27" s="259">
        <f>((SUM(C27:C36,C38:C39)/SUM(C40:C49,C51:C52))-1)</f>
        <v>-0.16090594480829201</v>
      </c>
    </row>
    <row r="28" spans="2:6" ht="15" hidden="1" customHeight="1" outlineLevel="1">
      <c r="B28" s="258" t="s">
        <v>252</v>
      </c>
      <c r="C28" s="52">
        <v>57084</v>
      </c>
      <c r="D28" s="53">
        <f t="shared" si="4"/>
        <v>-0.34532943402718047</v>
      </c>
      <c r="E28" s="53">
        <f t="shared" si="3"/>
        <v>-0.18748576634024139</v>
      </c>
      <c r="F28" s="259">
        <f>((SUM(C28:C36,C38:C40)/SUM(C41:C49,C51:C53))-1)</f>
        <v>-0.16342911778331937</v>
      </c>
    </row>
    <row r="29" spans="2:6" ht="15" hidden="1" customHeight="1" outlineLevel="1">
      <c r="B29" s="258" t="s">
        <v>253</v>
      </c>
      <c r="C29" s="52">
        <v>87195</v>
      </c>
      <c r="D29" s="53">
        <f t="shared" si="4"/>
        <v>0.19487762764820346</v>
      </c>
      <c r="E29" s="53">
        <f t="shared" si="3"/>
        <v>-0.18687170113956397</v>
      </c>
      <c r="F29" s="259">
        <f>((SUM(C29:C36,C38:C41)/SUM(C42:C49,C51:C54))-1)</f>
        <v>-0.15964203745009031</v>
      </c>
    </row>
    <row r="30" spans="2:6" ht="15" hidden="1" customHeight="1" outlineLevel="1">
      <c r="B30" s="258" t="s">
        <v>254</v>
      </c>
      <c r="C30" s="52">
        <v>72974</v>
      </c>
      <c r="D30" s="53">
        <f t="shared" si="4"/>
        <v>0.17616530204371092</v>
      </c>
      <c r="E30" s="53">
        <f t="shared" si="3"/>
        <v>-0.17509947549285587</v>
      </c>
      <c r="F30" s="259">
        <f>((SUM(C30:C36,C38:C42)/SUM(C43:C49,C51:C55))-1)</f>
        <v>-0.14517197410038585</v>
      </c>
    </row>
    <row r="31" spans="2:6" ht="15" hidden="1" customHeight="1" outlineLevel="1">
      <c r="B31" s="258" t="s">
        <v>255</v>
      </c>
      <c r="C31" s="52">
        <v>62044</v>
      </c>
      <c r="D31" s="53">
        <f t="shared" si="4"/>
        <v>0.10557921559543114</v>
      </c>
      <c r="E31" s="53">
        <f t="shared" si="3"/>
        <v>-0.1513029204568771</v>
      </c>
      <c r="F31" s="259">
        <f>((SUM(C31:C36,C38:C43)/SUM(C44:C49,C51:C56))-1)</f>
        <v>-0.13936751923442781</v>
      </c>
    </row>
    <row r="32" spans="2:6" ht="15" hidden="1" customHeight="1" outlineLevel="1">
      <c r="B32" s="258" t="s">
        <v>256</v>
      </c>
      <c r="C32" s="52">
        <v>56119</v>
      </c>
      <c r="D32" s="53">
        <f t="shared" si="4"/>
        <v>-0.20308151093439364</v>
      </c>
      <c r="E32" s="53">
        <f t="shared" si="3"/>
        <v>-0.2458340052679675</v>
      </c>
      <c r="F32" s="259">
        <f>((SUM(C32:C36,C38:C44)/SUM(C45:C49,C51:C57))-1)</f>
        <v>-0.13627180397496996</v>
      </c>
    </row>
    <row r="33" spans="2:6" ht="15" hidden="1" customHeight="1" outlineLevel="1">
      <c r="B33" s="258" t="s">
        <v>257</v>
      </c>
      <c r="C33" s="52">
        <v>70420</v>
      </c>
      <c r="D33" s="53">
        <f t="shared" si="4"/>
        <v>8.0243599380263542E-2</v>
      </c>
      <c r="E33" s="53">
        <f t="shared" si="3"/>
        <v>-8.3955563649608433E-2</v>
      </c>
      <c r="F33" s="259">
        <f>((SUM(C33:C36,C38:C45)/SUM(C46:C49,C51:C58))-1)</f>
        <v>-0.10637900477304196</v>
      </c>
    </row>
    <row r="34" spans="2:6" ht="15" hidden="1" customHeight="1" outlineLevel="1">
      <c r="B34" s="258" t="s">
        <v>258</v>
      </c>
      <c r="C34" s="52">
        <v>65189</v>
      </c>
      <c r="D34" s="53">
        <f t="shared" si="4"/>
        <v>0.10269291924625326</v>
      </c>
      <c r="E34" s="53">
        <f t="shared" si="3"/>
        <v>-0.26371727393887368</v>
      </c>
      <c r="F34" s="259">
        <f>((SUM(C34:C36,C38:C46)/SUM(C47:C49,C51:C59))-1)</f>
        <v>-0.10308767129730456</v>
      </c>
    </row>
    <row r="35" spans="2:6" ht="15" hidden="1" customHeight="1" outlineLevel="1">
      <c r="B35" s="258" t="s">
        <v>259</v>
      </c>
      <c r="C35" s="52">
        <v>59118</v>
      </c>
      <c r="D35" s="53">
        <f t="shared" si="4"/>
        <v>2.4397851325593484E-2</v>
      </c>
      <c r="E35" s="53">
        <f t="shared" si="3"/>
        <v>-0.13854807215923992</v>
      </c>
      <c r="F35" s="259">
        <f>((SUM(C35:C36,C38:C47)/SUM(C48:C49,C51:C60))-1)</f>
        <v>-7.0950563830851743E-2</v>
      </c>
    </row>
    <row r="36" spans="2:6" ht="15" hidden="1" customHeight="1" outlineLevel="1">
      <c r="B36" s="258" t="s">
        <v>260</v>
      </c>
      <c r="C36" s="52">
        <v>57710</v>
      </c>
      <c r="D36" s="53">
        <f>C36/C38-1</f>
        <v>-0.17066651337912797</v>
      </c>
      <c r="E36" s="53">
        <f t="shared" si="3"/>
        <v>-0.12425263285683941</v>
      </c>
      <c r="F36" s="259">
        <f>((SUM(C36,C38:C48)/SUM(C49,C51:C61))-1)</f>
        <v>-6.0732066778955707E-2</v>
      </c>
    </row>
    <row r="37" spans="2:6" ht="15" customHeight="1" collapsed="1">
      <c r="B37" s="263">
        <v>2009</v>
      </c>
      <c r="C37" s="215">
        <v>770532</v>
      </c>
      <c r="D37" s="216"/>
      <c r="E37" s="216">
        <f t="shared" si="3"/>
        <v>-0.16088823451900369</v>
      </c>
      <c r="F37" s="264">
        <f>C37/C50-1</f>
        <v>-0.16088823451900369</v>
      </c>
    </row>
    <row r="38" spans="2:6" ht="15" hidden="1" customHeight="1" outlineLevel="1">
      <c r="B38" s="258" t="s">
        <v>249</v>
      </c>
      <c r="C38" s="52">
        <v>69586</v>
      </c>
      <c r="D38" s="53">
        <f t="shared" ref="D38:D48" si="5">IFERROR((C38-C39)/C39,"-")</f>
        <v>1.4210549328824824E-2</v>
      </c>
      <c r="E38" s="53">
        <f t="shared" si="3"/>
        <v>-0.11733218326652795</v>
      </c>
      <c r="F38" s="259">
        <f>((SUM(C38:C49)/SUM(C51:C62))-1)</f>
        <v>-5.2693096088199387E-2</v>
      </c>
    </row>
    <row r="39" spans="2:6" ht="15" hidden="1" customHeight="1" outlineLevel="1">
      <c r="B39" s="258" t="s">
        <v>250</v>
      </c>
      <c r="C39" s="52">
        <v>68611</v>
      </c>
      <c r="D39" s="53">
        <f t="shared" si="5"/>
        <v>2.9159854200728995E-2</v>
      </c>
      <c r="E39" s="53">
        <f t="shared" si="3"/>
        <v>-9.9096614932114857E-2</v>
      </c>
      <c r="F39" s="259">
        <f>((SUM(C39:C49,C51)/SUM(C52:C62,C64))-1)</f>
        <v>-4.055837720976907E-2</v>
      </c>
    </row>
    <row r="40" spans="2:6" ht="15" hidden="1" customHeight="1" outlineLevel="1">
      <c r="B40" s="258" t="s">
        <v>251</v>
      </c>
      <c r="C40" s="52">
        <v>66667</v>
      </c>
      <c r="D40" s="53">
        <f t="shared" si="5"/>
        <v>-5.1084604873605104E-2</v>
      </c>
      <c r="E40" s="53">
        <f t="shared" si="3"/>
        <v>-0.15801106367930484</v>
      </c>
      <c r="F40" s="259">
        <f>((SUM(C40:C49,C51:C52)/SUM(C53:C62,C64:C65))-1)</f>
        <v>-3.0104004704950005E-2</v>
      </c>
    </row>
    <row r="41" spans="2:6" ht="15" hidden="1" customHeight="1" outlineLevel="1">
      <c r="B41" s="258" t="s">
        <v>252</v>
      </c>
      <c r="C41" s="52">
        <v>70256</v>
      </c>
      <c r="D41" s="53">
        <f t="shared" si="5"/>
        <v>-0.34483466064867485</v>
      </c>
      <c r="E41" s="53">
        <f t="shared" si="3"/>
        <v>-0.13965221650746995</v>
      </c>
      <c r="F41" s="259">
        <f>((SUM(C41:C49,C51:C53)/SUM(C54:C62,C64:C66))-1)</f>
        <v>-1.6992423951641134E-2</v>
      </c>
    </row>
    <row r="42" spans="2:6" ht="15" hidden="1" customHeight="1" outlineLevel="1">
      <c r="B42" s="258" t="s">
        <v>253</v>
      </c>
      <c r="C42" s="52">
        <v>107234</v>
      </c>
      <c r="D42" s="53">
        <f t="shared" si="5"/>
        <v>0.21217670464821847</v>
      </c>
      <c r="E42" s="53">
        <f t="shared" si="3"/>
        <v>-6.2992057181304184E-2</v>
      </c>
      <c r="F42" s="259">
        <f>((SUM(C42:C49,C51:C54)/SUM(C55:C62,C64:C67))-1)</f>
        <v>-1.4901041511511726E-2</v>
      </c>
    </row>
    <row r="43" spans="2:6" ht="15" hidden="1" customHeight="1" outlineLevel="1">
      <c r="B43" s="258" t="s">
        <v>254</v>
      </c>
      <c r="C43" s="52">
        <v>88464</v>
      </c>
      <c r="D43" s="53">
        <f t="shared" si="5"/>
        <v>0.21009506873674852</v>
      </c>
      <c r="E43" s="53">
        <f t="shared" si="3"/>
        <v>-0.11488203629960181</v>
      </c>
      <c r="F43" s="259">
        <f>((SUM(C43:C49,C51:C55)/SUM(C56:C62,C64:C68))-1)</f>
        <v>-5.9497415056971592E-3</v>
      </c>
    </row>
    <row r="44" spans="2:6" ht="15" hidden="1" customHeight="1" outlineLevel="1">
      <c r="B44" s="258" t="s">
        <v>255</v>
      </c>
      <c r="C44" s="52">
        <v>73105</v>
      </c>
      <c r="D44" s="53">
        <f t="shared" si="5"/>
        <v>-1.7564371337956245E-2</v>
      </c>
      <c r="E44" s="53">
        <f t="shared" si="3"/>
        <v>-0.11287876029948907</v>
      </c>
      <c r="F44" s="259">
        <f>((SUM(C44:C49,C51:C56)/SUM(C57:C62,C64:C69))-1)</f>
        <v>2.5276633008923799E-3</v>
      </c>
    </row>
    <row r="45" spans="2:6" ht="15" hidden="1" customHeight="1" outlineLevel="1">
      <c r="B45" s="258" t="s">
        <v>256</v>
      </c>
      <c r="C45" s="52">
        <v>74412</v>
      </c>
      <c r="D45" s="53">
        <f t="shared" si="5"/>
        <v>-3.2026432864167335E-2</v>
      </c>
      <c r="E45" s="53">
        <f t="shared" si="3"/>
        <v>0.20277369195209083</v>
      </c>
      <c r="F45" s="259">
        <f>((SUM(C45:C49,C51:C57)/SUM(C58:C62,C64:C70))-1)</f>
        <v>1.4460786077189258E-2</v>
      </c>
    </row>
    <row r="46" spans="2:6" ht="15" hidden="1" customHeight="1" outlineLevel="1">
      <c r="B46" s="258" t="s">
        <v>257</v>
      </c>
      <c r="C46" s="52">
        <v>76874</v>
      </c>
      <c r="D46" s="53">
        <f t="shared" si="5"/>
        <v>-0.13174004382299126</v>
      </c>
      <c r="E46" s="53">
        <f t="shared" si="3"/>
        <v>-4.4972296071756901E-2</v>
      </c>
      <c r="F46" s="259">
        <f>((SUM(C46:C49,C51:C58)/SUM(C59:C62,C64:C71))-1)</f>
        <v>-6.2322674602414141E-3</v>
      </c>
    </row>
    <row r="47" spans="2:6" ht="15" hidden="1" customHeight="1" outlineLevel="1">
      <c r="B47" s="258" t="s">
        <v>258</v>
      </c>
      <c r="C47" s="52">
        <v>88538</v>
      </c>
      <c r="D47" s="53">
        <f t="shared" si="5"/>
        <v>0.29015242036545913</v>
      </c>
      <c r="E47" s="53">
        <f t="shared" si="3"/>
        <v>0.10897066559783553</v>
      </c>
      <c r="F47" s="259">
        <f>((SUM(C47:C49,C51:C59)/SUM(C60:C62,C64:C72))-1)</f>
        <v>-7.2513563304726913E-3</v>
      </c>
    </row>
    <row r="48" spans="2:6" ht="15" hidden="1" customHeight="1" outlineLevel="1">
      <c r="B48" s="258" t="s">
        <v>259</v>
      </c>
      <c r="C48" s="52">
        <v>68626</v>
      </c>
      <c r="D48" s="53">
        <f t="shared" si="5"/>
        <v>4.139731099578136E-2</v>
      </c>
      <c r="E48" s="53">
        <f t="shared" si="3"/>
        <v>6.2020732225855912E-3</v>
      </c>
      <c r="F48" s="259">
        <f>((SUM(C48:C49,C51:C60)/SUM(C61:C62,C64:C73))-1)</f>
        <v>-1.4712967536942512E-2</v>
      </c>
    </row>
    <row r="49" spans="2:6" ht="15" hidden="1" customHeight="1" outlineLevel="1">
      <c r="B49" s="258" t="s">
        <v>260</v>
      </c>
      <c r="C49" s="52">
        <v>65898</v>
      </c>
      <c r="D49" s="53">
        <f>C49/C51-1</f>
        <v>-0.16411284184890151</v>
      </c>
      <c r="E49" s="53">
        <f t="shared" si="3"/>
        <v>-6.3481053695019218E-3</v>
      </c>
      <c r="F49" s="259">
        <f>((SUM(C49,C51:C61)/SUM(C62,C64:C74))-1)</f>
        <v>-1.7734803157269385E-2</v>
      </c>
    </row>
    <row r="50" spans="2:6" ht="15" customHeight="1" collapsed="1">
      <c r="B50" s="263">
        <v>2008</v>
      </c>
      <c r="C50" s="215">
        <v>918271</v>
      </c>
      <c r="D50" s="216"/>
      <c r="E50" s="216">
        <f t="shared" si="3"/>
        <v>-5.2693096088199387E-2</v>
      </c>
      <c r="F50" s="264">
        <f>C50/C63-1</f>
        <v>-5.2693096088199387E-2</v>
      </c>
    </row>
    <row r="51" spans="2:6" ht="15" hidden="1" customHeight="1" outlineLevel="1">
      <c r="B51" s="258" t="s">
        <v>249</v>
      </c>
      <c r="C51" s="52">
        <v>78836</v>
      </c>
      <c r="D51" s="53">
        <f t="shared" ref="D51:D61" si="6">IFERROR((C51-C52)/C52,"-")</f>
        <v>3.5163738543554188E-2</v>
      </c>
      <c r="E51" s="53">
        <f t="shared" si="3"/>
        <v>3.436241258511874E-2</v>
      </c>
      <c r="F51" s="259">
        <f>((SUM(C51:C62)/SUM(C64:C75))-1)</f>
        <v>-1.7351839799851221E-2</v>
      </c>
    </row>
    <row r="52" spans="2:6" ht="15" hidden="1" customHeight="1" outlineLevel="1">
      <c r="B52" s="258" t="s">
        <v>250</v>
      </c>
      <c r="C52" s="52">
        <v>76158</v>
      </c>
      <c r="D52" s="53">
        <f t="shared" si="6"/>
        <v>-3.8141908105786958E-2</v>
      </c>
      <c r="E52" s="53">
        <f t="shared" si="3"/>
        <v>3.5895482800364586E-2</v>
      </c>
      <c r="F52" s="259" t="s">
        <v>64</v>
      </c>
    </row>
    <row r="53" spans="2:6" ht="15" hidden="1" customHeight="1" outlineLevel="1">
      <c r="B53" s="258" t="s">
        <v>251</v>
      </c>
      <c r="C53" s="52">
        <v>79178</v>
      </c>
      <c r="D53" s="53">
        <f t="shared" si="6"/>
        <v>-3.0394317903502326E-2</v>
      </c>
      <c r="E53" s="53">
        <f t="shared" si="3"/>
        <v>1.6699137211244608E-3</v>
      </c>
      <c r="F53" s="259" t="s">
        <v>64</v>
      </c>
    </row>
    <row r="54" spans="2:6" ht="15" hidden="1" customHeight="1" outlineLevel="1">
      <c r="B54" s="258" t="s">
        <v>252</v>
      </c>
      <c r="C54" s="52">
        <v>81660</v>
      </c>
      <c r="D54" s="53">
        <f t="shared" si="6"/>
        <v>-0.28645701353512226</v>
      </c>
      <c r="E54" s="53">
        <f t="shared" si="3"/>
        <v>-0.10450707314398511</v>
      </c>
      <c r="F54" s="259" t="s">
        <v>64</v>
      </c>
    </row>
    <row r="55" spans="2:6" ht="15" hidden="1" customHeight="1" outlineLevel="1">
      <c r="B55" s="258" t="s">
        <v>253</v>
      </c>
      <c r="C55" s="52">
        <v>114443</v>
      </c>
      <c r="D55" s="53">
        <f t="shared" si="6"/>
        <v>0.14504832609609189</v>
      </c>
      <c r="E55" s="53">
        <f t="shared" si="3"/>
        <v>1.3406653738189389E-2</v>
      </c>
      <c r="F55" s="259" t="s">
        <v>64</v>
      </c>
    </row>
    <row r="56" spans="2:6" ht="15" hidden="1" customHeight="1" outlineLevel="1">
      <c r="B56" s="258" t="s">
        <v>254</v>
      </c>
      <c r="C56" s="52">
        <v>99946</v>
      </c>
      <c r="D56" s="53">
        <f t="shared" si="6"/>
        <v>0.21283386120111156</v>
      </c>
      <c r="E56" s="53">
        <f t="shared" si="3"/>
        <v>-3.1343283582089598E-2</v>
      </c>
      <c r="F56" s="259" t="s">
        <v>64</v>
      </c>
    </row>
    <row r="57" spans="2:6" ht="15" hidden="1" customHeight="1" outlineLevel="1">
      <c r="B57" s="258" t="s">
        <v>255</v>
      </c>
      <c r="C57" s="52">
        <v>82407</v>
      </c>
      <c r="D57" s="53">
        <f t="shared" si="6"/>
        <v>0.33200252153813825</v>
      </c>
      <c r="E57" s="53">
        <f t="shared" si="3"/>
        <v>2.8737282316958934E-2</v>
      </c>
      <c r="F57" s="259" t="s">
        <v>64</v>
      </c>
    </row>
    <row r="58" spans="2:6" ht="15" hidden="1" customHeight="1" outlineLevel="1">
      <c r="B58" s="258" t="s">
        <v>256</v>
      </c>
      <c r="C58" s="52">
        <v>61867</v>
      </c>
      <c r="D58" s="53">
        <f t="shared" si="6"/>
        <v>-0.23140855219022535</v>
      </c>
      <c r="E58" s="53">
        <f t="shared" si="3"/>
        <v>-0.10985295387183103</v>
      </c>
      <c r="F58" s="259" t="s">
        <v>64</v>
      </c>
    </row>
    <row r="59" spans="2:6" ht="15" hidden="1" customHeight="1" outlineLevel="1">
      <c r="B59" s="258" t="s">
        <v>257</v>
      </c>
      <c r="C59" s="52">
        <v>80494</v>
      </c>
      <c r="D59" s="53">
        <f t="shared" si="6"/>
        <v>8.2166386933540426E-3</v>
      </c>
      <c r="E59" s="53">
        <f t="shared" si="3"/>
        <v>-5.4646669876801335E-2</v>
      </c>
      <c r="F59" s="259" t="s">
        <v>64</v>
      </c>
    </row>
    <row r="60" spans="2:6" ht="15" hidden="1" customHeight="1" outlineLevel="1">
      <c r="B60" s="258" t="s">
        <v>258</v>
      </c>
      <c r="C60" s="52">
        <v>79838</v>
      </c>
      <c r="D60" s="53">
        <f t="shared" si="6"/>
        <v>0.17059366890019501</v>
      </c>
      <c r="E60" s="53">
        <f t="shared" si="3"/>
        <v>1.7446380099147341E-2</v>
      </c>
      <c r="F60" s="259" t="s">
        <v>64</v>
      </c>
    </row>
    <row r="61" spans="2:6" ht="15" hidden="1" customHeight="1" outlineLevel="1">
      <c r="B61" s="258" t="s">
        <v>259</v>
      </c>
      <c r="C61" s="52">
        <v>68203</v>
      </c>
      <c r="D61" s="53">
        <f t="shared" si="6"/>
        <v>2.8408148494398287E-2</v>
      </c>
      <c r="E61" s="53">
        <f t="shared" si="3"/>
        <v>-3.6667184564753708E-2</v>
      </c>
      <c r="F61" s="259" t="s">
        <v>64</v>
      </c>
    </row>
    <row r="62" spans="2:6" ht="15" hidden="1" customHeight="1" outlineLevel="1">
      <c r="B62" s="258" t="s">
        <v>260</v>
      </c>
      <c r="C62" s="52">
        <v>66319</v>
      </c>
      <c r="D62" s="53">
        <f>C62/C64-1</f>
        <v>-0.12986604038469107</v>
      </c>
      <c r="E62" s="53">
        <f t="shared" si="3"/>
        <v>-6.6302005635665573E-4</v>
      </c>
      <c r="F62" s="259" t="s">
        <v>64</v>
      </c>
    </row>
    <row r="63" spans="2:6" ht="15" customHeight="1" collapsed="1">
      <c r="B63" s="263">
        <v>2007</v>
      </c>
      <c r="C63" s="215">
        <v>969349</v>
      </c>
      <c r="D63" s="216"/>
      <c r="E63" s="216">
        <f t="shared" si="3"/>
        <v>-1.7351839799851221E-2</v>
      </c>
      <c r="F63" s="264">
        <f>C63/C76-1</f>
        <v>-1.7351839799851221E-2</v>
      </c>
    </row>
    <row r="64" spans="2:6" ht="15" hidden="1" customHeight="1" outlineLevel="1">
      <c r="B64" s="258" t="s">
        <v>249</v>
      </c>
      <c r="C64" s="52">
        <v>76217</v>
      </c>
      <c r="D64" s="53">
        <f t="shared" ref="D64:D74" si="7">IFERROR((C64-C65)/C65,"-")</f>
        <v>3.6697996436295378E-2</v>
      </c>
      <c r="E64" s="53" t="s">
        <v>64</v>
      </c>
      <c r="F64" s="259" t="s">
        <v>64</v>
      </c>
    </row>
    <row r="65" spans="2:6" ht="15" hidden="1" customHeight="1" outlineLevel="1">
      <c r="B65" s="258" t="s">
        <v>250</v>
      </c>
      <c r="C65" s="52">
        <v>73519</v>
      </c>
      <c r="D65" s="53">
        <f t="shared" si="7"/>
        <v>-6.9921311641322773E-2</v>
      </c>
      <c r="E65" s="53" t="s">
        <v>64</v>
      </c>
      <c r="F65" s="259" t="s">
        <v>64</v>
      </c>
    </row>
    <row r="66" spans="2:6" ht="15" hidden="1" customHeight="1" outlineLevel="1">
      <c r="B66" s="258" t="s">
        <v>251</v>
      </c>
      <c r="C66" s="52">
        <v>79046</v>
      </c>
      <c r="D66" s="53">
        <f t="shared" si="7"/>
        <v>-0.13317249698431846</v>
      </c>
      <c r="E66" s="53" t="s">
        <v>64</v>
      </c>
      <c r="F66" s="259" t="s">
        <v>64</v>
      </c>
    </row>
    <row r="67" spans="2:6" ht="15" hidden="1" customHeight="1" outlineLevel="1">
      <c r="B67" s="258" t="s">
        <v>252</v>
      </c>
      <c r="C67" s="52">
        <v>91190</v>
      </c>
      <c r="D67" s="53">
        <f t="shared" si="7"/>
        <v>-0.1925014832328277</v>
      </c>
      <c r="E67" s="53" t="s">
        <v>64</v>
      </c>
      <c r="F67" s="259" t="s">
        <v>64</v>
      </c>
    </row>
    <row r="68" spans="2:6" ht="15" hidden="1" customHeight="1" outlineLevel="1">
      <c r="B68" s="258" t="s">
        <v>253</v>
      </c>
      <c r="C68" s="52">
        <v>112929</v>
      </c>
      <c r="D68" s="53">
        <f t="shared" si="7"/>
        <v>9.4485365380887767E-2</v>
      </c>
      <c r="E68" s="53" t="s">
        <v>64</v>
      </c>
      <c r="F68" s="259" t="s">
        <v>64</v>
      </c>
    </row>
    <row r="69" spans="2:6" ht="15" hidden="1" customHeight="1" outlineLevel="1">
      <c r="B69" s="258" t="s">
        <v>254</v>
      </c>
      <c r="C69" s="52">
        <v>103180</v>
      </c>
      <c r="D69" s="53">
        <f t="shared" si="7"/>
        <v>0.28805942200861367</v>
      </c>
      <c r="E69" s="53" t="s">
        <v>64</v>
      </c>
      <c r="F69" s="259" t="s">
        <v>64</v>
      </c>
    </row>
    <row r="70" spans="2:6" ht="15" hidden="1" customHeight="1" outlineLevel="1">
      <c r="B70" s="258" t="s">
        <v>255</v>
      </c>
      <c r="C70" s="52">
        <v>80105</v>
      </c>
      <c r="D70" s="53">
        <f t="shared" si="7"/>
        <v>0.15255676095651924</v>
      </c>
      <c r="E70" s="53" t="s">
        <v>64</v>
      </c>
      <c r="F70" s="259" t="s">
        <v>64</v>
      </c>
    </row>
    <row r="71" spans="2:6" ht="15" hidden="1" customHeight="1" outlineLevel="1">
      <c r="B71" s="258" t="s">
        <v>256</v>
      </c>
      <c r="C71" s="52">
        <v>69502</v>
      </c>
      <c r="D71" s="53">
        <f t="shared" si="7"/>
        <v>-0.18374105957931577</v>
      </c>
      <c r="E71" s="53" t="s">
        <v>64</v>
      </c>
      <c r="F71" s="259" t="s">
        <v>64</v>
      </c>
    </row>
    <row r="72" spans="2:6" ht="15" hidden="1" customHeight="1" outlineLevel="1">
      <c r="B72" s="258" t="s">
        <v>257</v>
      </c>
      <c r="C72" s="52">
        <v>85147</v>
      </c>
      <c r="D72" s="53">
        <f t="shared" si="7"/>
        <v>8.5103671513591356E-2</v>
      </c>
      <c r="E72" s="53" t="s">
        <v>64</v>
      </c>
      <c r="F72" s="259" t="s">
        <v>64</v>
      </c>
    </row>
    <row r="73" spans="2:6" ht="15" hidden="1" customHeight="1" outlineLevel="1">
      <c r="B73" s="258" t="s">
        <v>258</v>
      </c>
      <c r="C73" s="52">
        <v>78469</v>
      </c>
      <c r="D73" s="53">
        <f t="shared" si="7"/>
        <v>0.10833486348677242</v>
      </c>
      <c r="E73" s="53" t="s">
        <v>64</v>
      </c>
      <c r="F73" s="259" t="s">
        <v>64</v>
      </c>
    </row>
    <row r="74" spans="2:6" ht="15" hidden="1" customHeight="1" outlineLevel="1">
      <c r="B74" s="258" t="s">
        <v>259</v>
      </c>
      <c r="C74" s="52">
        <v>70799</v>
      </c>
      <c r="D74" s="53">
        <f t="shared" si="7"/>
        <v>6.6844476590871421E-2</v>
      </c>
      <c r="E74" s="53" t="s">
        <v>64</v>
      </c>
      <c r="F74" s="259" t="s">
        <v>64</v>
      </c>
    </row>
    <row r="75" spans="2:6" ht="15" hidden="1" customHeight="1" outlineLevel="1">
      <c r="B75" s="258" t="s">
        <v>260</v>
      </c>
      <c r="C75" s="52">
        <v>66363</v>
      </c>
      <c r="D75" s="53" t="s">
        <v>64</v>
      </c>
      <c r="E75" s="53" t="s">
        <v>64</v>
      </c>
      <c r="F75" s="259" t="s">
        <v>64</v>
      </c>
    </row>
    <row r="76" spans="2:6" ht="15" customHeight="1" collapsed="1">
      <c r="B76" s="263">
        <v>2006</v>
      </c>
      <c r="C76" s="215">
        <v>986466</v>
      </c>
      <c r="D76" s="216"/>
      <c r="E76" s="216" t="s">
        <v>64</v>
      </c>
      <c r="F76" s="264" t="s">
        <v>64</v>
      </c>
    </row>
    <row r="77" spans="2:6" ht="15" customHeight="1">
      <c r="B77" s="219" t="s">
        <v>261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2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>
      <c r="B8" s="65" t="s">
        <v>94</v>
      </c>
      <c r="C8" s="124">
        <v>311335</v>
      </c>
      <c r="D8" s="125">
        <f t="shared" ref="D8:D11" si="0">C8/C21-1</f>
        <v>0.21648497636072372</v>
      </c>
      <c r="E8" s="124">
        <v>123383</v>
      </c>
      <c r="F8" s="125">
        <f t="shared" ref="F8:F11" si="1">E8/E21-1</f>
        <v>2.9641745458186985E-2</v>
      </c>
      <c r="G8" s="124">
        <v>434718</v>
      </c>
      <c r="H8" s="125">
        <f t="shared" ref="H8:H11" si="2">G8/G21-1</f>
        <v>0.15690026373146759</v>
      </c>
      <c r="I8" s="126">
        <v>347660</v>
      </c>
      <c r="J8" s="125">
        <f t="shared" ref="J8:J11" si="3">I8/I21-1</f>
        <v>0.23514511160928397</v>
      </c>
      <c r="K8" s="126">
        <v>139740</v>
      </c>
      <c r="L8" s="125">
        <f t="shared" ref="L8:L11" si="4">K8/K21-1</f>
        <v>6.2467686505884856E-2</v>
      </c>
      <c r="M8" s="126">
        <v>487400</v>
      </c>
      <c r="N8" s="125">
        <f t="shared" ref="N8:N11" si="5">M8/M21-1</f>
        <v>0.18015385099649639</v>
      </c>
      <c r="O8" s="124">
        <v>1988018</v>
      </c>
      <c r="P8" s="125">
        <f t="shared" ref="P8:P11" si="6">O8/O21-1</f>
        <v>0.26079754235493025</v>
      </c>
      <c r="Q8" s="124">
        <v>1399539</v>
      </c>
      <c r="R8" s="125">
        <f t="shared" ref="R8:R11" si="7">Q8/Q21-1</f>
        <v>0.24088887549075588</v>
      </c>
      <c r="S8" s="124">
        <v>3387557</v>
      </c>
      <c r="T8" s="125">
        <f t="shared" ref="T8:T11" si="8">S8/S21-1</f>
        <v>0.25249552067072734</v>
      </c>
    </row>
    <row r="9" spans="2:20">
      <c r="B9" s="65" t="s">
        <v>95</v>
      </c>
      <c r="C9" s="124">
        <v>385478</v>
      </c>
      <c r="D9" s="125">
        <f t="shared" si="0"/>
        <v>0.1925995823342872</v>
      </c>
      <c r="E9" s="124">
        <v>167527</v>
      </c>
      <c r="F9" s="125">
        <f t="shared" si="1"/>
        <v>2.0218382894760856E-2</v>
      </c>
      <c r="G9" s="124">
        <v>553005</v>
      </c>
      <c r="H9" s="125">
        <f t="shared" si="2"/>
        <v>0.13452748280785842</v>
      </c>
      <c r="I9" s="126">
        <v>421503</v>
      </c>
      <c r="J9" s="125">
        <f t="shared" si="3"/>
        <v>0.18836007476888472</v>
      </c>
      <c r="K9" s="126">
        <v>189247</v>
      </c>
      <c r="L9" s="125">
        <f t="shared" si="4"/>
        <v>4.3522613231580243E-2</v>
      </c>
      <c r="M9" s="126">
        <v>610750</v>
      </c>
      <c r="N9" s="125">
        <f t="shared" si="5"/>
        <v>0.13935904874012905</v>
      </c>
      <c r="O9" s="124">
        <v>2082700</v>
      </c>
      <c r="P9" s="125">
        <f t="shared" si="6"/>
        <v>0.19343134288674357</v>
      </c>
      <c r="Q9" s="124">
        <v>1574365</v>
      </c>
      <c r="R9" s="125">
        <f t="shared" si="7"/>
        <v>9.8593721324733652E-2</v>
      </c>
      <c r="S9" s="124">
        <v>3657065</v>
      </c>
      <c r="T9" s="125">
        <f t="shared" si="8"/>
        <v>0.1506685054381256</v>
      </c>
    </row>
    <row r="10" spans="2:20">
      <c r="B10" s="65" t="s">
        <v>96</v>
      </c>
      <c r="C10" s="124">
        <v>374282</v>
      </c>
      <c r="D10" s="125">
        <f t="shared" si="0"/>
        <v>8.3546839671938544E-2</v>
      </c>
      <c r="E10" s="124">
        <v>159627</v>
      </c>
      <c r="F10" s="125">
        <f t="shared" si="1"/>
        <v>-9.9236511994041043E-2</v>
      </c>
      <c r="G10" s="124">
        <v>533909</v>
      </c>
      <c r="H10" s="125">
        <f t="shared" si="2"/>
        <v>2.1569505353630447E-2</v>
      </c>
      <c r="I10" s="126">
        <v>414969</v>
      </c>
      <c r="J10" s="125">
        <f t="shared" si="3"/>
        <v>9.6759955492006222E-2</v>
      </c>
      <c r="K10" s="126">
        <v>184085</v>
      </c>
      <c r="L10" s="125">
        <f t="shared" si="4"/>
        <v>-4.6003876410899536E-2</v>
      </c>
      <c r="M10" s="126">
        <v>599054</v>
      </c>
      <c r="N10" s="125">
        <f t="shared" si="5"/>
        <v>4.8541888010418033E-2</v>
      </c>
      <c r="O10" s="124">
        <v>2025908</v>
      </c>
      <c r="P10" s="125">
        <f t="shared" si="6"/>
        <v>0.20700116296804705</v>
      </c>
      <c r="Q10" s="124">
        <v>1551674</v>
      </c>
      <c r="R10" s="125">
        <f t="shared" si="7"/>
        <v>0.13163076581990452</v>
      </c>
      <c r="S10" s="124">
        <v>3577582</v>
      </c>
      <c r="T10" s="125">
        <f t="shared" si="8"/>
        <v>0.17311309370786399</v>
      </c>
    </row>
    <row r="11" spans="2:20">
      <c r="B11" s="65" t="s">
        <v>97</v>
      </c>
      <c r="C11" s="124">
        <v>359340</v>
      </c>
      <c r="D11" s="125">
        <f t="shared" si="0"/>
        <v>-6.2853551225638959E-4</v>
      </c>
      <c r="E11" s="124">
        <v>160817</v>
      </c>
      <c r="F11" s="125">
        <f t="shared" si="1"/>
        <v>-0.13709045641372353</v>
      </c>
      <c r="G11" s="124">
        <v>520157</v>
      </c>
      <c r="H11" s="125">
        <f t="shared" si="2"/>
        <v>-4.7212839694320885E-2</v>
      </c>
      <c r="I11" s="126">
        <v>392802</v>
      </c>
      <c r="J11" s="125">
        <f t="shared" si="3"/>
        <v>-1.5020361491704937E-2</v>
      </c>
      <c r="K11" s="126">
        <v>180684</v>
      </c>
      <c r="L11" s="125">
        <f t="shared" si="4"/>
        <v>-0.10822656111187889</v>
      </c>
      <c r="M11" s="126">
        <v>573486</v>
      </c>
      <c r="N11" s="125">
        <f t="shared" si="5"/>
        <v>-4.6421373984875447E-2</v>
      </c>
      <c r="O11" s="124">
        <v>1960133</v>
      </c>
      <c r="P11" s="125">
        <f t="shared" si="6"/>
        <v>9.602237970572669E-2</v>
      </c>
      <c r="Q11" s="124">
        <v>1455799</v>
      </c>
      <c r="R11" s="125">
        <f t="shared" si="7"/>
        <v>1.1511703124793771E-2</v>
      </c>
      <c r="S11" s="124">
        <v>3415932</v>
      </c>
      <c r="T11" s="125">
        <f t="shared" si="8"/>
        <v>5.8338344739510717E-2</v>
      </c>
    </row>
    <row r="12" spans="2:20" ht="30" customHeight="1">
      <c r="B12" s="127" t="str">
        <f>actualizaciones!$A$2</f>
        <v xml:space="preserve">acumulado abril 2011 </v>
      </c>
      <c r="C12" s="128">
        <v>1430435</v>
      </c>
      <c r="D12" s="187">
        <v>0.1139210244333968</v>
      </c>
      <c r="E12" s="128">
        <v>611354</v>
      </c>
      <c r="F12" s="187">
        <v>-5.5994515276776236E-2</v>
      </c>
      <c r="G12" s="128">
        <v>2041789</v>
      </c>
      <c r="H12" s="187">
        <v>5.6957356525988434E-2</v>
      </c>
      <c r="I12" s="128">
        <v>1576934</v>
      </c>
      <c r="J12" s="187">
        <v>0.11576808316888565</v>
      </c>
      <c r="K12" s="128">
        <v>693756</v>
      </c>
      <c r="L12" s="187">
        <v>-2.074381891786603E-2</v>
      </c>
      <c r="M12" s="128">
        <v>2270690</v>
      </c>
      <c r="N12" s="187">
        <v>7.0187188143478352E-2</v>
      </c>
      <c r="O12" s="128">
        <v>8056759</v>
      </c>
      <c r="P12" s="187">
        <v>0.18677218359651193</v>
      </c>
      <c r="Q12" s="128">
        <v>5981377</v>
      </c>
      <c r="R12" s="187">
        <v>0.11357259082463589</v>
      </c>
      <c r="S12" s="128">
        <v>14038136</v>
      </c>
      <c r="T12" s="187">
        <v>0.15443868244937975</v>
      </c>
    </row>
    <row r="13" spans="2:20" outlineLevel="1">
      <c r="B13" s="65" t="s">
        <v>86</v>
      </c>
      <c r="C13" s="124">
        <v>288135</v>
      </c>
      <c r="D13" s="125">
        <f>C13/C26-1</f>
        <v>-0.1187561933423863</v>
      </c>
      <c r="E13" s="124">
        <v>158677</v>
      </c>
      <c r="F13" s="125">
        <f>E13/E26-1</f>
        <v>-0.12176911411461278</v>
      </c>
      <c r="G13" s="124">
        <v>446812</v>
      </c>
      <c r="H13" s="125">
        <f t="shared" ref="H13:H64" si="9">G13/G26-1</f>
        <v>-0.11982854058568837</v>
      </c>
      <c r="I13" s="126">
        <v>320934</v>
      </c>
      <c r="J13" s="125">
        <f t="shared" ref="J13:J64" si="10">I13/I26-1</f>
        <v>-9.7498629096891221E-2</v>
      </c>
      <c r="K13" s="126">
        <v>183730</v>
      </c>
      <c r="L13" s="125">
        <f t="shared" ref="L13:L64" si="11">K13/K26-1</f>
        <v>-6.8731309240204763E-2</v>
      </c>
      <c r="M13" s="126">
        <v>504664</v>
      </c>
      <c r="N13" s="125">
        <f t="shared" ref="N13:N64" si="12">M13/M26-1</f>
        <v>-8.7233561526148695E-2</v>
      </c>
      <c r="O13" s="124">
        <v>1665994</v>
      </c>
      <c r="P13" s="125">
        <f t="shared" ref="P13:P64" si="13">O13/O26-1</f>
        <v>9.6223538223978444E-3</v>
      </c>
      <c r="Q13" s="124">
        <v>1373604</v>
      </c>
      <c r="R13" s="125">
        <f t="shared" ref="R13:R64" si="14">Q13/Q26-1</f>
        <v>2.6599316768372017E-3</v>
      </c>
      <c r="S13" s="124">
        <v>3039598</v>
      </c>
      <c r="T13" s="125">
        <f t="shared" ref="T13:T64" si="15">S13/S26-1</f>
        <v>6.4640757384912817E-3</v>
      </c>
    </row>
    <row r="14" spans="2:20" outlineLevel="1">
      <c r="B14" s="65" t="s">
        <v>87</v>
      </c>
      <c r="C14" s="124">
        <v>289431</v>
      </c>
      <c r="D14" s="125">
        <f t="shared" ref="D14:F64" si="16">C14/C27-1</f>
        <v>-9.7848346284399756E-2</v>
      </c>
      <c r="E14" s="124">
        <v>155847</v>
      </c>
      <c r="F14" s="125">
        <f t="shared" si="16"/>
        <v>-6.4959141797760855E-2</v>
      </c>
      <c r="G14" s="124">
        <v>445278</v>
      </c>
      <c r="H14" s="125">
        <f t="shared" si="9"/>
        <v>-8.6603609868368459E-2</v>
      </c>
      <c r="I14" s="126">
        <v>323933</v>
      </c>
      <c r="J14" s="125">
        <f t="shared" si="10"/>
        <v>-7.0834815333249201E-2</v>
      </c>
      <c r="K14" s="126">
        <v>178427</v>
      </c>
      <c r="L14" s="125">
        <f t="shared" si="11"/>
        <v>-1.9373241294407317E-2</v>
      </c>
      <c r="M14" s="126">
        <v>502360</v>
      </c>
      <c r="N14" s="125">
        <f t="shared" si="12"/>
        <v>-5.3187078291680789E-2</v>
      </c>
      <c r="O14" s="124">
        <v>1765180</v>
      </c>
      <c r="P14" s="125">
        <f t="shared" si="13"/>
        <v>5.7560154957204679E-2</v>
      </c>
      <c r="Q14" s="124">
        <v>1455663</v>
      </c>
      <c r="R14" s="125">
        <f t="shared" si="14"/>
        <v>9.56647994905786E-2</v>
      </c>
      <c r="S14" s="124">
        <v>3220843</v>
      </c>
      <c r="T14" s="125">
        <f t="shared" si="15"/>
        <v>7.4448105062862036E-2</v>
      </c>
    </row>
    <row r="15" spans="2:20" outlineLevel="1">
      <c r="B15" s="65" t="s">
        <v>88</v>
      </c>
      <c r="C15" s="124">
        <v>235165</v>
      </c>
      <c r="D15" s="125">
        <f t="shared" si="16"/>
        <v>-4.2745027801975088E-2</v>
      </c>
      <c r="E15" s="124">
        <v>107357</v>
      </c>
      <c r="F15" s="125">
        <f t="shared" si="16"/>
        <v>-0.16845847598097685</v>
      </c>
      <c r="G15" s="124">
        <v>342522</v>
      </c>
      <c r="H15" s="125">
        <f t="shared" si="9"/>
        <v>-8.60523198104447E-2</v>
      </c>
      <c r="I15" s="126">
        <v>258523</v>
      </c>
      <c r="J15" s="125">
        <f t="shared" si="10"/>
        <v>-3.3660028109207207E-2</v>
      </c>
      <c r="K15" s="126">
        <v>119444</v>
      </c>
      <c r="L15" s="125">
        <f t="shared" si="11"/>
        <v>-0.15986861077701109</v>
      </c>
      <c r="M15" s="126">
        <v>377967</v>
      </c>
      <c r="N15" s="125">
        <f t="shared" si="12"/>
        <v>-7.7456486559710602E-2</v>
      </c>
      <c r="O15" s="124">
        <v>1773647</v>
      </c>
      <c r="P15" s="125">
        <f t="shared" si="13"/>
        <v>9.156710442665017E-2</v>
      </c>
      <c r="Q15" s="124">
        <v>1287512</v>
      </c>
      <c r="R15" s="125">
        <f t="shared" si="14"/>
        <v>2.7874909388182711E-2</v>
      </c>
      <c r="S15" s="124">
        <v>3061159</v>
      </c>
      <c r="T15" s="125">
        <f t="shared" si="15"/>
        <v>6.3841048647435006E-2</v>
      </c>
    </row>
    <row r="16" spans="2:20" outlineLevel="1">
      <c r="B16" s="65" t="s">
        <v>89</v>
      </c>
      <c r="C16" s="124">
        <v>247307</v>
      </c>
      <c r="D16" s="125">
        <f t="shared" si="16"/>
        <v>-8.7411206848834855E-2</v>
      </c>
      <c r="E16" s="124">
        <v>97569</v>
      </c>
      <c r="F16" s="125">
        <f t="shared" si="16"/>
        <v>-0.19287752822930881</v>
      </c>
      <c r="G16" s="124">
        <v>344876</v>
      </c>
      <c r="H16" s="125">
        <f t="shared" si="9"/>
        <v>-0.11994488108604673</v>
      </c>
      <c r="I16" s="126">
        <v>265333</v>
      </c>
      <c r="J16" s="125">
        <f t="shared" si="10"/>
        <v>-7.5700889000362315E-2</v>
      </c>
      <c r="K16" s="126">
        <v>108156</v>
      </c>
      <c r="L16" s="125">
        <f t="shared" si="11"/>
        <v>-0.18741406901525914</v>
      </c>
      <c r="M16" s="126">
        <v>373489</v>
      </c>
      <c r="N16" s="125">
        <f t="shared" si="12"/>
        <v>-0.11108969095474397</v>
      </c>
      <c r="O16" s="124">
        <v>1623162</v>
      </c>
      <c r="P16" s="125">
        <f t="shared" si="13"/>
        <v>3.7925583750892056E-2</v>
      </c>
      <c r="Q16" s="124">
        <v>1147427</v>
      </c>
      <c r="R16" s="125">
        <f t="shared" si="14"/>
        <v>-5.3321058480657602E-3</v>
      </c>
      <c r="S16" s="124">
        <v>2770589</v>
      </c>
      <c r="T16" s="125">
        <f t="shared" si="15"/>
        <v>1.9562233433795928E-2</v>
      </c>
    </row>
    <row r="17" spans="2:20" outlineLevel="1">
      <c r="B17" s="65" t="s">
        <v>90</v>
      </c>
      <c r="C17" s="124">
        <v>312715</v>
      </c>
      <c r="D17" s="125">
        <f t="shared" si="16"/>
        <v>-0.17730610269105607</v>
      </c>
      <c r="E17" s="124">
        <v>133845</v>
      </c>
      <c r="F17" s="125">
        <f t="shared" si="16"/>
        <v>-0.27156805120167193</v>
      </c>
      <c r="G17" s="124">
        <v>446560</v>
      </c>
      <c r="H17" s="125">
        <f t="shared" si="9"/>
        <v>-0.20802333933369399</v>
      </c>
      <c r="I17" s="126">
        <v>336476</v>
      </c>
      <c r="J17" s="125">
        <f t="shared" si="10"/>
        <v>-0.17368572277572991</v>
      </c>
      <c r="K17" s="126">
        <v>148947</v>
      </c>
      <c r="L17" s="125">
        <f t="shared" si="11"/>
        <v>-0.26243048781091693</v>
      </c>
      <c r="M17" s="126">
        <v>485423</v>
      </c>
      <c r="N17" s="125">
        <f t="shared" si="12"/>
        <v>-0.20310632625454739</v>
      </c>
      <c r="O17" s="124">
        <v>2019311</v>
      </c>
      <c r="P17" s="125">
        <f t="shared" si="13"/>
        <v>3.3750677670482343E-2</v>
      </c>
      <c r="Q17" s="124">
        <v>1584426</v>
      </c>
      <c r="R17" s="125">
        <f t="shared" si="14"/>
        <v>-1.9842239503718218E-2</v>
      </c>
      <c r="S17" s="124">
        <v>3603737</v>
      </c>
      <c r="T17" s="125">
        <f t="shared" si="15"/>
        <v>9.482941182402671E-3</v>
      </c>
    </row>
    <row r="18" spans="2:20" outlineLevel="1">
      <c r="B18" s="65" t="s">
        <v>91</v>
      </c>
      <c r="C18" s="124">
        <v>257103</v>
      </c>
      <c r="D18" s="125">
        <f t="shared" si="16"/>
        <v>-0.13161121225119821</v>
      </c>
      <c r="E18" s="124">
        <v>114669</v>
      </c>
      <c r="F18" s="125">
        <f t="shared" si="16"/>
        <v>-0.27644954284740753</v>
      </c>
      <c r="G18" s="124">
        <v>371772</v>
      </c>
      <c r="H18" s="125">
        <f t="shared" si="9"/>
        <v>-0.18210977890221103</v>
      </c>
      <c r="I18" s="126">
        <v>276685</v>
      </c>
      <c r="J18" s="125">
        <f t="shared" si="10"/>
        <v>-0.12966411454958382</v>
      </c>
      <c r="K18" s="126">
        <v>126771</v>
      </c>
      <c r="L18" s="125">
        <f t="shared" si="11"/>
        <v>-0.27143522163665723</v>
      </c>
      <c r="M18" s="126">
        <v>403456</v>
      </c>
      <c r="N18" s="125">
        <f t="shared" si="12"/>
        <v>-0.17981244422218023</v>
      </c>
      <c r="O18" s="124">
        <v>1852448</v>
      </c>
      <c r="P18" s="125">
        <f t="shared" si="13"/>
        <v>3.2678718360957593E-2</v>
      </c>
      <c r="Q18" s="124">
        <v>1401004</v>
      </c>
      <c r="R18" s="125">
        <f t="shared" si="14"/>
        <v>1.1332522440906434E-2</v>
      </c>
      <c r="S18" s="124">
        <v>3253452</v>
      </c>
      <c r="T18" s="125">
        <f t="shared" si="15"/>
        <v>2.3377128292525029E-2</v>
      </c>
    </row>
    <row r="19" spans="2:20" outlineLevel="1">
      <c r="B19" s="65" t="s">
        <v>92</v>
      </c>
      <c r="C19" s="124">
        <v>282395</v>
      </c>
      <c r="D19" s="125">
        <f t="shared" si="16"/>
        <v>0.1065244564259098</v>
      </c>
      <c r="E19" s="124">
        <v>128825</v>
      </c>
      <c r="F19" s="125">
        <f t="shared" si="16"/>
        <v>-0.13326784765159827</v>
      </c>
      <c r="G19" s="124">
        <v>411220</v>
      </c>
      <c r="H19" s="125">
        <f t="shared" si="9"/>
        <v>1.8269521248408971E-2</v>
      </c>
      <c r="I19" s="126">
        <v>305623</v>
      </c>
      <c r="J19" s="125">
        <f t="shared" si="10"/>
        <v>8.8718927892048161E-2</v>
      </c>
      <c r="K19" s="126">
        <v>139649</v>
      </c>
      <c r="L19" s="125">
        <f t="shared" si="11"/>
        <v>-0.14946708082100002</v>
      </c>
      <c r="M19" s="126">
        <v>445272</v>
      </c>
      <c r="N19" s="125">
        <f t="shared" si="12"/>
        <v>8.1814667301993715E-4</v>
      </c>
      <c r="O19" s="124">
        <v>1564162</v>
      </c>
      <c r="P19" s="125">
        <f t="shared" si="13"/>
        <v>5.1398941719275948E-2</v>
      </c>
      <c r="Q19" s="124">
        <v>1097110</v>
      </c>
      <c r="R19" s="125">
        <f t="shared" si="14"/>
        <v>1.498549373121949E-2</v>
      </c>
      <c r="S19" s="124">
        <v>2661272</v>
      </c>
      <c r="T19" s="125">
        <f t="shared" si="15"/>
        <v>3.607557089287261E-2</v>
      </c>
    </row>
    <row r="20" spans="2:20" outlineLevel="1">
      <c r="B20" s="65" t="s">
        <v>93</v>
      </c>
      <c r="C20" s="124">
        <v>255930</v>
      </c>
      <c r="D20" s="125">
        <f t="shared" si="16"/>
        <v>3.6132871804214428E-2</v>
      </c>
      <c r="E20" s="124">
        <v>119831</v>
      </c>
      <c r="F20" s="125">
        <f t="shared" si="16"/>
        <v>-8.575504879035023E-2</v>
      </c>
      <c r="G20" s="124">
        <v>375761</v>
      </c>
      <c r="H20" s="125">
        <f t="shared" si="9"/>
        <v>-6.123107523355098E-3</v>
      </c>
      <c r="I20" s="126">
        <v>284603</v>
      </c>
      <c r="J20" s="125">
        <f t="shared" si="10"/>
        <v>2.1136513677200819E-2</v>
      </c>
      <c r="K20" s="126">
        <v>117043</v>
      </c>
      <c r="L20" s="125">
        <f t="shared" si="11"/>
        <v>-0.19626020614875395</v>
      </c>
      <c r="M20" s="126">
        <v>401646</v>
      </c>
      <c r="N20" s="125">
        <f t="shared" si="12"/>
        <v>-5.3469546466824558E-2</v>
      </c>
      <c r="O20" s="124">
        <v>1491751</v>
      </c>
      <c r="P20" s="125">
        <f t="shared" si="13"/>
        <v>5.0602859356292607E-2</v>
      </c>
      <c r="Q20" s="124">
        <v>966851</v>
      </c>
      <c r="R20" s="125">
        <f t="shared" si="14"/>
        <v>-3.6240739707019909E-2</v>
      </c>
      <c r="S20" s="124">
        <v>2458602</v>
      </c>
      <c r="T20" s="125">
        <f t="shared" si="15"/>
        <v>1.4648129592242709E-2</v>
      </c>
    </row>
    <row r="21" spans="2:20" outlineLevel="1">
      <c r="B21" s="65" t="s">
        <v>94</v>
      </c>
      <c r="C21" s="124">
        <v>255930</v>
      </c>
      <c r="D21" s="125">
        <f t="shared" si="16"/>
        <v>-0.15698804308442305</v>
      </c>
      <c r="E21" s="124">
        <v>119831</v>
      </c>
      <c r="F21" s="125">
        <f t="shared" si="16"/>
        <v>-0.1870021846208122</v>
      </c>
      <c r="G21" s="124">
        <v>375761</v>
      </c>
      <c r="H21" s="125">
        <f t="shared" si="9"/>
        <v>-0.16679749170702285</v>
      </c>
      <c r="I21" s="126">
        <v>281473</v>
      </c>
      <c r="J21" s="125">
        <f t="shared" si="10"/>
        <v>-0.16834441821367474</v>
      </c>
      <c r="K21" s="126">
        <v>131524</v>
      </c>
      <c r="L21" s="125">
        <f t="shared" si="11"/>
        <v>-0.20358955106390708</v>
      </c>
      <c r="M21" s="126">
        <v>412997</v>
      </c>
      <c r="N21" s="125">
        <f t="shared" si="12"/>
        <v>-0.1799025010176829</v>
      </c>
      <c r="O21" s="124">
        <v>1576794</v>
      </c>
      <c r="P21" s="125">
        <f t="shared" si="13"/>
        <v>-4.3537178933474419E-2</v>
      </c>
      <c r="Q21" s="124">
        <v>1127852</v>
      </c>
      <c r="R21" s="125">
        <f t="shared" si="14"/>
        <v>-0.11184014174623491</v>
      </c>
      <c r="S21" s="124">
        <v>2704646</v>
      </c>
      <c r="T21" s="125">
        <f t="shared" si="15"/>
        <v>-7.3257212835748375E-2</v>
      </c>
    </row>
    <row r="22" spans="2:20" outlineLevel="1">
      <c r="B22" s="65" t="s">
        <v>95</v>
      </c>
      <c r="C22" s="124">
        <v>323225</v>
      </c>
      <c r="D22" s="125">
        <f t="shared" si="16"/>
        <v>-5.7644819050895468E-2</v>
      </c>
      <c r="E22" s="124">
        <v>164207</v>
      </c>
      <c r="F22" s="125">
        <f t="shared" si="16"/>
        <v>-0.19686683817703388</v>
      </c>
      <c r="G22" s="124">
        <v>487432</v>
      </c>
      <c r="H22" s="125">
        <f t="shared" si="9"/>
        <v>-0.10964006174023433</v>
      </c>
      <c r="I22" s="126">
        <v>354693</v>
      </c>
      <c r="J22" s="125">
        <f t="shared" si="10"/>
        <v>-6.2566403958072336E-2</v>
      </c>
      <c r="K22" s="126">
        <v>181354</v>
      </c>
      <c r="L22" s="125">
        <f t="shared" si="11"/>
        <v>-0.2134570262522173</v>
      </c>
      <c r="M22" s="126">
        <v>536047</v>
      </c>
      <c r="N22" s="125">
        <f t="shared" si="12"/>
        <v>-0.11970039593586856</v>
      </c>
      <c r="O22" s="124">
        <v>1745136</v>
      </c>
      <c r="P22" s="125">
        <f t="shared" si="13"/>
        <v>9.9710227460159118E-3</v>
      </c>
      <c r="Q22" s="124">
        <v>1433073</v>
      </c>
      <c r="R22" s="125">
        <f t="shared" si="14"/>
        <v>-7.9926731742644308E-2</v>
      </c>
      <c r="S22" s="124">
        <v>3178209</v>
      </c>
      <c r="T22" s="125">
        <f t="shared" si="15"/>
        <v>-3.2647373846854788E-2</v>
      </c>
    </row>
    <row r="23" spans="2:20" outlineLevel="1">
      <c r="B23" s="65" t="s">
        <v>96</v>
      </c>
      <c r="C23" s="124">
        <v>345423</v>
      </c>
      <c r="D23" s="125">
        <f t="shared" si="16"/>
        <v>6.8832036834190369E-2</v>
      </c>
      <c r="E23" s="124">
        <v>177213</v>
      </c>
      <c r="F23" s="125">
        <f t="shared" si="16"/>
        <v>-0.14836244803806142</v>
      </c>
      <c r="G23" s="124">
        <v>522636</v>
      </c>
      <c r="H23" s="125">
        <f t="shared" si="9"/>
        <v>-1.6238661453931491E-2</v>
      </c>
      <c r="I23" s="126">
        <v>378359</v>
      </c>
      <c r="J23" s="125">
        <f t="shared" si="10"/>
        <v>5.6747690906907344E-2</v>
      </c>
      <c r="K23" s="126">
        <v>192962</v>
      </c>
      <c r="L23" s="125">
        <f t="shared" si="11"/>
        <v>-0.17136035316448084</v>
      </c>
      <c r="M23" s="126">
        <v>571321</v>
      </c>
      <c r="N23" s="125">
        <f t="shared" si="12"/>
        <v>-3.3145655746166458E-2</v>
      </c>
      <c r="O23" s="124">
        <v>1678464</v>
      </c>
      <c r="P23" s="125">
        <f t="shared" si="13"/>
        <v>1.4431404593052255E-2</v>
      </c>
      <c r="Q23" s="124">
        <v>1371184</v>
      </c>
      <c r="R23" s="125">
        <f t="shared" si="14"/>
        <v>-8.1158777374745084E-2</v>
      </c>
      <c r="S23" s="124">
        <v>3049648</v>
      </c>
      <c r="T23" s="125">
        <f t="shared" si="15"/>
        <v>-3.0898829095330149E-2</v>
      </c>
    </row>
    <row r="24" spans="2:20" outlineLevel="1">
      <c r="B24" s="65" t="s">
        <v>97</v>
      </c>
      <c r="C24" s="124">
        <v>359566</v>
      </c>
      <c r="D24" s="125">
        <f t="shared" si="16"/>
        <v>-1.0218069907894201E-2</v>
      </c>
      <c r="E24" s="124">
        <v>186366</v>
      </c>
      <c r="F24" s="125">
        <f t="shared" si="16"/>
        <v>-0.19338140456878716</v>
      </c>
      <c r="G24" s="124">
        <v>545932</v>
      </c>
      <c r="H24" s="125">
        <f t="shared" si="9"/>
        <v>-8.1423600594961676E-2</v>
      </c>
      <c r="I24" s="126">
        <v>398792</v>
      </c>
      <c r="J24" s="125">
        <f t="shared" si="10"/>
        <v>5.268677461600646E-4</v>
      </c>
      <c r="K24" s="126">
        <v>202612</v>
      </c>
      <c r="L24" s="125">
        <f t="shared" si="11"/>
        <v>-0.21246914779904769</v>
      </c>
      <c r="M24" s="126">
        <v>601404</v>
      </c>
      <c r="N24" s="125">
        <f t="shared" si="12"/>
        <v>-8.3025720545789716E-2</v>
      </c>
      <c r="O24" s="124">
        <v>1788406</v>
      </c>
      <c r="P24" s="125">
        <f t="shared" si="13"/>
        <v>-2.4103216399638305E-2</v>
      </c>
      <c r="Q24" s="124">
        <v>1439231</v>
      </c>
      <c r="R24" s="125">
        <f t="shared" si="14"/>
        <v>-9.366156117085922E-2</v>
      </c>
      <c r="S24" s="124">
        <v>3227637</v>
      </c>
      <c r="T24" s="125">
        <f t="shared" si="15"/>
        <v>-5.6395205550938021E-2</v>
      </c>
    </row>
    <row r="25" spans="2:20" ht="15" customHeight="1">
      <c r="B25" s="131">
        <v>2010</v>
      </c>
      <c r="C25" s="132">
        <v>3452325</v>
      </c>
      <c r="D25" s="133">
        <f t="shared" si="16"/>
        <v>-6.0818007092169668E-2</v>
      </c>
      <c r="E25" s="132">
        <v>1664237</v>
      </c>
      <c r="F25" s="133">
        <f t="shared" si="16"/>
        <v>-0.17212642177236226</v>
      </c>
      <c r="G25" s="132">
        <v>5116562</v>
      </c>
      <c r="H25" s="133">
        <f t="shared" si="9"/>
        <v>-0.10016953504486348</v>
      </c>
      <c r="I25" s="132">
        <v>3785427</v>
      </c>
      <c r="J25" s="133">
        <f t="shared" si="10"/>
        <v>-5.7601324437363099E-2</v>
      </c>
      <c r="K25" s="132">
        <v>1830619</v>
      </c>
      <c r="L25" s="133">
        <f t="shared" si="11"/>
        <v>-0.17766789106301473</v>
      </c>
      <c r="M25" s="132">
        <v>5616046</v>
      </c>
      <c r="N25" s="133">
        <f t="shared" si="12"/>
        <v>-0.10041517357792362</v>
      </c>
      <c r="O25" s="132">
        <v>20544455</v>
      </c>
      <c r="P25" s="133">
        <f t="shared" si="13"/>
        <v>2.5869525508901203E-2</v>
      </c>
      <c r="Q25" s="132">
        <v>15684937</v>
      </c>
      <c r="R25" s="133">
        <f t="shared" si="14"/>
        <v>-2.5678884336033936E-2</v>
      </c>
      <c r="S25" s="132">
        <v>36229392</v>
      </c>
      <c r="T25" s="133">
        <f t="shared" si="15"/>
        <v>2.8979059372828964E-3</v>
      </c>
    </row>
    <row r="26" spans="2:20" ht="15" hidden="1" customHeight="1" outlineLevel="1">
      <c r="B26" s="65" t="s">
        <v>86</v>
      </c>
      <c r="C26" s="124">
        <v>326964</v>
      </c>
      <c r="D26" s="125">
        <f t="shared" si="16"/>
        <v>-8.9211398646201867E-2</v>
      </c>
      <c r="E26" s="124">
        <v>180678</v>
      </c>
      <c r="F26" s="125">
        <f t="shared" si="16"/>
        <v>-0.18794214675451926</v>
      </c>
      <c r="G26" s="124">
        <v>507642</v>
      </c>
      <c r="H26" s="125">
        <f t="shared" si="9"/>
        <v>-0.12698887673607528</v>
      </c>
      <c r="I26" s="126">
        <v>355605</v>
      </c>
      <c r="J26" s="125">
        <f t="shared" si="10"/>
        <v>-8.9154534184400114E-2</v>
      </c>
      <c r="K26" s="126">
        <v>197290</v>
      </c>
      <c r="L26" s="125">
        <f t="shared" si="11"/>
        <v>-0.2143252531769072</v>
      </c>
      <c r="M26" s="126">
        <v>552895</v>
      </c>
      <c r="N26" s="125">
        <f t="shared" si="12"/>
        <v>-0.13814980335795712</v>
      </c>
      <c r="O26" s="124">
        <v>1650116</v>
      </c>
      <c r="P26" s="125">
        <f t="shared" si="13"/>
        <v>-7.711478263106708E-2</v>
      </c>
      <c r="Q26" s="124">
        <v>1369960</v>
      </c>
      <c r="R26" s="125">
        <f t="shared" si="14"/>
        <v>-0.12739845041822406</v>
      </c>
      <c r="S26" s="124">
        <v>3020076</v>
      </c>
      <c r="T26" s="125">
        <f t="shared" si="15"/>
        <v>-0.10062421660235699</v>
      </c>
    </row>
    <row r="27" spans="2:20" ht="15" hidden="1" customHeight="1" outlineLevel="1">
      <c r="B27" s="65" t="s">
        <v>87</v>
      </c>
      <c r="C27" s="124">
        <v>320823</v>
      </c>
      <c r="D27" s="125">
        <f t="shared" si="16"/>
        <v>-6.9460598484211267E-2</v>
      </c>
      <c r="E27" s="124">
        <v>166674</v>
      </c>
      <c r="F27" s="125">
        <f t="shared" si="16"/>
        <v>-0.18549395988897144</v>
      </c>
      <c r="G27" s="124">
        <v>487497</v>
      </c>
      <c r="H27" s="125">
        <f t="shared" si="9"/>
        <v>-0.11267867121220665</v>
      </c>
      <c r="I27" s="126">
        <v>348628</v>
      </c>
      <c r="J27" s="125">
        <f t="shared" si="10"/>
        <v>-7.562508285827918E-2</v>
      </c>
      <c r="K27" s="126">
        <v>181952</v>
      </c>
      <c r="L27" s="125">
        <f t="shared" si="11"/>
        <v>-0.21830843719255733</v>
      </c>
      <c r="M27" s="126">
        <v>530580</v>
      </c>
      <c r="N27" s="125">
        <f t="shared" si="12"/>
        <v>-0.13007835492370279</v>
      </c>
      <c r="O27" s="124">
        <v>1669106</v>
      </c>
      <c r="P27" s="125">
        <f t="shared" si="13"/>
        <v>-7.8815085942363639E-2</v>
      </c>
      <c r="Q27" s="124">
        <v>1328566</v>
      </c>
      <c r="R27" s="125">
        <f t="shared" si="14"/>
        <v>-0.16447644802213701</v>
      </c>
      <c r="S27" s="124">
        <v>2997672</v>
      </c>
      <c r="T27" s="125">
        <f t="shared" si="15"/>
        <v>-0.11885319628502189</v>
      </c>
    </row>
    <row r="28" spans="2:20" ht="15" hidden="1" customHeight="1" outlineLevel="1">
      <c r="B28" s="65" t="s">
        <v>88</v>
      </c>
      <c r="C28" s="124">
        <v>245666</v>
      </c>
      <c r="D28" s="125">
        <f t="shared" si="16"/>
        <v>-0.19890041446418028</v>
      </c>
      <c r="E28" s="124">
        <v>129106</v>
      </c>
      <c r="F28" s="125">
        <f t="shared" si="16"/>
        <v>-0.25007260772081463</v>
      </c>
      <c r="G28" s="124">
        <v>374772</v>
      </c>
      <c r="H28" s="125">
        <f t="shared" si="9"/>
        <v>-0.21729922998043105</v>
      </c>
      <c r="I28" s="126">
        <v>267528</v>
      </c>
      <c r="J28" s="125">
        <f t="shared" si="10"/>
        <v>-0.19831468923336937</v>
      </c>
      <c r="K28" s="126">
        <v>142173</v>
      </c>
      <c r="L28" s="125">
        <f t="shared" si="11"/>
        <v>-0.28498792999396505</v>
      </c>
      <c r="M28" s="126">
        <v>409701</v>
      </c>
      <c r="N28" s="125">
        <f t="shared" si="12"/>
        <v>-0.23067635344861581</v>
      </c>
      <c r="O28" s="124">
        <v>1624863</v>
      </c>
      <c r="P28" s="125">
        <f t="shared" si="13"/>
        <v>-0.1127749878644686</v>
      </c>
      <c r="Q28" s="124">
        <v>1252596</v>
      </c>
      <c r="R28" s="125">
        <f t="shared" si="14"/>
        <v>-0.14195644966393306</v>
      </c>
      <c r="S28" s="124">
        <v>2877459</v>
      </c>
      <c r="T28" s="125">
        <f t="shared" si="15"/>
        <v>-0.12571846305344481</v>
      </c>
    </row>
    <row r="29" spans="2:20" ht="15" hidden="1" customHeight="1" outlineLevel="1">
      <c r="B29" s="65" t="s">
        <v>89</v>
      </c>
      <c r="C29" s="124">
        <v>270995</v>
      </c>
      <c r="D29" s="125">
        <f t="shared" si="16"/>
        <v>-0.1999084749265585</v>
      </c>
      <c r="E29" s="124">
        <v>120885</v>
      </c>
      <c r="F29" s="125">
        <f t="shared" si="16"/>
        <v>-0.2818272012737415</v>
      </c>
      <c r="G29" s="124">
        <v>391880</v>
      </c>
      <c r="H29" s="125">
        <f t="shared" si="9"/>
        <v>-0.22710382858540357</v>
      </c>
      <c r="I29" s="126">
        <v>287064</v>
      </c>
      <c r="J29" s="125">
        <f t="shared" si="10"/>
        <v>-0.20435925010255107</v>
      </c>
      <c r="K29" s="126">
        <v>133101</v>
      </c>
      <c r="L29" s="125">
        <f t="shared" si="11"/>
        <v>-0.31719616483612323</v>
      </c>
      <c r="M29" s="126">
        <v>420165</v>
      </c>
      <c r="N29" s="125">
        <f t="shared" si="12"/>
        <v>-0.24393904223101548</v>
      </c>
      <c r="O29" s="124">
        <v>1563852</v>
      </c>
      <c r="P29" s="125">
        <f t="shared" si="13"/>
        <v>-0.12100826071878423</v>
      </c>
      <c r="Q29" s="124">
        <v>1153578</v>
      </c>
      <c r="R29" s="125">
        <f t="shared" si="14"/>
        <v>-0.11818502873444603</v>
      </c>
      <c r="S29" s="124">
        <v>2717430</v>
      </c>
      <c r="T29" s="125">
        <f t="shared" si="15"/>
        <v>-0.11981197986997827</v>
      </c>
    </row>
    <row r="30" spans="2:20" ht="15" hidden="1" customHeight="1" outlineLevel="1">
      <c r="B30" s="65" t="s">
        <v>90</v>
      </c>
      <c r="C30" s="124">
        <v>380111</v>
      </c>
      <c r="D30" s="125">
        <f t="shared" si="16"/>
        <v>-0.1817034971960001</v>
      </c>
      <c r="E30" s="124">
        <v>183744</v>
      </c>
      <c r="F30" s="125">
        <f t="shared" si="16"/>
        <v>-0.34790524354538199</v>
      </c>
      <c r="G30" s="124">
        <v>563855</v>
      </c>
      <c r="H30" s="125">
        <f t="shared" si="9"/>
        <v>-0.24445590856101518</v>
      </c>
      <c r="I30" s="126">
        <v>407201</v>
      </c>
      <c r="J30" s="125">
        <f t="shared" si="10"/>
        <v>-0.19383538998513195</v>
      </c>
      <c r="K30" s="126">
        <v>201943</v>
      </c>
      <c r="L30" s="125">
        <f t="shared" si="11"/>
        <v>-0.36909176682298028</v>
      </c>
      <c r="M30" s="126">
        <v>609144</v>
      </c>
      <c r="N30" s="125">
        <f t="shared" si="12"/>
        <v>-0.26181543204490587</v>
      </c>
      <c r="O30" s="124">
        <v>1953383</v>
      </c>
      <c r="P30" s="125">
        <f t="shared" si="13"/>
        <v>-0.1277363413458984</v>
      </c>
      <c r="Q30" s="124">
        <v>1616501</v>
      </c>
      <c r="R30" s="125">
        <f t="shared" si="14"/>
        <v>-0.15681948228278786</v>
      </c>
      <c r="S30" s="124">
        <v>3569884</v>
      </c>
      <c r="T30" s="125">
        <f t="shared" si="15"/>
        <v>-0.14115038584531348</v>
      </c>
    </row>
    <row r="31" spans="2:20" ht="15" hidden="1" customHeight="1" outlineLevel="1">
      <c r="B31" s="65" t="s">
        <v>91</v>
      </c>
      <c r="C31" s="124">
        <v>296069</v>
      </c>
      <c r="D31" s="125">
        <f t="shared" si="16"/>
        <v>-0.2162137120044898</v>
      </c>
      <c r="E31" s="124">
        <v>158481</v>
      </c>
      <c r="F31" s="125">
        <f t="shared" si="16"/>
        <v>-0.28909015058741205</v>
      </c>
      <c r="G31" s="124">
        <v>454550</v>
      </c>
      <c r="H31" s="125">
        <f t="shared" si="9"/>
        <v>-0.24326043128578301</v>
      </c>
      <c r="I31" s="126">
        <v>317906</v>
      </c>
      <c r="J31" s="125">
        <f t="shared" si="10"/>
        <v>-0.21405915088345595</v>
      </c>
      <c r="K31" s="126">
        <v>174001</v>
      </c>
      <c r="L31" s="125">
        <f t="shared" si="11"/>
        <v>-0.32028469750889677</v>
      </c>
      <c r="M31" s="126">
        <v>491907</v>
      </c>
      <c r="N31" s="125">
        <f t="shared" si="12"/>
        <v>-0.25523027122616515</v>
      </c>
      <c r="O31" s="124">
        <v>1793828</v>
      </c>
      <c r="P31" s="125">
        <f t="shared" si="13"/>
        <v>-0.15020017689279797</v>
      </c>
      <c r="Q31" s="124">
        <v>1385305</v>
      </c>
      <c r="R31" s="125">
        <f t="shared" si="14"/>
        <v>-0.18088954140504754</v>
      </c>
      <c r="S31" s="124">
        <v>3179133</v>
      </c>
      <c r="T31" s="125">
        <f t="shared" si="15"/>
        <v>-0.16385121540279957</v>
      </c>
    </row>
    <row r="32" spans="2:20" ht="15" hidden="1" customHeight="1" outlineLevel="1">
      <c r="B32" s="65" t="s">
        <v>92</v>
      </c>
      <c r="C32" s="124">
        <v>255209</v>
      </c>
      <c r="D32" s="125">
        <f t="shared" si="16"/>
        <v>-0.21988549349978448</v>
      </c>
      <c r="E32" s="124">
        <v>148633</v>
      </c>
      <c r="F32" s="125">
        <f t="shared" si="16"/>
        <v>-0.17290559528115523</v>
      </c>
      <c r="G32" s="124">
        <v>403842</v>
      </c>
      <c r="H32" s="125">
        <f t="shared" si="9"/>
        <v>-0.20322858134983268</v>
      </c>
      <c r="I32" s="126">
        <v>280718</v>
      </c>
      <c r="J32" s="125">
        <f t="shared" si="10"/>
        <v>-0.21176520139834609</v>
      </c>
      <c r="K32" s="126">
        <v>164190</v>
      </c>
      <c r="L32" s="125">
        <f t="shared" si="11"/>
        <v>-0.20007989944362703</v>
      </c>
      <c r="M32" s="126">
        <v>444908</v>
      </c>
      <c r="N32" s="125">
        <f t="shared" si="12"/>
        <v>-0.20749279025566758</v>
      </c>
      <c r="O32" s="124">
        <v>1487696</v>
      </c>
      <c r="P32" s="125">
        <f t="shared" si="13"/>
        <v>-0.14723468162368059</v>
      </c>
      <c r="Q32" s="124">
        <v>1080912</v>
      </c>
      <c r="R32" s="125">
        <f t="shared" si="14"/>
        <v>-0.19503367580078701</v>
      </c>
      <c r="S32" s="124">
        <v>2568608</v>
      </c>
      <c r="T32" s="125">
        <f t="shared" si="15"/>
        <v>-0.16802419155012427</v>
      </c>
    </row>
    <row r="33" spans="2:20" ht="15" hidden="1" customHeight="1" outlineLevel="1">
      <c r="B33" s="65" t="s">
        <v>93</v>
      </c>
      <c r="C33" s="124">
        <v>247005</v>
      </c>
      <c r="D33" s="125">
        <f t="shared" si="16"/>
        <v>-0.23168922302646111</v>
      </c>
      <c r="E33" s="124">
        <v>131071</v>
      </c>
      <c r="F33" s="125">
        <f t="shared" si="16"/>
        <v>-0.30427189825578305</v>
      </c>
      <c r="G33" s="124">
        <v>378076</v>
      </c>
      <c r="H33" s="125">
        <f t="shared" si="9"/>
        <v>-0.25850731047196918</v>
      </c>
      <c r="I33" s="126">
        <v>278712</v>
      </c>
      <c r="J33" s="125">
        <f t="shared" si="10"/>
        <v>-0.21441114377601955</v>
      </c>
      <c r="K33" s="126">
        <v>145623</v>
      </c>
      <c r="L33" s="125">
        <f t="shared" si="11"/>
        <v>-0.32064565790394439</v>
      </c>
      <c r="M33" s="126">
        <v>424335</v>
      </c>
      <c r="N33" s="125">
        <f t="shared" si="12"/>
        <v>-0.25442249304208486</v>
      </c>
      <c r="O33" s="124">
        <v>1419900</v>
      </c>
      <c r="P33" s="125">
        <f t="shared" si="13"/>
        <v>-0.17629464275355089</v>
      </c>
      <c r="Q33" s="124">
        <v>1003208</v>
      </c>
      <c r="R33" s="125">
        <f t="shared" si="14"/>
        <v>-0.19423050510388895</v>
      </c>
      <c r="S33" s="124">
        <v>2423108</v>
      </c>
      <c r="T33" s="125">
        <f t="shared" si="15"/>
        <v>-0.18381636922596034</v>
      </c>
    </row>
    <row r="34" spans="2:20" ht="15" hidden="1" customHeight="1" outlineLevel="1">
      <c r="B34" s="65" t="s">
        <v>94</v>
      </c>
      <c r="C34" s="124">
        <v>303590</v>
      </c>
      <c r="D34" s="125">
        <f t="shared" si="16"/>
        <v>-0.25441203196604956</v>
      </c>
      <c r="E34" s="124">
        <v>147394</v>
      </c>
      <c r="F34" s="125">
        <f t="shared" si="16"/>
        <v>-0.28432143724204906</v>
      </c>
      <c r="G34" s="124">
        <v>450984</v>
      </c>
      <c r="H34" s="125">
        <f t="shared" si="9"/>
        <v>-0.26445855052419376</v>
      </c>
      <c r="I34" s="126">
        <v>338449</v>
      </c>
      <c r="J34" s="125">
        <f t="shared" si="10"/>
        <v>-0.24265364028570913</v>
      </c>
      <c r="K34" s="126">
        <v>165146</v>
      </c>
      <c r="L34" s="125">
        <f t="shared" si="11"/>
        <v>-0.29413926928929235</v>
      </c>
      <c r="M34" s="126">
        <v>503595</v>
      </c>
      <c r="N34" s="125">
        <f t="shared" si="12"/>
        <v>-0.26034586077444144</v>
      </c>
      <c r="O34" s="124">
        <v>1648568</v>
      </c>
      <c r="P34" s="125">
        <f t="shared" si="13"/>
        <v>-0.14307976436575187</v>
      </c>
      <c r="Q34" s="124">
        <v>1269875</v>
      </c>
      <c r="R34" s="125">
        <f t="shared" si="14"/>
        <v>-0.12624943149018031</v>
      </c>
      <c r="S34" s="124">
        <v>2918443</v>
      </c>
      <c r="T34" s="125">
        <f t="shared" si="15"/>
        <v>-0.13583689398582843</v>
      </c>
    </row>
    <row r="35" spans="2:20" ht="15" hidden="1" customHeight="1" outlineLevel="1">
      <c r="B35" s="65" t="s">
        <v>95</v>
      </c>
      <c r="C35" s="124">
        <v>342997</v>
      </c>
      <c r="D35" s="125">
        <f t="shared" si="16"/>
        <v>-0.16389506425632328</v>
      </c>
      <c r="E35" s="124">
        <v>204458</v>
      </c>
      <c r="F35" s="125">
        <f t="shared" si="16"/>
        <v>-0.18999267080007132</v>
      </c>
      <c r="G35" s="124">
        <v>547455</v>
      </c>
      <c r="H35" s="125">
        <f t="shared" si="9"/>
        <v>-0.17383614503649758</v>
      </c>
      <c r="I35" s="126">
        <v>378366</v>
      </c>
      <c r="J35" s="125">
        <f t="shared" si="10"/>
        <v>-0.16703138002544926</v>
      </c>
      <c r="K35" s="126">
        <v>230571</v>
      </c>
      <c r="L35" s="125">
        <f t="shared" si="11"/>
        <v>-0.1956189559174446</v>
      </c>
      <c r="M35" s="126">
        <v>608937</v>
      </c>
      <c r="N35" s="125">
        <f t="shared" si="12"/>
        <v>-0.17809178789604818</v>
      </c>
      <c r="O35" s="124">
        <v>1727907</v>
      </c>
      <c r="P35" s="125">
        <f t="shared" si="13"/>
        <v>-0.17948224822567727</v>
      </c>
      <c r="Q35" s="124">
        <v>1557564</v>
      </c>
      <c r="R35" s="125">
        <f t="shared" si="14"/>
        <v>-0.1703522994811919</v>
      </c>
      <c r="S35" s="124">
        <v>3285471</v>
      </c>
      <c r="T35" s="125">
        <f t="shared" si="15"/>
        <v>-0.17517913745897196</v>
      </c>
    </row>
    <row r="36" spans="2:20" ht="15" hidden="1" customHeight="1" outlineLevel="1">
      <c r="B36" s="65" t="s">
        <v>96</v>
      </c>
      <c r="C36" s="124">
        <v>323178</v>
      </c>
      <c r="D36" s="125">
        <f t="shared" si="16"/>
        <v>-0.17956802534576255</v>
      </c>
      <c r="E36" s="124">
        <v>208085</v>
      </c>
      <c r="F36" s="125">
        <f t="shared" si="16"/>
        <v>-0.12990846863723227</v>
      </c>
      <c r="G36" s="124">
        <v>531263</v>
      </c>
      <c r="H36" s="125">
        <f t="shared" si="9"/>
        <v>-0.16080813186639598</v>
      </c>
      <c r="I36" s="126">
        <v>358041</v>
      </c>
      <c r="J36" s="125">
        <f t="shared" si="10"/>
        <v>-0.16875190085599467</v>
      </c>
      <c r="K36" s="126">
        <v>232866</v>
      </c>
      <c r="L36" s="125">
        <f t="shared" si="11"/>
        <v>-0.14260151106790964</v>
      </c>
      <c r="M36" s="126">
        <v>590907</v>
      </c>
      <c r="N36" s="125">
        <f t="shared" si="12"/>
        <v>-0.15863925857475836</v>
      </c>
      <c r="O36" s="124">
        <v>1654586</v>
      </c>
      <c r="P36" s="125">
        <f t="shared" si="13"/>
        <v>-0.15048496084835161</v>
      </c>
      <c r="Q36" s="124">
        <v>1492297</v>
      </c>
      <c r="R36" s="125">
        <f t="shared" si="14"/>
        <v>-0.17127898072052172</v>
      </c>
      <c r="S36" s="124">
        <v>3146883</v>
      </c>
      <c r="T36" s="125">
        <f t="shared" si="15"/>
        <v>-0.16047434562851515</v>
      </c>
    </row>
    <row r="37" spans="2:20" ht="15" hidden="1" customHeight="1" outlineLevel="1">
      <c r="B37" s="65" t="s">
        <v>97</v>
      </c>
      <c r="C37" s="124">
        <v>363278</v>
      </c>
      <c r="D37" s="125">
        <f t="shared" si="16"/>
        <v>-4.4027904602259471E-2</v>
      </c>
      <c r="E37" s="124">
        <v>231046</v>
      </c>
      <c r="F37" s="125">
        <f t="shared" si="16"/>
        <v>-0.10302658550220511</v>
      </c>
      <c r="G37" s="124">
        <v>594324</v>
      </c>
      <c r="H37" s="125">
        <f t="shared" si="9"/>
        <v>-6.7863041156349002E-2</v>
      </c>
      <c r="I37" s="126">
        <v>398582</v>
      </c>
      <c r="J37" s="125">
        <f t="shared" si="10"/>
        <v>-4.5568613928718471E-2</v>
      </c>
      <c r="K37" s="126">
        <v>257275</v>
      </c>
      <c r="L37" s="125">
        <f t="shared" si="11"/>
        <v>-0.11983154408796381</v>
      </c>
      <c r="M37" s="126">
        <v>655857</v>
      </c>
      <c r="N37" s="125">
        <f t="shared" si="12"/>
        <v>-7.6145843017604964E-2</v>
      </c>
      <c r="O37" s="124">
        <v>1832577</v>
      </c>
      <c r="P37" s="125">
        <f t="shared" si="13"/>
        <v>-8.5032255938552681E-2</v>
      </c>
      <c r="Q37" s="124">
        <v>1587962</v>
      </c>
      <c r="R37" s="125">
        <f t="shared" si="14"/>
        <v>-0.11628429836692333</v>
      </c>
      <c r="S37" s="124">
        <v>3420539</v>
      </c>
      <c r="T37" s="125">
        <f t="shared" si="15"/>
        <v>-9.9811253323199511E-2</v>
      </c>
    </row>
    <row r="38" spans="2:20" collapsed="1">
      <c r="B38" s="134">
        <v>2009</v>
      </c>
      <c r="C38" s="126">
        <v>3675885</v>
      </c>
      <c r="D38" s="135">
        <f t="shared" si="16"/>
        <v>-0.17048246889832519</v>
      </c>
      <c r="E38" s="126">
        <v>2010255</v>
      </c>
      <c r="F38" s="135">
        <f t="shared" si="16"/>
        <v>-0.22548747644971512</v>
      </c>
      <c r="G38" s="126">
        <v>5686140</v>
      </c>
      <c r="H38" s="135">
        <f t="shared" si="9"/>
        <v>-0.1907996498579807</v>
      </c>
      <c r="I38" s="126">
        <v>4016800</v>
      </c>
      <c r="J38" s="135">
        <f t="shared" si="10"/>
        <v>-0.16871652298012063</v>
      </c>
      <c r="K38" s="126">
        <v>2226131</v>
      </c>
      <c r="L38" s="135">
        <f t="shared" si="11"/>
        <v>-0.24738001556540212</v>
      </c>
      <c r="M38" s="126">
        <v>6242931</v>
      </c>
      <c r="N38" s="135">
        <f t="shared" si="12"/>
        <v>-0.19858526849166513</v>
      </c>
      <c r="O38" s="126">
        <v>20026382</v>
      </c>
      <c r="P38" s="135">
        <f t="shared" si="13"/>
        <v>-0.12964341224210163</v>
      </c>
      <c r="Q38" s="126">
        <v>16098324</v>
      </c>
      <c r="R38" s="135">
        <f t="shared" si="14"/>
        <v>-0.1550624012015529</v>
      </c>
      <c r="S38" s="126">
        <v>36124706</v>
      </c>
      <c r="T38" s="135">
        <f t="shared" si="15"/>
        <v>-0.1411573422777006</v>
      </c>
    </row>
    <row r="39" spans="2:20" ht="15" hidden="1" customHeight="1" outlineLevel="1">
      <c r="B39" s="65" t="s">
        <v>86</v>
      </c>
      <c r="C39" s="124">
        <v>358990</v>
      </c>
      <c r="D39" s="125">
        <f t="shared" si="16"/>
        <v>-2.7530590297248025E-2</v>
      </c>
      <c r="E39" s="124">
        <v>222494</v>
      </c>
      <c r="F39" s="125">
        <f t="shared" si="16"/>
        <v>-0.14426372003399957</v>
      </c>
      <c r="G39" s="124">
        <v>581484</v>
      </c>
      <c r="H39" s="125">
        <f t="shared" si="9"/>
        <v>-7.5771350825550421E-2</v>
      </c>
      <c r="I39" s="126">
        <v>390412</v>
      </c>
      <c r="J39" s="125">
        <f t="shared" si="10"/>
        <v>-3.3832158244717081E-2</v>
      </c>
      <c r="K39" s="126">
        <v>251109</v>
      </c>
      <c r="L39" s="125">
        <f t="shared" si="11"/>
        <v>-0.13281808480880208</v>
      </c>
      <c r="M39" s="126">
        <v>641521</v>
      </c>
      <c r="N39" s="125">
        <f t="shared" si="12"/>
        <v>-7.5154400189143877E-2</v>
      </c>
      <c r="O39" s="124">
        <v>1787997</v>
      </c>
      <c r="P39" s="125">
        <f t="shared" si="13"/>
        <v>-4.3343871906311726E-2</v>
      </c>
      <c r="Q39" s="124">
        <v>1569972</v>
      </c>
      <c r="R39" s="125">
        <f t="shared" si="14"/>
        <v>-0.10478583187121915</v>
      </c>
      <c r="S39" s="124">
        <v>3357969</v>
      </c>
      <c r="T39" s="125">
        <f t="shared" si="15"/>
        <v>-7.3087376260990933E-2</v>
      </c>
    </row>
    <row r="40" spans="2:20" ht="15" hidden="1" customHeight="1" outlineLevel="1">
      <c r="B40" s="65" t="s">
        <v>87</v>
      </c>
      <c r="C40" s="124">
        <v>344771</v>
      </c>
      <c r="D40" s="125">
        <f t="shared" si="16"/>
        <v>-9.6422075573563415E-2</v>
      </c>
      <c r="E40" s="124">
        <v>204632</v>
      </c>
      <c r="F40" s="125">
        <f t="shared" si="16"/>
        <v>-9.6750841973771928E-2</v>
      </c>
      <c r="G40" s="124">
        <v>549403</v>
      </c>
      <c r="H40" s="125">
        <f t="shared" si="9"/>
        <v>-9.6544556686010696E-2</v>
      </c>
      <c r="I40" s="126">
        <v>377150</v>
      </c>
      <c r="J40" s="125">
        <f t="shared" si="10"/>
        <v>-8.5887548292961968E-2</v>
      </c>
      <c r="K40" s="126">
        <v>232767</v>
      </c>
      <c r="L40" s="125">
        <f t="shared" si="11"/>
        <v>-8.0317667279084959E-2</v>
      </c>
      <c r="M40" s="126">
        <v>609917</v>
      </c>
      <c r="N40" s="125">
        <f t="shared" si="12"/>
        <v>-8.3769853728737909E-2</v>
      </c>
      <c r="O40" s="124">
        <v>1811912</v>
      </c>
      <c r="P40" s="125">
        <f t="shared" si="13"/>
        <v>-6.4776170247908271E-2</v>
      </c>
      <c r="Q40" s="124">
        <v>1590100</v>
      </c>
      <c r="R40" s="125">
        <f t="shared" si="14"/>
        <v>-7.1143047241964852E-2</v>
      </c>
      <c r="S40" s="124">
        <v>3402012</v>
      </c>
      <c r="T40" s="125">
        <f t="shared" si="15"/>
        <v>-6.7762877199155191E-2</v>
      </c>
    </row>
    <row r="41" spans="2:20" ht="15" hidden="1" customHeight="1" outlineLevel="1">
      <c r="B41" s="65" t="s">
        <v>88</v>
      </c>
      <c r="C41" s="124">
        <v>306661</v>
      </c>
      <c r="D41" s="125">
        <f t="shared" si="16"/>
        <v>-6.2912338922349598E-2</v>
      </c>
      <c r="E41" s="124">
        <v>172158</v>
      </c>
      <c r="F41" s="125">
        <f t="shared" si="16"/>
        <v>-0.10233387561006135</v>
      </c>
      <c r="G41" s="124">
        <v>478819</v>
      </c>
      <c r="H41" s="125">
        <f t="shared" si="9"/>
        <v>-7.7478695959601773E-2</v>
      </c>
      <c r="I41" s="126">
        <v>333707</v>
      </c>
      <c r="J41" s="125">
        <f t="shared" si="10"/>
        <v>-5.4889999093710395E-2</v>
      </c>
      <c r="K41" s="126">
        <v>198840</v>
      </c>
      <c r="L41" s="125">
        <f t="shared" si="11"/>
        <v>-8.0750969686602891E-2</v>
      </c>
      <c r="M41" s="126">
        <v>532547</v>
      </c>
      <c r="N41" s="125">
        <f t="shared" si="12"/>
        <v>-6.4714302022321979E-2</v>
      </c>
      <c r="O41" s="124">
        <v>1831399</v>
      </c>
      <c r="P41" s="125">
        <f t="shared" si="13"/>
        <v>-2.433412392465728E-2</v>
      </c>
      <c r="Q41" s="124">
        <v>1459828</v>
      </c>
      <c r="R41" s="125">
        <f t="shared" si="14"/>
        <v>-6.9402096896855281E-2</v>
      </c>
      <c r="S41" s="124">
        <v>3291227</v>
      </c>
      <c r="T41" s="125">
        <f t="shared" si="15"/>
        <v>-4.4851448513034131E-2</v>
      </c>
    </row>
    <row r="42" spans="2:20" ht="15" hidden="1" customHeight="1" outlineLevel="1">
      <c r="B42" s="65" t="s">
        <v>89</v>
      </c>
      <c r="C42" s="124">
        <v>338705</v>
      </c>
      <c r="D42" s="125">
        <f t="shared" si="16"/>
        <v>-9.112010347177868E-2</v>
      </c>
      <c r="E42" s="124">
        <v>168323</v>
      </c>
      <c r="F42" s="125">
        <f t="shared" si="16"/>
        <v>-0.10513136769130982</v>
      </c>
      <c r="G42" s="124">
        <v>507028</v>
      </c>
      <c r="H42" s="125">
        <f t="shared" si="9"/>
        <v>-9.5819958627576862E-2</v>
      </c>
      <c r="I42" s="126">
        <v>360796</v>
      </c>
      <c r="J42" s="125">
        <f t="shared" si="10"/>
        <v>-8.9701248142419976E-2</v>
      </c>
      <c r="K42" s="126">
        <v>194933</v>
      </c>
      <c r="L42" s="125">
        <f t="shared" si="11"/>
        <v>-8.2720034633338324E-2</v>
      </c>
      <c r="M42" s="126">
        <v>555729</v>
      </c>
      <c r="N42" s="125">
        <f t="shared" si="12"/>
        <v>-8.7264580914198753E-2</v>
      </c>
      <c r="O42" s="124">
        <v>1779143</v>
      </c>
      <c r="P42" s="125">
        <f t="shared" si="13"/>
        <v>-3.2166060209772973E-2</v>
      </c>
      <c r="Q42" s="124">
        <v>1308186</v>
      </c>
      <c r="R42" s="125">
        <f t="shared" si="14"/>
        <v>-5.2931296604647793E-2</v>
      </c>
      <c r="S42" s="124">
        <v>3087329</v>
      </c>
      <c r="T42" s="125">
        <f t="shared" si="15"/>
        <v>-4.1075012121172594E-2</v>
      </c>
    </row>
    <row r="43" spans="2:20" ht="15" hidden="1" customHeight="1" outlineLevel="1">
      <c r="B43" s="65" t="s">
        <v>90</v>
      </c>
      <c r="C43" s="124">
        <v>464515</v>
      </c>
      <c r="D43" s="125">
        <f t="shared" si="16"/>
        <v>-4.9799533608804181E-2</v>
      </c>
      <c r="E43" s="124">
        <v>281775</v>
      </c>
      <c r="F43" s="125">
        <f t="shared" si="16"/>
        <v>-1.1458000778835298E-2</v>
      </c>
      <c r="G43" s="124">
        <v>746290</v>
      </c>
      <c r="H43" s="125">
        <f t="shared" si="9"/>
        <v>-3.5677690040457399E-2</v>
      </c>
      <c r="I43" s="126">
        <v>505109</v>
      </c>
      <c r="J43" s="125">
        <f t="shared" si="10"/>
        <v>-4.5929073995372383E-2</v>
      </c>
      <c r="K43" s="126">
        <v>320083</v>
      </c>
      <c r="L43" s="125">
        <f t="shared" si="11"/>
        <v>5.0364388232819746E-3</v>
      </c>
      <c r="M43" s="126">
        <v>825192</v>
      </c>
      <c r="N43" s="125">
        <f t="shared" si="12"/>
        <v>-2.6786051251085019E-2</v>
      </c>
      <c r="O43" s="124">
        <v>2239441</v>
      </c>
      <c r="P43" s="125">
        <f t="shared" si="13"/>
        <v>-1.7945388519283956E-2</v>
      </c>
      <c r="Q43" s="124">
        <v>1917147</v>
      </c>
      <c r="R43" s="125">
        <f t="shared" si="14"/>
        <v>-1.6848196488104317E-2</v>
      </c>
      <c r="S43" s="124">
        <v>4156588</v>
      </c>
      <c r="T43" s="125">
        <f t="shared" si="15"/>
        <v>-1.7439634036220064E-2</v>
      </c>
    </row>
    <row r="44" spans="2:20" ht="15" hidden="1" customHeight="1" outlineLevel="1">
      <c r="B44" s="65" t="s">
        <v>91</v>
      </c>
      <c r="C44" s="124">
        <v>377742</v>
      </c>
      <c r="D44" s="125">
        <f t="shared" si="16"/>
        <v>-7.5172727851417376E-2</v>
      </c>
      <c r="E44" s="124">
        <v>222927</v>
      </c>
      <c r="F44" s="125">
        <f t="shared" si="16"/>
        <v>-0.10126026027640256</v>
      </c>
      <c r="G44" s="124">
        <v>600669</v>
      </c>
      <c r="H44" s="125">
        <f t="shared" si="9"/>
        <v>-8.5029474934881E-2</v>
      </c>
      <c r="I44" s="126">
        <v>404491</v>
      </c>
      <c r="J44" s="125">
        <f t="shared" si="10"/>
        <v>-7.6930274165795676E-2</v>
      </c>
      <c r="K44" s="126">
        <v>255991</v>
      </c>
      <c r="L44" s="125">
        <f t="shared" si="11"/>
        <v>-7.8695156141468492E-2</v>
      </c>
      <c r="M44" s="126">
        <v>660482</v>
      </c>
      <c r="N44" s="125">
        <f t="shared" si="12"/>
        <v>-7.7615112721158397E-2</v>
      </c>
      <c r="O44" s="124">
        <v>2110883</v>
      </c>
      <c r="P44" s="125">
        <f t="shared" si="13"/>
        <v>4.5682148507975029E-2</v>
      </c>
      <c r="Q44" s="124">
        <v>1691231</v>
      </c>
      <c r="R44" s="125">
        <f t="shared" si="14"/>
        <v>1.6319586749147019E-2</v>
      </c>
      <c r="S44" s="124">
        <v>3802114</v>
      </c>
      <c r="T44" s="125">
        <f t="shared" si="15"/>
        <v>3.2414452282811146E-2</v>
      </c>
    </row>
    <row r="45" spans="2:20" ht="15" hidden="1" customHeight="1" outlineLevel="1">
      <c r="B45" s="65" t="s">
        <v>92</v>
      </c>
      <c r="C45" s="124">
        <v>327143</v>
      </c>
      <c r="D45" s="125">
        <f t="shared" si="16"/>
        <v>-9.701890127986279E-3</v>
      </c>
      <c r="E45" s="124">
        <v>179705</v>
      </c>
      <c r="F45" s="125">
        <f t="shared" si="16"/>
        <v>-4.6303667144297567E-2</v>
      </c>
      <c r="G45" s="124">
        <v>506848</v>
      </c>
      <c r="H45" s="125">
        <f t="shared" si="9"/>
        <v>-2.2996349112722636E-2</v>
      </c>
      <c r="I45" s="126">
        <v>356135</v>
      </c>
      <c r="J45" s="125">
        <f t="shared" si="10"/>
        <v>-8.5300905626128909E-3</v>
      </c>
      <c r="K45" s="126">
        <v>205258</v>
      </c>
      <c r="L45" s="125">
        <f t="shared" si="11"/>
        <v>-2.0276268937405084E-2</v>
      </c>
      <c r="M45" s="126">
        <v>561393</v>
      </c>
      <c r="N45" s="125">
        <f t="shared" si="12"/>
        <v>-1.2857281015640765E-2</v>
      </c>
      <c r="O45" s="124">
        <v>1744555</v>
      </c>
      <c r="P45" s="125">
        <f t="shared" si="13"/>
        <v>5.1291399508267776E-2</v>
      </c>
      <c r="Q45" s="124">
        <v>1342804</v>
      </c>
      <c r="R45" s="125">
        <f t="shared" si="14"/>
        <v>5.5669331513616749E-2</v>
      </c>
      <c r="S45" s="124">
        <v>3087359</v>
      </c>
      <c r="T45" s="125">
        <f t="shared" si="15"/>
        <v>5.3191050247438643E-2</v>
      </c>
    </row>
    <row r="46" spans="2:20" ht="15" hidden="1" customHeight="1" outlineLevel="1">
      <c r="B46" s="65" t="s">
        <v>93</v>
      </c>
      <c r="C46" s="124">
        <v>321491</v>
      </c>
      <c r="D46" s="125">
        <f t="shared" si="16"/>
        <v>0.17592128605131774</v>
      </c>
      <c r="E46" s="124">
        <v>188394</v>
      </c>
      <c r="F46" s="125">
        <f t="shared" si="16"/>
        <v>0.21198903771181543</v>
      </c>
      <c r="G46" s="124">
        <v>509885</v>
      </c>
      <c r="H46" s="125">
        <f t="shared" si="9"/>
        <v>0.18899488616887061</v>
      </c>
      <c r="I46" s="126">
        <v>354781</v>
      </c>
      <c r="J46" s="125">
        <f t="shared" si="10"/>
        <v>0.16382310778405795</v>
      </c>
      <c r="K46" s="126">
        <v>214355</v>
      </c>
      <c r="L46" s="125">
        <f t="shared" si="11"/>
        <v>0.24292589585990965</v>
      </c>
      <c r="M46" s="126">
        <v>569136</v>
      </c>
      <c r="N46" s="125">
        <f t="shared" si="12"/>
        <v>0.19240479278275124</v>
      </c>
      <c r="O46" s="124">
        <v>1723796</v>
      </c>
      <c r="P46" s="125">
        <f t="shared" si="13"/>
        <v>0.13424943807212686</v>
      </c>
      <c r="Q46" s="124">
        <v>1245031</v>
      </c>
      <c r="R46" s="125">
        <f t="shared" si="14"/>
        <v>4.6445033166018446E-2</v>
      </c>
      <c r="S46" s="124">
        <v>2968827</v>
      </c>
      <c r="T46" s="125">
        <f t="shared" si="15"/>
        <v>9.5694103058083568E-2</v>
      </c>
    </row>
    <row r="47" spans="2:20" ht="15" hidden="1" customHeight="1" outlineLevel="1">
      <c r="B47" s="65" t="s">
        <v>94</v>
      </c>
      <c r="C47" s="124">
        <v>407182</v>
      </c>
      <c r="D47" s="125">
        <f t="shared" si="16"/>
        <v>0.12538417317089356</v>
      </c>
      <c r="E47" s="124">
        <v>205950</v>
      </c>
      <c r="F47" s="125">
        <f t="shared" si="16"/>
        <v>7.7026058853368662E-2</v>
      </c>
      <c r="G47" s="124">
        <v>613132</v>
      </c>
      <c r="H47" s="125">
        <f t="shared" si="9"/>
        <v>0.10866361563512017</v>
      </c>
      <c r="I47" s="126">
        <v>446888</v>
      </c>
      <c r="J47" s="125">
        <f t="shared" si="10"/>
        <v>9.9341951513511439E-2</v>
      </c>
      <c r="K47" s="126">
        <v>233964</v>
      </c>
      <c r="L47" s="125">
        <f t="shared" si="11"/>
        <v>9.434827145884106E-2</v>
      </c>
      <c r="M47" s="126">
        <v>680852</v>
      </c>
      <c r="N47" s="125">
        <f t="shared" si="12"/>
        <v>9.7620820960248045E-2</v>
      </c>
      <c r="O47" s="124">
        <v>1923829</v>
      </c>
      <c r="P47" s="125">
        <f t="shared" si="13"/>
        <v>5.4774182052441889E-2</v>
      </c>
      <c r="Q47" s="124">
        <v>1453361</v>
      </c>
      <c r="R47" s="125">
        <f t="shared" si="14"/>
        <v>-1.6239190118536362E-2</v>
      </c>
      <c r="S47" s="124">
        <v>3377190</v>
      </c>
      <c r="T47" s="125">
        <f t="shared" si="15"/>
        <v>2.2995041009888029E-2</v>
      </c>
    </row>
    <row r="48" spans="2:20" ht="15" hidden="1" customHeight="1" outlineLevel="1">
      <c r="B48" s="65" t="s">
        <v>95</v>
      </c>
      <c r="C48" s="124">
        <v>410232</v>
      </c>
      <c r="D48" s="125">
        <f t="shared" si="16"/>
        <v>-2.3726683833013684E-2</v>
      </c>
      <c r="E48" s="124">
        <v>252415</v>
      </c>
      <c r="F48" s="125">
        <f t="shared" si="16"/>
        <v>-2.2056658453050715E-2</v>
      </c>
      <c r="G48" s="124">
        <v>662647</v>
      </c>
      <c r="H48" s="125">
        <f t="shared" si="9"/>
        <v>-2.3091211982721793E-2</v>
      </c>
      <c r="I48" s="126">
        <v>454238</v>
      </c>
      <c r="J48" s="125">
        <f t="shared" si="10"/>
        <v>-1.2980973985902144E-2</v>
      </c>
      <c r="K48" s="126">
        <v>286644</v>
      </c>
      <c r="L48" s="125">
        <f t="shared" si="11"/>
        <v>1.1513863738654706E-4</v>
      </c>
      <c r="M48" s="126">
        <v>740882</v>
      </c>
      <c r="N48" s="125">
        <f t="shared" si="12"/>
        <v>-7.9550308439885198E-3</v>
      </c>
      <c r="O48" s="124">
        <v>2105874</v>
      </c>
      <c r="P48" s="125">
        <f t="shared" si="13"/>
        <v>3.8621677420118461E-2</v>
      </c>
      <c r="Q48" s="124">
        <v>1877380</v>
      </c>
      <c r="R48" s="125">
        <f t="shared" si="14"/>
        <v>2.2325420310153277E-2</v>
      </c>
      <c r="S48" s="124">
        <v>3983254</v>
      </c>
      <c r="T48" s="125">
        <f t="shared" si="15"/>
        <v>3.0876709520935686E-2</v>
      </c>
    </row>
    <row r="49" spans="2:20" ht="15" hidden="1" customHeight="1" outlineLevel="1">
      <c r="B49" s="65" t="s">
        <v>96</v>
      </c>
      <c r="C49" s="124">
        <v>393912</v>
      </c>
      <c r="D49" s="125">
        <f t="shared" si="16"/>
        <v>2.416157288121501E-2</v>
      </c>
      <c r="E49" s="124">
        <v>239153</v>
      </c>
      <c r="F49" s="125">
        <f t="shared" si="16"/>
        <v>4.4900119285631312E-3</v>
      </c>
      <c r="G49" s="124">
        <v>633065</v>
      </c>
      <c r="H49" s="125">
        <f t="shared" si="9"/>
        <v>1.6640356638718545E-2</v>
      </c>
      <c r="I49" s="126">
        <v>430727</v>
      </c>
      <c r="J49" s="125">
        <f t="shared" si="10"/>
        <v>3.090116223409356E-2</v>
      </c>
      <c r="K49" s="126">
        <v>271596</v>
      </c>
      <c r="L49" s="125">
        <f t="shared" si="11"/>
        <v>3.042374714030438E-2</v>
      </c>
      <c r="M49" s="126">
        <v>702323</v>
      </c>
      <c r="N49" s="125">
        <f t="shared" si="12"/>
        <v>3.0716488135334563E-2</v>
      </c>
      <c r="O49" s="124">
        <v>1947683</v>
      </c>
      <c r="P49" s="125">
        <f t="shared" si="13"/>
        <v>6.5803269287174615E-2</v>
      </c>
      <c r="Q49" s="124">
        <v>1800723</v>
      </c>
      <c r="R49" s="125">
        <f t="shared" si="14"/>
        <v>5.2222453358514276E-2</v>
      </c>
      <c r="S49" s="124">
        <v>3748406</v>
      </c>
      <c r="T49" s="125">
        <f t="shared" si="15"/>
        <v>5.9235601833850238E-2</v>
      </c>
    </row>
    <row r="50" spans="2:20" ht="15" hidden="1" customHeight="1" outlineLevel="1">
      <c r="B50" s="65" t="s">
        <v>97</v>
      </c>
      <c r="C50" s="124">
        <v>380009</v>
      </c>
      <c r="D50" s="125">
        <f t="shared" si="16"/>
        <v>-1.3263501741029304E-2</v>
      </c>
      <c r="E50" s="124">
        <v>257584</v>
      </c>
      <c r="F50" s="125">
        <f t="shared" si="16"/>
        <v>-2.5557224950046864E-3</v>
      </c>
      <c r="G50" s="124">
        <v>637593</v>
      </c>
      <c r="H50" s="125">
        <f t="shared" si="9"/>
        <v>-8.9654175494007227E-3</v>
      </c>
      <c r="I50" s="126">
        <v>417612</v>
      </c>
      <c r="J50" s="125">
        <f t="shared" si="10"/>
        <v>-1.4045202461983042E-2</v>
      </c>
      <c r="K50" s="126">
        <v>292302</v>
      </c>
      <c r="L50" s="125">
        <f t="shared" si="11"/>
        <v>2.1406407245890602E-2</v>
      </c>
      <c r="M50" s="126">
        <v>709914</v>
      </c>
      <c r="N50" s="125">
        <f t="shared" si="12"/>
        <v>2.4938815364006217E-4</v>
      </c>
      <c r="O50" s="124">
        <v>2002887</v>
      </c>
      <c r="P50" s="125">
        <f t="shared" si="13"/>
        <v>1.4990579261402015E-2</v>
      </c>
      <c r="Q50" s="124">
        <v>1796915</v>
      </c>
      <c r="R50" s="125">
        <f t="shared" si="14"/>
        <v>1.5024427828462361E-2</v>
      </c>
      <c r="S50" s="124">
        <v>3799802</v>
      </c>
      <c r="T50" s="125">
        <f t="shared" si="15"/>
        <v>1.5006585866151667E-2</v>
      </c>
    </row>
    <row r="51" spans="2:20" collapsed="1">
      <c r="B51" s="134">
        <v>2008</v>
      </c>
      <c r="C51" s="126">
        <v>4431353</v>
      </c>
      <c r="D51" s="135">
        <f t="shared" si="16"/>
        <v>-1.6004693312584695E-2</v>
      </c>
      <c r="E51" s="126">
        <v>2595510</v>
      </c>
      <c r="F51" s="135">
        <f t="shared" si="16"/>
        <v>-3.4785519049478464E-2</v>
      </c>
      <c r="G51" s="126">
        <v>7026863</v>
      </c>
      <c r="H51" s="135">
        <f t="shared" si="9"/>
        <v>-2.3026275085405223E-2</v>
      </c>
      <c r="I51" s="126">
        <v>4832046</v>
      </c>
      <c r="J51" s="135">
        <f t="shared" si="10"/>
        <v>-1.5047493134241141E-2</v>
      </c>
      <c r="K51" s="126">
        <v>2957842</v>
      </c>
      <c r="L51" s="135">
        <f t="shared" si="11"/>
        <v>-1.4033604649689946E-2</v>
      </c>
      <c r="M51" s="126">
        <v>7789888</v>
      </c>
      <c r="N51" s="135">
        <f t="shared" si="12"/>
        <v>-1.4662762533220852E-2</v>
      </c>
      <c r="O51" s="126">
        <v>23009399</v>
      </c>
      <c r="P51" s="135">
        <f t="shared" si="13"/>
        <v>1.5767408703919239E-2</v>
      </c>
      <c r="Q51" s="126">
        <v>19052678</v>
      </c>
      <c r="R51" s="135">
        <f t="shared" si="14"/>
        <v>-1.214256123466384E-2</v>
      </c>
      <c r="S51" s="126">
        <v>42062077</v>
      </c>
      <c r="T51" s="135">
        <f t="shared" si="15"/>
        <v>2.9322277811290043E-3</v>
      </c>
    </row>
    <row r="52" spans="2:20" ht="15" hidden="1" customHeight="1" outlineLevel="1">
      <c r="B52" s="65" t="s">
        <v>86</v>
      </c>
      <c r="C52" s="124">
        <v>369153</v>
      </c>
      <c r="D52" s="125">
        <f t="shared" si="16"/>
        <v>2.3786940894568787E-2</v>
      </c>
      <c r="E52" s="124">
        <v>260003</v>
      </c>
      <c r="F52" s="125">
        <f t="shared" si="16"/>
        <v>4.0773846455605556E-2</v>
      </c>
      <c r="G52" s="124">
        <v>629156</v>
      </c>
      <c r="H52" s="125">
        <f t="shared" si="9"/>
        <v>3.0739212277991479E-2</v>
      </c>
      <c r="I52" s="126">
        <v>404083</v>
      </c>
      <c r="J52" s="125">
        <f t="shared" si="10"/>
        <v>2.0259607785708678E-2</v>
      </c>
      <c r="K52" s="126">
        <v>289569</v>
      </c>
      <c r="L52" s="125">
        <f t="shared" si="11"/>
        <v>4.8942613508755395E-2</v>
      </c>
      <c r="M52" s="126">
        <v>693652</v>
      </c>
      <c r="N52" s="125">
        <f t="shared" si="12"/>
        <v>3.2040552463336036E-2</v>
      </c>
      <c r="O52" s="124">
        <v>1869007</v>
      </c>
      <c r="P52" s="125">
        <f t="shared" si="13"/>
        <v>2.0115212129172555E-3</v>
      </c>
      <c r="Q52" s="124">
        <v>1753739</v>
      </c>
      <c r="R52" s="125">
        <f t="shared" si="14"/>
        <v>1.9982772870003718E-2</v>
      </c>
      <c r="S52" s="124">
        <v>3622746</v>
      </c>
      <c r="T52" s="125">
        <f t="shared" si="15"/>
        <v>1.0631483921937912E-2</v>
      </c>
    </row>
    <row r="53" spans="2:20" ht="15" hidden="1" customHeight="1" outlineLevel="1">
      <c r="B53" s="65" t="s">
        <v>87</v>
      </c>
      <c r="C53" s="124">
        <v>381562</v>
      </c>
      <c r="D53" s="125">
        <f t="shared" si="16"/>
        <v>1.1084347565709862E-2</v>
      </c>
      <c r="E53" s="124">
        <v>226551</v>
      </c>
      <c r="F53" s="125">
        <f t="shared" si="16"/>
        <v>4.2421340993110679E-3</v>
      </c>
      <c r="G53" s="124">
        <v>608113</v>
      </c>
      <c r="H53" s="125">
        <f t="shared" si="9"/>
        <v>8.5244281253058496E-3</v>
      </c>
      <c r="I53" s="126">
        <v>412586</v>
      </c>
      <c r="J53" s="125">
        <f t="shared" si="10"/>
        <v>-2.3334485952155593E-3</v>
      </c>
      <c r="K53" s="126">
        <v>253095</v>
      </c>
      <c r="L53" s="125">
        <f t="shared" si="11"/>
        <v>1.6992554889894151E-4</v>
      </c>
      <c r="M53" s="126">
        <v>665681</v>
      </c>
      <c r="N53" s="125">
        <f t="shared" si="12"/>
        <v>-1.3831320891145582E-3</v>
      </c>
      <c r="O53" s="124">
        <v>1937410</v>
      </c>
      <c r="P53" s="125">
        <f t="shared" si="13"/>
        <v>3.0077534547082507E-2</v>
      </c>
      <c r="Q53" s="124">
        <v>1711889</v>
      </c>
      <c r="R53" s="125">
        <f t="shared" si="14"/>
        <v>3.9804070372329026E-3</v>
      </c>
      <c r="S53" s="124">
        <v>3649299</v>
      </c>
      <c r="T53" s="125">
        <f t="shared" si="15"/>
        <v>1.7668444628620383E-2</v>
      </c>
    </row>
    <row r="54" spans="2:20" ht="15" hidden="1" customHeight="1" outlineLevel="1">
      <c r="B54" s="65" t="s">
        <v>88</v>
      </c>
      <c r="C54" s="124">
        <v>327249</v>
      </c>
      <c r="D54" s="125">
        <f t="shared" si="16"/>
        <v>-0.117499056145839</v>
      </c>
      <c r="E54" s="124">
        <v>191784</v>
      </c>
      <c r="F54" s="125">
        <f t="shared" si="16"/>
        <v>-3.1239441744418395E-3</v>
      </c>
      <c r="G54" s="124">
        <v>519033</v>
      </c>
      <c r="H54" s="125">
        <f t="shared" si="9"/>
        <v>-7.8429701440860811E-2</v>
      </c>
      <c r="I54" s="126">
        <v>353088</v>
      </c>
      <c r="J54" s="125">
        <f t="shared" si="10"/>
        <v>-0.11907708275118756</v>
      </c>
      <c r="K54" s="126">
        <v>216307</v>
      </c>
      <c r="L54" s="125">
        <f t="shared" si="11"/>
        <v>6.4863456375370276E-3</v>
      </c>
      <c r="M54" s="126">
        <v>569395</v>
      </c>
      <c r="N54" s="125">
        <f t="shared" si="12"/>
        <v>-7.5250637861786651E-2</v>
      </c>
      <c r="O54" s="124">
        <v>1877076</v>
      </c>
      <c r="P54" s="125">
        <f t="shared" si="13"/>
        <v>-5.1335480587531568E-2</v>
      </c>
      <c r="Q54" s="124">
        <v>1568699</v>
      </c>
      <c r="R54" s="125">
        <f t="shared" si="14"/>
        <v>-8.2617142268996191E-2</v>
      </c>
      <c r="S54" s="124">
        <v>3445775</v>
      </c>
      <c r="T54" s="125">
        <f t="shared" si="15"/>
        <v>-6.5837034579028564E-2</v>
      </c>
    </row>
    <row r="55" spans="2:20" ht="15" hidden="1" customHeight="1" outlineLevel="1">
      <c r="B55" s="65" t="s">
        <v>89</v>
      </c>
      <c r="C55" s="124">
        <v>372662</v>
      </c>
      <c r="D55" s="125">
        <f t="shared" si="16"/>
        <v>-0.102482093571026</v>
      </c>
      <c r="E55" s="124">
        <v>188098</v>
      </c>
      <c r="F55" s="125">
        <f t="shared" si="16"/>
        <v>-7.5794500894243444E-2</v>
      </c>
      <c r="G55" s="124">
        <v>560760</v>
      </c>
      <c r="H55" s="125">
        <f t="shared" si="9"/>
        <v>-9.3703635464445378E-2</v>
      </c>
      <c r="I55" s="126">
        <v>396349</v>
      </c>
      <c r="J55" s="125">
        <f t="shared" si="10"/>
        <v>-0.11769118779746135</v>
      </c>
      <c r="K55" s="126">
        <v>212512</v>
      </c>
      <c r="L55" s="125">
        <f t="shared" si="11"/>
        <v>-7.412264459209239E-2</v>
      </c>
      <c r="M55" s="126">
        <v>608861</v>
      </c>
      <c r="N55" s="125">
        <f t="shared" si="12"/>
        <v>-0.10295796789064493</v>
      </c>
      <c r="O55" s="124">
        <v>1838273</v>
      </c>
      <c r="P55" s="125">
        <f t="shared" si="13"/>
        <v>-4.7924052403013229E-2</v>
      </c>
      <c r="Q55" s="124">
        <v>1381300</v>
      </c>
      <c r="R55" s="125">
        <f t="shared" si="14"/>
        <v>-0.11251119560733835</v>
      </c>
      <c r="S55" s="124">
        <v>3219573</v>
      </c>
      <c r="T55" s="125">
        <f t="shared" si="15"/>
        <v>-7.6750556819058402E-2</v>
      </c>
    </row>
    <row r="56" spans="2:20" ht="15" hidden="1" customHeight="1" outlineLevel="1">
      <c r="B56" s="65" t="s">
        <v>90</v>
      </c>
      <c r="C56" s="124">
        <v>488860</v>
      </c>
      <c r="D56" s="125">
        <f t="shared" si="16"/>
        <v>-1.5647432399507832E-2</v>
      </c>
      <c r="E56" s="124">
        <v>285041</v>
      </c>
      <c r="F56" s="125">
        <f t="shared" si="16"/>
        <v>-9.8376714731843729E-3</v>
      </c>
      <c r="G56" s="124">
        <v>773901</v>
      </c>
      <c r="H56" s="125">
        <f t="shared" si="9"/>
        <v>-1.3515546128509248E-2</v>
      </c>
      <c r="I56" s="126">
        <v>529425</v>
      </c>
      <c r="J56" s="125">
        <f t="shared" si="10"/>
        <v>-2.6745763584288929E-2</v>
      </c>
      <c r="K56" s="126">
        <v>318479</v>
      </c>
      <c r="L56" s="125">
        <f t="shared" si="11"/>
        <v>-6.3832774354574129E-3</v>
      </c>
      <c r="M56" s="126">
        <v>847904</v>
      </c>
      <c r="N56" s="125">
        <f t="shared" si="12"/>
        <v>-1.9196089295649865E-2</v>
      </c>
      <c r="O56" s="124">
        <v>2280363</v>
      </c>
      <c r="P56" s="125">
        <f t="shared" si="13"/>
        <v>-3.4954478685411017E-2</v>
      </c>
      <c r="Q56" s="124">
        <v>1950001</v>
      </c>
      <c r="R56" s="125">
        <f t="shared" si="14"/>
        <v>-0.10745544374088578</v>
      </c>
      <c r="S56" s="124">
        <v>4230364</v>
      </c>
      <c r="T56" s="125">
        <f t="shared" si="15"/>
        <v>-6.9784562610975764E-2</v>
      </c>
    </row>
    <row r="57" spans="2:20" ht="15" hidden="1" customHeight="1" outlineLevel="1">
      <c r="B57" s="65" t="s">
        <v>91</v>
      </c>
      <c r="C57" s="124">
        <v>408446</v>
      </c>
      <c r="D57" s="125">
        <f t="shared" si="16"/>
        <v>-0.10230661875405223</v>
      </c>
      <c r="E57" s="124">
        <v>248044</v>
      </c>
      <c r="F57" s="125">
        <f t="shared" si="16"/>
        <v>-3.113867883257293E-2</v>
      </c>
      <c r="G57" s="124">
        <v>656490</v>
      </c>
      <c r="H57" s="125">
        <f t="shared" si="9"/>
        <v>-7.6680951490201932E-2</v>
      </c>
      <c r="I57" s="126">
        <v>438202</v>
      </c>
      <c r="J57" s="125">
        <f t="shared" si="10"/>
        <v>-0.11307350405207384</v>
      </c>
      <c r="K57" s="126">
        <v>277857</v>
      </c>
      <c r="L57" s="125">
        <f t="shared" si="11"/>
        <v>-1.6226455176320598E-2</v>
      </c>
      <c r="M57" s="126">
        <v>716059</v>
      </c>
      <c r="N57" s="125">
        <f t="shared" si="12"/>
        <v>-7.7847234027208945E-2</v>
      </c>
      <c r="O57" s="124">
        <v>2018666</v>
      </c>
      <c r="P57" s="125">
        <f t="shared" si="13"/>
        <v>-6.3728045683160262E-2</v>
      </c>
      <c r="Q57" s="124">
        <v>1664074</v>
      </c>
      <c r="R57" s="125">
        <f t="shared" si="14"/>
        <v>-0.11107205605125214</v>
      </c>
      <c r="S57" s="124">
        <v>3682740</v>
      </c>
      <c r="T57" s="125">
        <f t="shared" si="15"/>
        <v>-8.5730656550322304E-2</v>
      </c>
    </row>
    <row r="58" spans="2:20" ht="15" hidden="1" customHeight="1" outlineLevel="1">
      <c r="B58" s="65" t="s">
        <v>92</v>
      </c>
      <c r="C58" s="124">
        <v>330348</v>
      </c>
      <c r="D58" s="125">
        <f t="shared" si="16"/>
        <v>-0.1067040193830312</v>
      </c>
      <c r="E58" s="124">
        <v>188430</v>
      </c>
      <c r="F58" s="125">
        <f t="shared" si="16"/>
        <v>3.7490158076433966E-2</v>
      </c>
      <c r="G58" s="124">
        <v>518778</v>
      </c>
      <c r="H58" s="125">
        <f t="shared" si="9"/>
        <v>-5.9211612011700554E-2</v>
      </c>
      <c r="I58" s="126">
        <v>359199</v>
      </c>
      <c r="J58" s="125">
        <f t="shared" si="10"/>
        <v>-9.7542101838336004E-2</v>
      </c>
      <c r="K58" s="126">
        <v>209506</v>
      </c>
      <c r="L58" s="125">
        <f t="shared" si="11"/>
        <v>5.1056293865920255E-2</v>
      </c>
      <c r="M58" s="126">
        <v>568705</v>
      </c>
      <c r="N58" s="125">
        <f t="shared" si="12"/>
        <v>-4.7956648676157454E-2</v>
      </c>
      <c r="O58" s="124">
        <v>1659440</v>
      </c>
      <c r="P58" s="125">
        <f t="shared" si="13"/>
        <v>-7.3677018376969827E-2</v>
      </c>
      <c r="Q58" s="124">
        <v>1271993</v>
      </c>
      <c r="R58" s="125">
        <f t="shared" si="14"/>
        <v>-8.7916185346202935E-2</v>
      </c>
      <c r="S58" s="124">
        <v>2931433</v>
      </c>
      <c r="T58" s="125">
        <f t="shared" si="15"/>
        <v>-7.9909843855735074E-2</v>
      </c>
    </row>
    <row r="59" spans="2:20" ht="15" hidden="1" customHeight="1" outlineLevel="1">
      <c r="B59" s="65" t="s">
        <v>93</v>
      </c>
      <c r="C59" s="124">
        <v>273395</v>
      </c>
      <c r="D59" s="125">
        <f t="shared" si="16"/>
        <v>-0.23843282542689215</v>
      </c>
      <c r="E59" s="124">
        <v>155442</v>
      </c>
      <c r="F59" s="125">
        <f t="shared" si="16"/>
        <v>2.4815728055485931E-2</v>
      </c>
      <c r="G59" s="124">
        <v>428837</v>
      </c>
      <c r="H59" s="125">
        <f t="shared" si="9"/>
        <v>-0.16024305419568097</v>
      </c>
      <c r="I59" s="126">
        <v>304841</v>
      </c>
      <c r="J59" s="125">
        <f t="shared" si="10"/>
        <v>-0.21400117058882684</v>
      </c>
      <c r="K59" s="126">
        <v>172460</v>
      </c>
      <c r="L59" s="125">
        <f t="shared" si="11"/>
        <v>2.2591165134894675E-2</v>
      </c>
      <c r="M59" s="126">
        <v>477301</v>
      </c>
      <c r="N59" s="125">
        <f t="shared" si="12"/>
        <v>-0.14229930870151974</v>
      </c>
      <c r="O59" s="124">
        <v>1519768</v>
      </c>
      <c r="P59" s="125">
        <f t="shared" si="13"/>
        <v>-0.1096378836611186</v>
      </c>
      <c r="Q59" s="124">
        <v>1189772</v>
      </c>
      <c r="R59" s="125">
        <f t="shared" si="14"/>
        <v>-7.2388604877987928E-2</v>
      </c>
      <c r="S59" s="124">
        <v>2709540</v>
      </c>
      <c r="T59" s="125">
        <f t="shared" si="15"/>
        <v>-9.3656559277397911E-2</v>
      </c>
    </row>
    <row r="60" spans="2:20" ht="15" hidden="1" customHeight="1" outlineLevel="1">
      <c r="B60" s="65" t="s">
        <v>94</v>
      </c>
      <c r="C60" s="124">
        <v>361816</v>
      </c>
      <c r="D60" s="125">
        <f t="shared" si="16"/>
        <v>-3.5825827426317791E-2</v>
      </c>
      <c r="E60" s="124">
        <v>191221</v>
      </c>
      <c r="F60" s="125">
        <f t="shared" si="16"/>
        <v>-0.11771979606431815</v>
      </c>
      <c r="G60" s="124">
        <v>553037</v>
      </c>
      <c r="H60" s="125">
        <f t="shared" si="9"/>
        <v>-6.5807988243143933E-2</v>
      </c>
      <c r="I60" s="126">
        <v>406505</v>
      </c>
      <c r="J60" s="125">
        <f t="shared" si="10"/>
        <v>-1.3241811696033112E-3</v>
      </c>
      <c r="K60" s="126">
        <v>213793</v>
      </c>
      <c r="L60" s="125">
        <f t="shared" si="11"/>
        <v>-0.11306508689176797</v>
      </c>
      <c r="M60" s="126">
        <v>620298</v>
      </c>
      <c r="N60" s="125">
        <f t="shared" si="12"/>
        <v>-4.288440975109975E-2</v>
      </c>
      <c r="O60" s="124">
        <v>1823925</v>
      </c>
      <c r="P60" s="125">
        <f t="shared" si="13"/>
        <v>-5.9357304205217121E-2</v>
      </c>
      <c r="Q60" s="124">
        <v>1477352</v>
      </c>
      <c r="R60" s="125">
        <f t="shared" si="14"/>
        <v>-0.10179409903202918</v>
      </c>
      <c r="S60" s="124">
        <v>3301277</v>
      </c>
      <c r="T60" s="125">
        <f t="shared" si="15"/>
        <v>-7.8833618272889594E-2</v>
      </c>
    </row>
    <row r="61" spans="2:20" ht="15" hidden="1" customHeight="1" outlineLevel="1">
      <c r="B61" s="65" t="s">
        <v>95</v>
      </c>
      <c r="C61" s="124">
        <v>420202</v>
      </c>
      <c r="D61" s="125">
        <f t="shared" si="16"/>
        <v>-1.4681226741827591E-2</v>
      </c>
      <c r="E61" s="124">
        <v>258108</v>
      </c>
      <c r="F61" s="125">
        <f t="shared" si="16"/>
        <v>-1.3661567621893633E-2</v>
      </c>
      <c r="G61" s="124">
        <v>678310</v>
      </c>
      <c r="H61" s="125">
        <f t="shared" si="9"/>
        <v>-1.4293478418823891E-2</v>
      </c>
      <c r="I61" s="126">
        <v>460212</v>
      </c>
      <c r="J61" s="125">
        <f t="shared" si="10"/>
        <v>-6.2770043984375912E-3</v>
      </c>
      <c r="K61" s="126">
        <v>286611</v>
      </c>
      <c r="L61" s="125">
        <f t="shared" si="11"/>
        <v>-1.3899831756986947E-2</v>
      </c>
      <c r="M61" s="126">
        <v>746823</v>
      </c>
      <c r="N61" s="125">
        <f t="shared" si="12"/>
        <v>-9.2163392016132439E-3</v>
      </c>
      <c r="O61" s="124">
        <v>2027566</v>
      </c>
      <c r="P61" s="125">
        <f t="shared" si="13"/>
        <v>2.4161026045161904E-3</v>
      </c>
      <c r="Q61" s="124">
        <v>1836382</v>
      </c>
      <c r="R61" s="125">
        <f t="shared" si="14"/>
        <v>-5.8806492912417685E-3</v>
      </c>
      <c r="S61" s="124">
        <v>3863948</v>
      </c>
      <c r="T61" s="125">
        <f t="shared" si="15"/>
        <v>-1.5442163722078073E-3</v>
      </c>
    </row>
    <row r="62" spans="2:20" ht="15" hidden="1" customHeight="1" outlineLevel="1">
      <c r="B62" s="65" t="s">
        <v>96</v>
      </c>
      <c r="C62" s="124">
        <v>384619</v>
      </c>
      <c r="D62" s="125">
        <f t="shared" si="16"/>
        <v>5.6318878851659981E-3</v>
      </c>
      <c r="E62" s="124">
        <v>238084</v>
      </c>
      <c r="F62" s="125">
        <f t="shared" si="16"/>
        <v>-4.6290658548309604E-2</v>
      </c>
      <c r="G62" s="124">
        <v>622703</v>
      </c>
      <c r="H62" s="125">
        <f t="shared" si="9"/>
        <v>-1.4874111104958843E-2</v>
      </c>
      <c r="I62" s="126">
        <v>417816</v>
      </c>
      <c r="J62" s="125">
        <f t="shared" si="10"/>
        <v>1.4954088325316972E-2</v>
      </c>
      <c r="K62" s="126">
        <v>263577</v>
      </c>
      <c r="L62" s="125">
        <f t="shared" si="11"/>
        <v>-4.3638699002917281E-2</v>
      </c>
      <c r="M62" s="126">
        <v>681393</v>
      </c>
      <c r="N62" s="125">
        <f t="shared" si="12"/>
        <v>-8.5425687945244189E-3</v>
      </c>
      <c r="O62" s="124">
        <v>1827432</v>
      </c>
      <c r="P62" s="125">
        <f t="shared" si="13"/>
        <v>7.1897560994429455E-3</v>
      </c>
      <c r="Q62" s="124">
        <v>1711352</v>
      </c>
      <c r="R62" s="125">
        <f t="shared" si="14"/>
        <v>-2.7795577976231001E-2</v>
      </c>
      <c r="S62" s="124">
        <v>3538784</v>
      </c>
      <c r="T62" s="125">
        <f t="shared" si="15"/>
        <v>-1.0038137818151993E-2</v>
      </c>
    </row>
    <row r="63" spans="2:20" ht="15" hidden="1" customHeight="1" outlineLevel="1">
      <c r="B63" s="65" t="s">
        <v>97</v>
      </c>
      <c r="C63" s="124">
        <v>385117</v>
      </c>
      <c r="D63" s="125">
        <f t="shared" si="16"/>
        <v>4.2017056830849553E-2</v>
      </c>
      <c r="E63" s="124">
        <v>258244</v>
      </c>
      <c r="F63" s="125">
        <f t="shared" si="16"/>
        <v>1.0737807549028311E-3</v>
      </c>
      <c r="G63" s="124">
        <v>643361</v>
      </c>
      <c r="H63" s="125">
        <f t="shared" si="9"/>
        <v>2.5186637027830194E-2</v>
      </c>
      <c r="I63" s="126">
        <v>423561</v>
      </c>
      <c r="J63" s="125">
        <f t="shared" si="10"/>
        <v>6.8373632249895344E-2</v>
      </c>
      <c r="K63" s="126">
        <v>286176</v>
      </c>
      <c r="L63" s="125">
        <f t="shared" si="11"/>
        <v>2.7613012369931411E-4</v>
      </c>
      <c r="M63" s="126">
        <v>709737</v>
      </c>
      <c r="N63" s="125">
        <f t="shared" si="12"/>
        <v>3.9829990725967823E-2</v>
      </c>
      <c r="O63" s="124">
        <v>1973306</v>
      </c>
      <c r="P63" s="125">
        <f t="shared" si="13"/>
        <v>1.4404573108824703E-2</v>
      </c>
      <c r="Q63" s="124">
        <v>1770317</v>
      </c>
      <c r="R63" s="125">
        <f t="shared" si="14"/>
        <v>-2.575561961303563E-2</v>
      </c>
      <c r="S63" s="124">
        <v>3743623</v>
      </c>
      <c r="T63" s="125">
        <f t="shared" si="15"/>
        <v>-4.9914908105271882E-3</v>
      </c>
    </row>
    <row r="64" spans="2:20" collapsed="1">
      <c r="B64" s="134">
        <v>2007</v>
      </c>
      <c r="C64" s="126">
        <v>4503429</v>
      </c>
      <c r="D64" s="135">
        <f t="shared" si="16"/>
        <v>-5.3541378873348644E-2</v>
      </c>
      <c r="E64" s="126">
        <v>2689050</v>
      </c>
      <c r="F64" s="135">
        <f t="shared" si="16"/>
        <v>-1.6632821765178885E-2</v>
      </c>
      <c r="G64" s="126">
        <v>7192479</v>
      </c>
      <c r="H64" s="135">
        <f t="shared" si="9"/>
        <v>-4.0071285175133919E-2</v>
      </c>
      <c r="I64" s="126">
        <v>4905867</v>
      </c>
      <c r="J64" s="135">
        <f t="shared" si="10"/>
        <v>-4.9586725625142325E-2</v>
      </c>
      <c r="K64" s="126">
        <v>2999942</v>
      </c>
      <c r="L64" s="135">
        <f t="shared" si="11"/>
        <v>-1.2491889932851441E-2</v>
      </c>
      <c r="M64" s="126">
        <v>7905809</v>
      </c>
      <c r="N64" s="135">
        <f t="shared" si="12"/>
        <v>-3.5843558484220717E-2</v>
      </c>
      <c r="O64" s="126">
        <v>22652232</v>
      </c>
      <c r="P64" s="135">
        <f t="shared" si="13"/>
        <v>-3.1719413523430995E-2</v>
      </c>
      <c r="Q64" s="126">
        <v>19286870</v>
      </c>
      <c r="R64" s="135">
        <f t="shared" si="14"/>
        <v>-5.8914487359399748E-2</v>
      </c>
      <c r="S64" s="126">
        <v>41939102</v>
      </c>
      <c r="T64" s="135">
        <f t="shared" si="15"/>
        <v>-4.4418472100876349E-2</v>
      </c>
    </row>
    <row r="65" spans="2:20" ht="15" hidden="1" customHeight="1" outlineLevel="1">
      <c r="B65" s="65" t="s">
        <v>86</v>
      </c>
      <c r="C65" s="124">
        <v>360576</v>
      </c>
      <c r="D65" s="136"/>
      <c r="E65" s="124">
        <v>249817</v>
      </c>
      <c r="F65" s="136"/>
      <c r="G65" s="124">
        <v>610393</v>
      </c>
      <c r="H65" s="136"/>
      <c r="I65" s="126">
        <v>396059</v>
      </c>
      <c r="J65" s="136"/>
      <c r="K65" s="126">
        <v>276058</v>
      </c>
      <c r="L65" s="136"/>
      <c r="M65" s="126">
        <v>672117</v>
      </c>
      <c r="N65" s="136"/>
      <c r="O65" s="124">
        <v>1865255</v>
      </c>
      <c r="P65" s="136"/>
      <c r="Q65" s="124">
        <v>1719381</v>
      </c>
      <c r="R65" s="136"/>
      <c r="S65" s="124">
        <v>3584636</v>
      </c>
      <c r="T65" s="136"/>
    </row>
    <row r="66" spans="2:20" ht="15" hidden="1" customHeight="1" outlineLevel="1">
      <c r="B66" s="65" t="s">
        <v>87</v>
      </c>
      <c r="C66" s="124">
        <v>377379</v>
      </c>
      <c r="D66" s="136"/>
      <c r="E66" s="124">
        <v>225594</v>
      </c>
      <c r="F66" s="136"/>
      <c r="G66" s="124">
        <v>602973</v>
      </c>
      <c r="H66" s="136"/>
      <c r="I66" s="126">
        <v>413551</v>
      </c>
      <c r="J66" s="136"/>
      <c r="K66" s="126">
        <v>253052</v>
      </c>
      <c r="L66" s="136"/>
      <c r="M66" s="126">
        <v>666603</v>
      </c>
      <c r="N66" s="136"/>
      <c r="O66" s="124">
        <v>1880839</v>
      </c>
      <c r="P66" s="136"/>
      <c r="Q66" s="124">
        <v>1705102</v>
      </c>
      <c r="R66" s="136"/>
      <c r="S66" s="124">
        <v>3585941</v>
      </c>
      <c r="T66" s="136"/>
    </row>
    <row r="67" spans="2:20" ht="15" hidden="1" customHeight="1" outlineLevel="1">
      <c r="B67" s="65" t="s">
        <v>88</v>
      </c>
      <c r="C67" s="124">
        <v>370820</v>
      </c>
      <c r="D67" s="136"/>
      <c r="E67" s="124">
        <v>192385</v>
      </c>
      <c r="F67" s="136"/>
      <c r="G67" s="124">
        <v>563205</v>
      </c>
      <c r="H67" s="136"/>
      <c r="I67" s="126">
        <v>400816</v>
      </c>
      <c r="J67" s="136"/>
      <c r="K67" s="126">
        <v>214913</v>
      </c>
      <c r="L67" s="136"/>
      <c r="M67" s="126">
        <v>615729</v>
      </c>
      <c r="N67" s="136"/>
      <c r="O67" s="124">
        <v>1978651</v>
      </c>
      <c r="P67" s="136"/>
      <c r="Q67" s="124">
        <v>1709972</v>
      </c>
      <c r="R67" s="136"/>
      <c r="S67" s="124">
        <v>3688623</v>
      </c>
      <c r="T67" s="136"/>
    </row>
    <row r="68" spans="2:20" ht="15" hidden="1" customHeight="1" outlineLevel="1">
      <c r="B68" s="65" t="s">
        <v>89</v>
      </c>
      <c r="C68" s="124">
        <v>415214</v>
      </c>
      <c r="D68" s="136"/>
      <c r="E68" s="124">
        <v>203524</v>
      </c>
      <c r="F68" s="136"/>
      <c r="G68" s="124">
        <v>618738</v>
      </c>
      <c r="H68" s="136"/>
      <c r="I68" s="126">
        <v>449218</v>
      </c>
      <c r="J68" s="136"/>
      <c r="K68" s="126">
        <v>229525</v>
      </c>
      <c r="L68" s="136"/>
      <c r="M68" s="126">
        <v>678743</v>
      </c>
      <c r="N68" s="136"/>
      <c r="O68" s="124">
        <v>1930805</v>
      </c>
      <c r="P68" s="136"/>
      <c r="Q68" s="124">
        <v>1556414</v>
      </c>
      <c r="R68" s="136"/>
      <c r="S68" s="124">
        <v>3487219</v>
      </c>
      <c r="T68" s="136"/>
    </row>
    <row r="69" spans="2:20" ht="15" hidden="1" customHeight="1" outlineLevel="1">
      <c r="B69" s="65" t="s">
        <v>90</v>
      </c>
      <c r="C69" s="124">
        <v>496631</v>
      </c>
      <c r="D69" s="136"/>
      <c r="E69" s="124">
        <v>287873</v>
      </c>
      <c r="F69" s="136"/>
      <c r="G69" s="124">
        <v>784504</v>
      </c>
      <c r="H69" s="136"/>
      <c r="I69" s="126">
        <v>543974</v>
      </c>
      <c r="J69" s="136"/>
      <c r="K69" s="126">
        <v>320525</v>
      </c>
      <c r="L69" s="136"/>
      <c r="M69" s="126">
        <v>864499</v>
      </c>
      <c r="N69" s="136"/>
      <c r="O69" s="124">
        <v>2362959</v>
      </c>
      <c r="P69" s="136"/>
      <c r="Q69" s="124">
        <v>2184766</v>
      </c>
      <c r="R69" s="136"/>
      <c r="S69" s="124">
        <v>4547725</v>
      </c>
      <c r="T69" s="136"/>
    </row>
    <row r="70" spans="2:20" ht="15" hidden="1" customHeight="1" outlineLevel="1">
      <c r="B70" s="65" t="s">
        <v>91</v>
      </c>
      <c r="C70" s="124">
        <v>454995</v>
      </c>
      <c r="D70" s="136"/>
      <c r="E70" s="124">
        <v>256016</v>
      </c>
      <c r="F70" s="136"/>
      <c r="G70" s="124">
        <v>711011</v>
      </c>
      <c r="H70" s="136"/>
      <c r="I70" s="126">
        <v>494068</v>
      </c>
      <c r="J70" s="136"/>
      <c r="K70" s="126">
        <v>282440</v>
      </c>
      <c r="L70" s="136"/>
      <c r="M70" s="126">
        <v>776508</v>
      </c>
      <c r="N70" s="136"/>
      <c r="O70" s="124">
        <v>2156068</v>
      </c>
      <c r="P70" s="136"/>
      <c r="Q70" s="124">
        <v>1872001</v>
      </c>
      <c r="R70" s="136"/>
      <c r="S70" s="124">
        <v>4028069</v>
      </c>
      <c r="T70" s="136"/>
    </row>
    <row r="71" spans="2:20" ht="15" hidden="1" customHeight="1" outlineLevel="1">
      <c r="B71" s="65" t="s">
        <v>92</v>
      </c>
      <c r="C71" s="124">
        <v>369808</v>
      </c>
      <c r="D71" s="136"/>
      <c r="E71" s="124">
        <v>181621</v>
      </c>
      <c r="F71" s="136"/>
      <c r="G71" s="124">
        <v>551429</v>
      </c>
      <c r="H71" s="136"/>
      <c r="I71" s="126">
        <v>398023</v>
      </c>
      <c r="J71" s="136"/>
      <c r="K71" s="126">
        <v>199329</v>
      </c>
      <c r="L71" s="136"/>
      <c r="M71" s="126">
        <v>597352</v>
      </c>
      <c r="N71" s="136"/>
      <c r="O71" s="124">
        <v>1791427</v>
      </c>
      <c r="P71" s="136"/>
      <c r="Q71" s="124">
        <v>1394601</v>
      </c>
      <c r="R71" s="136"/>
      <c r="S71" s="124">
        <v>3186028</v>
      </c>
      <c r="T71" s="136"/>
    </row>
    <row r="72" spans="2:20" ht="15" hidden="1" customHeight="1" outlineLevel="1">
      <c r="B72" s="65" t="s">
        <v>93</v>
      </c>
      <c r="C72" s="124">
        <v>358990</v>
      </c>
      <c r="D72" s="136"/>
      <c r="E72" s="124">
        <v>151678</v>
      </c>
      <c r="F72" s="136"/>
      <c r="G72" s="124">
        <v>510668</v>
      </c>
      <c r="H72" s="136"/>
      <c r="I72" s="126">
        <v>387839</v>
      </c>
      <c r="J72" s="136"/>
      <c r="K72" s="126">
        <v>168650</v>
      </c>
      <c r="L72" s="136"/>
      <c r="M72" s="126">
        <v>556489</v>
      </c>
      <c r="N72" s="136"/>
      <c r="O72" s="124">
        <v>1706910</v>
      </c>
      <c r="P72" s="136"/>
      <c r="Q72" s="124">
        <v>1282619</v>
      </c>
      <c r="R72" s="136"/>
      <c r="S72" s="124">
        <v>2989529</v>
      </c>
      <c r="T72" s="136"/>
    </row>
    <row r="73" spans="2:20" ht="15" hidden="1" customHeight="1" outlineLevel="1">
      <c r="B73" s="65" t="s">
        <v>94</v>
      </c>
      <c r="C73" s="124">
        <v>375260</v>
      </c>
      <c r="D73" s="136"/>
      <c r="E73" s="124">
        <v>216735</v>
      </c>
      <c r="F73" s="136"/>
      <c r="G73" s="124">
        <v>591995</v>
      </c>
      <c r="H73" s="136"/>
      <c r="I73" s="126">
        <v>407044</v>
      </c>
      <c r="J73" s="136"/>
      <c r="K73" s="126">
        <v>241047</v>
      </c>
      <c r="L73" s="136"/>
      <c r="M73" s="126">
        <v>648091</v>
      </c>
      <c r="N73" s="136"/>
      <c r="O73" s="124">
        <v>1939020</v>
      </c>
      <c r="P73" s="136"/>
      <c r="Q73" s="124">
        <v>1644781</v>
      </c>
      <c r="R73" s="136"/>
      <c r="S73" s="124">
        <v>3583801</v>
      </c>
      <c r="T73" s="136"/>
    </row>
    <row r="74" spans="2:20" ht="15" hidden="1" customHeight="1" outlineLevel="1">
      <c r="B74" s="65" t="s">
        <v>95</v>
      </c>
      <c r="C74" s="124">
        <v>426463</v>
      </c>
      <c r="D74" s="136"/>
      <c r="E74" s="124">
        <v>261683</v>
      </c>
      <c r="F74" s="136"/>
      <c r="G74" s="124">
        <v>688146</v>
      </c>
      <c r="H74" s="136"/>
      <c r="I74" s="126">
        <v>463119</v>
      </c>
      <c r="J74" s="136"/>
      <c r="K74" s="126">
        <v>290651</v>
      </c>
      <c r="L74" s="136"/>
      <c r="M74" s="126">
        <v>753770</v>
      </c>
      <c r="N74" s="136"/>
      <c r="O74" s="124">
        <v>2022679</v>
      </c>
      <c r="P74" s="136"/>
      <c r="Q74" s="124">
        <v>1847245</v>
      </c>
      <c r="R74" s="136"/>
      <c r="S74" s="124">
        <v>3869924</v>
      </c>
      <c r="T74" s="136"/>
    </row>
    <row r="75" spans="2:20" ht="15" hidden="1" customHeight="1" outlineLevel="1">
      <c r="B75" s="65" t="s">
        <v>96</v>
      </c>
      <c r="C75" s="124">
        <v>382465</v>
      </c>
      <c r="D75" s="136"/>
      <c r="E75" s="124">
        <v>249640</v>
      </c>
      <c r="F75" s="136"/>
      <c r="G75" s="124">
        <v>632105</v>
      </c>
      <c r="H75" s="136"/>
      <c r="I75" s="126">
        <v>411660</v>
      </c>
      <c r="J75" s="136"/>
      <c r="K75" s="126">
        <v>275604</v>
      </c>
      <c r="L75" s="136"/>
      <c r="M75" s="126">
        <v>687264</v>
      </c>
      <c r="N75" s="136"/>
      <c r="O75" s="124">
        <v>1814387</v>
      </c>
      <c r="P75" s="136"/>
      <c r="Q75" s="124">
        <v>1760280</v>
      </c>
      <c r="R75" s="136"/>
      <c r="S75" s="124">
        <v>3574667</v>
      </c>
      <c r="T75" s="136"/>
    </row>
    <row r="76" spans="2:20" ht="15" hidden="1" customHeight="1" outlineLevel="1">
      <c r="B76" s="65" t="s">
        <v>97</v>
      </c>
      <c r="C76" s="124">
        <v>369588</v>
      </c>
      <c r="D76" s="136"/>
      <c r="E76" s="124">
        <v>257967</v>
      </c>
      <c r="F76" s="136"/>
      <c r="G76" s="124">
        <v>627555</v>
      </c>
      <c r="H76" s="136"/>
      <c r="I76" s="126">
        <v>396454</v>
      </c>
      <c r="J76" s="136"/>
      <c r="K76" s="126">
        <v>286097</v>
      </c>
      <c r="L76" s="136"/>
      <c r="M76" s="126">
        <v>682551</v>
      </c>
      <c r="N76" s="136"/>
      <c r="O76" s="124">
        <v>1945285</v>
      </c>
      <c r="P76" s="136"/>
      <c r="Q76" s="124">
        <v>1817118</v>
      </c>
      <c r="R76" s="136"/>
      <c r="S76" s="124">
        <v>3762403</v>
      </c>
      <c r="T76" s="136"/>
    </row>
    <row r="77" spans="2:20" collapsed="1">
      <c r="B77" s="134">
        <v>2006</v>
      </c>
      <c r="C77" s="126">
        <v>4758189</v>
      </c>
      <c r="D77" s="126"/>
      <c r="E77" s="126">
        <v>2734533</v>
      </c>
      <c r="F77" s="126"/>
      <c r="G77" s="126">
        <v>7492722</v>
      </c>
      <c r="H77" s="126"/>
      <c r="I77" s="126">
        <v>5161825</v>
      </c>
      <c r="J77" s="126"/>
      <c r="K77" s="126">
        <v>3037891</v>
      </c>
      <c r="L77" s="126"/>
      <c r="M77" s="126">
        <v>8199716</v>
      </c>
      <c r="N77" s="126"/>
      <c r="O77" s="126">
        <v>23394285</v>
      </c>
      <c r="P77" s="126"/>
      <c r="Q77" s="126">
        <v>20494280</v>
      </c>
      <c r="R77" s="126"/>
      <c r="S77" s="126">
        <v>43888565</v>
      </c>
      <c r="T77" s="126"/>
    </row>
    <row r="78" spans="2:20" ht="15" customHeight="1">
      <c r="B78" s="137" t="s">
        <v>126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</row>
    <row r="81" spans="3:20"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</row>
    <row r="82" spans="3:20"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6" t="s">
        <v>263</v>
      </c>
      <c r="C5" s="266"/>
      <c r="D5" s="266"/>
      <c r="E5" s="266"/>
      <c r="F5" s="266"/>
      <c r="G5" s="266"/>
      <c r="H5" s="266"/>
      <c r="I5" s="266"/>
      <c r="J5" s="266"/>
      <c r="K5" s="266"/>
    </row>
    <row r="6" spans="2:11" ht="15" customHeight="1">
      <c r="B6" s="267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1" ht="15" customHeight="1">
      <c r="B7" s="267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1">
      <c r="B8" s="65" t="s">
        <v>94</v>
      </c>
      <c r="C8" s="67">
        <f>IFERROR('Tablas PERNOCTA zona'!C8/'Tablas PERNOCTA zona'!C21-1,"-")</f>
        <v>0.21648497636072372</v>
      </c>
      <c r="D8" s="67">
        <f>IFERROR('Tablas PERNOCTA zona'!E8/'Tablas PERNOCTA zona'!E21-1,"-")</f>
        <v>2.9641745458186985E-2</v>
      </c>
      <c r="E8" s="67">
        <f>IFERROR('Tablas PERNOCTA zona'!G8/'Tablas PERNOCTA zona'!G21-1,"-")</f>
        <v>0.15690026373146759</v>
      </c>
      <c r="F8" s="69">
        <f>IFERROR('Tablas PERNOCTA zona'!I8/'Tablas PERNOCTA zona'!I21-1,"-")</f>
        <v>0.23514511160928397</v>
      </c>
      <c r="G8" s="69">
        <f>IFERROR('Tablas PERNOCTA zona'!K8/'Tablas PERNOCTA zona'!K21-1,"-")</f>
        <v>6.2467686505884856E-2</v>
      </c>
      <c r="H8" s="69">
        <f>IFERROR('Tablas PERNOCTA zona'!M8/'Tablas PERNOCTA zona'!M21-1,"-")</f>
        <v>0.18015385099649639</v>
      </c>
      <c r="I8" s="67">
        <f>IFERROR('Tablas PERNOCTA zona'!O8/'Tablas PERNOCTA zona'!O21-1,"-")</f>
        <v>0.26079754235493025</v>
      </c>
      <c r="J8" s="67">
        <f>IFERROR('Tablas PERNOCTA zona'!Q8/'Tablas PERNOCTA zona'!Q21-1,"-")</f>
        <v>0.24088887549075588</v>
      </c>
      <c r="K8" s="67">
        <f>IFERROR('Tablas PERNOCTA zona'!S8/'Tablas PERNOCTA zona'!S21-1,"-")</f>
        <v>0.25249552067072734</v>
      </c>
    </row>
    <row r="9" spans="2:11">
      <c r="B9" s="65" t="s">
        <v>95</v>
      </c>
      <c r="C9" s="67">
        <f>IFERROR('Tablas PERNOCTA zona'!C9/'Tablas PERNOCTA zona'!C22-1,"-")</f>
        <v>0.1925995823342872</v>
      </c>
      <c r="D9" s="67">
        <f>IFERROR('Tablas PERNOCTA zona'!E9/'Tablas PERNOCTA zona'!E22-1,"-")</f>
        <v>2.0218382894760856E-2</v>
      </c>
      <c r="E9" s="67">
        <f>IFERROR('Tablas PERNOCTA zona'!G9/'Tablas PERNOCTA zona'!G22-1,"-")</f>
        <v>0.13452748280785842</v>
      </c>
      <c r="F9" s="69">
        <f>IFERROR('Tablas PERNOCTA zona'!I9/'Tablas PERNOCTA zona'!I22-1,"-")</f>
        <v>0.18836007476888472</v>
      </c>
      <c r="G9" s="69">
        <f>IFERROR('Tablas PERNOCTA zona'!K9/'Tablas PERNOCTA zona'!K22-1,"-")</f>
        <v>4.3522613231580243E-2</v>
      </c>
      <c r="H9" s="69">
        <f>IFERROR('Tablas PERNOCTA zona'!M9/'Tablas PERNOCTA zona'!M22-1,"-")</f>
        <v>0.13935904874012905</v>
      </c>
      <c r="I9" s="67">
        <f>IFERROR('Tablas PERNOCTA zona'!O9/'Tablas PERNOCTA zona'!O22-1,"-")</f>
        <v>0.19343134288674357</v>
      </c>
      <c r="J9" s="67">
        <f>IFERROR('Tablas PERNOCTA zona'!Q9/'Tablas PERNOCTA zona'!Q22-1,"-")</f>
        <v>9.8593721324733652E-2</v>
      </c>
      <c r="K9" s="67">
        <f>IFERROR('Tablas PERNOCTA zona'!S9/'Tablas PERNOCTA zona'!S22-1,"-")</f>
        <v>0.1506685054381256</v>
      </c>
    </row>
    <row r="10" spans="2:11">
      <c r="B10" s="65" t="s">
        <v>96</v>
      </c>
      <c r="C10" s="67">
        <f>IFERROR('Tablas PERNOCTA zona'!C10/'Tablas PERNOCTA zona'!C23-1,"-")</f>
        <v>8.3546839671938544E-2</v>
      </c>
      <c r="D10" s="67">
        <f>IFERROR('Tablas PERNOCTA zona'!E10/'Tablas PERNOCTA zona'!E23-1,"-")</f>
        <v>-9.9236511994041043E-2</v>
      </c>
      <c r="E10" s="67">
        <f>IFERROR('Tablas PERNOCTA zona'!G10/'Tablas PERNOCTA zona'!G23-1,"-")</f>
        <v>2.1569505353630447E-2</v>
      </c>
      <c r="F10" s="69">
        <f>IFERROR('Tablas PERNOCTA zona'!I10/'Tablas PERNOCTA zona'!I23-1,"-")</f>
        <v>9.6759955492006222E-2</v>
      </c>
      <c r="G10" s="69">
        <f>IFERROR('Tablas PERNOCTA zona'!K10/'Tablas PERNOCTA zona'!K23-1,"-")</f>
        <v>-4.6003876410899536E-2</v>
      </c>
      <c r="H10" s="69">
        <f>IFERROR('Tablas PERNOCTA zona'!M10/'Tablas PERNOCTA zona'!M23-1,"-")</f>
        <v>4.8541888010418033E-2</v>
      </c>
      <c r="I10" s="67">
        <f>IFERROR('Tablas PERNOCTA zona'!O10/'Tablas PERNOCTA zona'!O23-1,"-")</f>
        <v>0.20700116296804705</v>
      </c>
      <c r="J10" s="67">
        <f>IFERROR('Tablas PERNOCTA zona'!Q10/'Tablas PERNOCTA zona'!Q23-1,"-")</f>
        <v>0.13163076581990452</v>
      </c>
      <c r="K10" s="67">
        <f>IFERROR('Tablas PERNOCTA zona'!S10/'Tablas PERNOCTA zona'!S23-1,"-")</f>
        <v>0.17311309370786399</v>
      </c>
    </row>
    <row r="11" spans="2:11">
      <c r="B11" s="65" t="s">
        <v>97</v>
      </c>
      <c r="C11" s="67">
        <f>IFERROR('Tablas PERNOCTA zona'!C11/'Tablas PERNOCTA zona'!C24-1,"-")</f>
        <v>-6.2853551225638959E-4</v>
      </c>
      <c r="D11" s="67">
        <f>IFERROR('Tablas PERNOCTA zona'!E11/'Tablas PERNOCTA zona'!E24-1,"-")</f>
        <v>-0.13709045641372353</v>
      </c>
      <c r="E11" s="67">
        <f>IFERROR('Tablas PERNOCTA zona'!G11/'Tablas PERNOCTA zona'!G24-1,"-")</f>
        <v>-4.7212839694320885E-2</v>
      </c>
      <c r="F11" s="69">
        <f>IFERROR('Tablas PERNOCTA zona'!I11/'Tablas PERNOCTA zona'!I24-1,"-")</f>
        <v>-1.5020361491704937E-2</v>
      </c>
      <c r="G11" s="69">
        <f>IFERROR('Tablas PERNOCTA zona'!K11/'Tablas PERNOCTA zona'!K24-1,"-")</f>
        <v>-0.10822656111187889</v>
      </c>
      <c r="H11" s="69">
        <f>IFERROR('Tablas PERNOCTA zona'!M11/'Tablas PERNOCTA zona'!M24-1,"-")</f>
        <v>-4.6421373984875447E-2</v>
      </c>
      <c r="I11" s="67">
        <f>IFERROR('Tablas PERNOCTA zona'!O11/'Tablas PERNOCTA zona'!O24-1,"-")</f>
        <v>9.602237970572669E-2</v>
      </c>
      <c r="J11" s="67">
        <f>IFERROR('Tablas PERNOCTA zona'!Q11/'Tablas PERNOCTA zona'!Q24-1,"-")</f>
        <v>1.1511703124793771E-2</v>
      </c>
      <c r="K11" s="67">
        <f>IFERROR('Tablas PERNOCTA zona'!S11/'Tablas PERNOCTA zona'!S24-1,"-")</f>
        <v>5.8338344739510717E-2</v>
      </c>
    </row>
    <row r="12" spans="2:11" ht="30" customHeight="1">
      <c r="B12" s="71" t="str">
        <f>actualizaciones!$A$2</f>
        <v xml:space="preserve">acumulado abril 2011 </v>
      </c>
      <c r="C12" s="187">
        <v>0.1139210244333968</v>
      </c>
      <c r="D12" s="187">
        <v>-5.5994515276776236E-2</v>
      </c>
      <c r="E12" s="187">
        <v>5.6957356525988434E-2</v>
      </c>
      <c r="F12" s="187">
        <v>0.11576808316888565</v>
      </c>
      <c r="G12" s="187">
        <v>-2.074381891786603E-2</v>
      </c>
      <c r="H12" s="187">
        <v>7.0187188143478352E-2</v>
      </c>
      <c r="I12" s="187">
        <v>0.18677218359651193</v>
      </c>
      <c r="J12" s="187">
        <v>0.11357259082463589</v>
      </c>
      <c r="K12" s="187">
        <v>0.15443868244937975</v>
      </c>
    </row>
    <row r="13" spans="2:11" outlineLevel="1">
      <c r="B13" s="65" t="s">
        <v>86</v>
      </c>
      <c r="C13" s="67">
        <f>IFERROR('Tablas PERNOCTA zona'!C13/'Tablas PERNOCTA zona'!C26-1,"-")</f>
        <v>-0.1187561933423863</v>
      </c>
      <c r="D13" s="67">
        <f>IFERROR('Tablas PERNOCTA zona'!E13/'Tablas PERNOCTA zona'!E26-1,"-")</f>
        <v>-0.12176911411461278</v>
      </c>
      <c r="E13" s="67">
        <f>IFERROR('Tablas PERNOCTA zona'!G13/'Tablas PERNOCTA zona'!G26-1,"-")</f>
        <v>-0.11982854058568837</v>
      </c>
      <c r="F13" s="69">
        <f>IFERROR('Tablas PERNOCTA zona'!I13/'Tablas PERNOCTA zona'!I26-1,"-")</f>
        <v>-9.7498629096891221E-2</v>
      </c>
      <c r="G13" s="69">
        <f>IFERROR('Tablas PERNOCTA zona'!K13/'Tablas PERNOCTA zona'!K26-1,"-")</f>
        <v>-6.8731309240204763E-2</v>
      </c>
      <c r="H13" s="69">
        <f>IFERROR('Tablas PERNOCTA zona'!M13/'Tablas PERNOCTA zona'!M26-1,"-")</f>
        <v>-8.7233561526148695E-2</v>
      </c>
      <c r="I13" s="67">
        <f>IFERROR('Tablas PERNOCTA zona'!O13/'Tablas PERNOCTA zona'!O26-1,"-")</f>
        <v>9.6223538223978444E-3</v>
      </c>
      <c r="J13" s="67">
        <f>IFERROR('Tablas PERNOCTA zona'!Q13/'Tablas PERNOCTA zona'!Q26-1,"-")</f>
        <v>2.6599316768372017E-3</v>
      </c>
      <c r="K13" s="67">
        <f>IFERROR('Tablas PERNOCTA zona'!S13/'Tablas PERNOCTA zona'!S26-1,"-")</f>
        <v>6.4640757384912817E-3</v>
      </c>
    </row>
    <row r="14" spans="2:11" outlineLevel="1">
      <c r="B14" s="65" t="s">
        <v>87</v>
      </c>
      <c r="C14" s="67">
        <f>IFERROR('Tablas PERNOCTA zona'!C14/'Tablas PERNOCTA zona'!C27-1,"-")</f>
        <v>-9.7848346284399756E-2</v>
      </c>
      <c r="D14" s="67">
        <f>IFERROR('Tablas PERNOCTA zona'!E14/'Tablas PERNOCTA zona'!E27-1,"-")</f>
        <v>-6.4959141797760855E-2</v>
      </c>
      <c r="E14" s="67">
        <f>IFERROR('Tablas PERNOCTA zona'!G14/'Tablas PERNOCTA zona'!G27-1,"-")</f>
        <v>-8.6603609868368459E-2</v>
      </c>
      <c r="F14" s="69">
        <f>IFERROR('Tablas PERNOCTA zona'!I14/'Tablas PERNOCTA zona'!I27-1,"-")</f>
        <v>-7.0834815333249201E-2</v>
      </c>
      <c r="G14" s="69">
        <f>IFERROR('Tablas PERNOCTA zona'!K14/'Tablas PERNOCTA zona'!K27-1,"-")</f>
        <v>-1.9373241294407317E-2</v>
      </c>
      <c r="H14" s="69">
        <f>IFERROR('Tablas PERNOCTA zona'!M14/'Tablas PERNOCTA zona'!M27-1,"-")</f>
        <v>-5.3187078291680789E-2</v>
      </c>
      <c r="I14" s="67">
        <f>IFERROR('Tablas PERNOCTA zona'!O14/'Tablas PERNOCTA zona'!O27-1,"-")</f>
        <v>5.7560154957204679E-2</v>
      </c>
      <c r="J14" s="67">
        <f>IFERROR('Tablas PERNOCTA zona'!Q14/'Tablas PERNOCTA zona'!Q27-1,"-")</f>
        <v>9.56647994905786E-2</v>
      </c>
      <c r="K14" s="67">
        <f>IFERROR('Tablas PERNOCTA zona'!S14/'Tablas PERNOCTA zona'!S27-1,"-")</f>
        <v>7.4448105062862036E-2</v>
      </c>
    </row>
    <row r="15" spans="2:11" outlineLevel="1">
      <c r="B15" s="65" t="s">
        <v>88</v>
      </c>
      <c r="C15" s="67">
        <f>IFERROR('Tablas PERNOCTA zona'!C15/'Tablas PERNOCTA zona'!C28-1,"-")</f>
        <v>-4.2745027801975088E-2</v>
      </c>
      <c r="D15" s="67">
        <f>IFERROR('Tablas PERNOCTA zona'!E15/'Tablas PERNOCTA zona'!E28-1,"-")</f>
        <v>-0.16845847598097685</v>
      </c>
      <c r="E15" s="67">
        <f>IFERROR('Tablas PERNOCTA zona'!G15/'Tablas PERNOCTA zona'!G28-1,"-")</f>
        <v>-8.60523198104447E-2</v>
      </c>
      <c r="F15" s="69">
        <f>IFERROR('Tablas PERNOCTA zona'!I15/'Tablas PERNOCTA zona'!I28-1,"-")</f>
        <v>-3.3660028109207207E-2</v>
      </c>
      <c r="G15" s="69">
        <f>IFERROR('Tablas PERNOCTA zona'!K15/'Tablas PERNOCTA zona'!K28-1,"-")</f>
        <v>-0.15986861077701109</v>
      </c>
      <c r="H15" s="69">
        <f>IFERROR('Tablas PERNOCTA zona'!M15/'Tablas PERNOCTA zona'!M28-1,"-")</f>
        <v>-7.7456486559710602E-2</v>
      </c>
      <c r="I15" s="67">
        <f>IFERROR('Tablas PERNOCTA zona'!O15/'Tablas PERNOCTA zona'!O28-1,"-")</f>
        <v>9.156710442665017E-2</v>
      </c>
      <c r="J15" s="67">
        <f>IFERROR('Tablas PERNOCTA zona'!Q15/'Tablas PERNOCTA zona'!Q28-1,"-")</f>
        <v>2.7874909388182711E-2</v>
      </c>
      <c r="K15" s="67">
        <f>IFERROR('Tablas PERNOCTA zona'!S15/'Tablas PERNOCTA zona'!S28-1,"-")</f>
        <v>6.3841048647435006E-2</v>
      </c>
    </row>
    <row r="16" spans="2:11" outlineLevel="1">
      <c r="B16" s="65" t="s">
        <v>89</v>
      </c>
      <c r="C16" s="67">
        <f>IFERROR('Tablas PERNOCTA zona'!C16/'Tablas PERNOCTA zona'!C29-1,"-")</f>
        <v>-8.7411206848834855E-2</v>
      </c>
      <c r="D16" s="67">
        <f>IFERROR('Tablas PERNOCTA zona'!E16/'Tablas PERNOCTA zona'!E29-1,"-")</f>
        <v>-0.19287752822930881</v>
      </c>
      <c r="E16" s="67">
        <f>IFERROR('Tablas PERNOCTA zona'!G16/'Tablas PERNOCTA zona'!G29-1,"-")</f>
        <v>-0.11994488108604673</v>
      </c>
      <c r="F16" s="69">
        <f>IFERROR('Tablas PERNOCTA zona'!I16/'Tablas PERNOCTA zona'!I29-1,"-")</f>
        <v>-7.5700889000362315E-2</v>
      </c>
      <c r="G16" s="69">
        <f>IFERROR('Tablas PERNOCTA zona'!K16/'Tablas PERNOCTA zona'!K29-1,"-")</f>
        <v>-0.18741406901525914</v>
      </c>
      <c r="H16" s="69">
        <f>IFERROR('Tablas PERNOCTA zona'!M16/'Tablas PERNOCTA zona'!M29-1,"-")</f>
        <v>-0.11108969095474397</v>
      </c>
      <c r="I16" s="67">
        <f>IFERROR('Tablas PERNOCTA zona'!O16/'Tablas PERNOCTA zona'!O29-1,"-")</f>
        <v>3.7925583750892056E-2</v>
      </c>
      <c r="J16" s="67">
        <f>IFERROR('Tablas PERNOCTA zona'!Q16/'Tablas PERNOCTA zona'!Q29-1,"-")</f>
        <v>-5.3321058480657602E-3</v>
      </c>
      <c r="K16" s="67">
        <f>IFERROR('Tablas PERNOCTA zona'!S16/'Tablas PERNOCTA zona'!S29-1,"-")</f>
        <v>1.9562233433795928E-2</v>
      </c>
    </row>
    <row r="17" spans="2:11" outlineLevel="1">
      <c r="B17" s="65" t="s">
        <v>90</v>
      </c>
      <c r="C17" s="67">
        <f>IFERROR('Tablas PERNOCTA zona'!C17/'Tablas PERNOCTA zona'!C30-1,"-")</f>
        <v>-0.17730610269105607</v>
      </c>
      <c r="D17" s="67">
        <f>IFERROR('Tablas PERNOCTA zona'!E17/'Tablas PERNOCTA zona'!E30-1,"-")</f>
        <v>-0.27156805120167193</v>
      </c>
      <c r="E17" s="67">
        <f>IFERROR('Tablas PERNOCTA zona'!G17/'Tablas PERNOCTA zona'!G30-1,"-")</f>
        <v>-0.20802333933369399</v>
      </c>
      <c r="F17" s="69">
        <f>IFERROR('Tablas PERNOCTA zona'!I17/'Tablas PERNOCTA zona'!I30-1,"-")</f>
        <v>-0.17368572277572991</v>
      </c>
      <c r="G17" s="69">
        <f>IFERROR('Tablas PERNOCTA zona'!K17/'Tablas PERNOCTA zona'!K30-1,"-")</f>
        <v>-0.26243048781091693</v>
      </c>
      <c r="H17" s="69">
        <f>IFERROR('Tablas PERNOCTA zona'!M17/'Tablas PERNOCTA zona'!M30-1,"-")</f>
        <v>-0.20310632625454739</v>
      </c>
      <c r="I17" s="67">
        <f>IFERROR('Tablas PERNOCTA zona'!O17/'Tablas PERNOCTA zona'!O30-1,"-")</f>
        <v>3.3750677670482343E-2</v>
      </c>
      <c r="J17" s="67">
        <f>IFERROR('Tablas PERNOCTA zona'!Q17/'Tablas PERNOCTA zona'!Q30-1,"-")</f>
        <v>-1.9842239503718218E-2</v>
      </c>
      <c r="K17" s="67">
        <f>IFERROR('Tablas PERNOCTA zona'!S17/'Tablas PERNOCTA zona'!S30-1,"-")</f>
        <v>9.482941182402671E-3</v>
      </c>
    </row>
    <row r="18" spans="2:11" outlineLevel="1">
      <c r="B18" s="65" t="s">
        <v>91</v>
      </c>
      <c r="C18" s="67">
        <f>IFERROR('Tablas PERNOCTA zona'!C18/'Tablas PERNOCTA zona'!C31-1,"-")</f>
        <v>-0.13161121225119821</v>
      </c>
      <c r="D18" s="67">
        <f>IFERROR('Tablas PERNOCTA zona'!E18/'Tablas PERNOCTA zona'!E31-1,"-")</f>
        <v>-0.27644954284740753</v>
      </c>
      <c r="E18" s="67">
        <f>IFERROR('Tablas PERNOCTA zona'!G18/'Tablas PERNOCTA zona'!G31-1,"-")</f>
        <v>-0.18210977890221103</v>
      </c>
      <c r="F18" s="69">
        <f>IFERROR('Tablas PERNOCTA zona'!I18/'Tablas PERNOCTA zona'!I31-1,"-")</f>
        <v>-0.12966411454958382</v>
      </c>
      <c r="G18" s="69">
        <f>IFERROR('Tablas PERNOCTA zona'!K18/'Tablas PERNOCTA zona'!K31-1,"-")</f>
        <v>-0.27143522163665723</v>
      </c>
      <c r="H18" s="69">
        <f>IFERROR('Tablas PERNOCTA zona'!M18/'Tablas PERNOCTA zona'!M31-1,"-")</f>
        <v>-0.17981244422218023</v>
      </c>
      <c r="I18" s="67">
        <f>IFERROR('Tablas PERNOCTA zona'!O18/'Tablas PERNOCTA zona'!O31-1,"-")</f>
        <v>3.2678718360957593E-2</v>
      </c>
      <c r="J18" s="67">
        <f>IFERROR('Tablas PERNOCTA zona'!Q18/'Tablas PERNOCTA zona'!Q31-1,"-")</f>
        <v>1.1332522440906434E-2</v>
      </c>
      <c r="K18" s="67">
        <f>IFERROR('Tablas PERNOCTA zona'!S18/'Tablas PERNOCTA zona'!S31-1,"-")</f>
        <v>2.3377128292525029E-2</v>
      </c>
    </row>
    <row r="19" spans="2:11" outlineLevel="1">
      <c r="B19" s="65" t="s">
        <v>92</v>
      </c>
      <c r="C19" s="67">
        <f>IFERROR('Tablas PERNOCTA zona'!C19/'Tablas PERNOCTA zona'!C32-1,"-")</f>
        <v>0.1065244564259098</v>
      </c>
      <c r="D19" s="67">
        <f>IFERROR('Tablas PERNOCTA zona'!E19/'Tablas PERNOCTA zona'!E32-1,"-")</f>
        <v>-0.13326784765159827</v>
      </c>
      <c r="E19" s="67">
        <f>IFERROR('Tablas PERNOCTA zona'!G19/'Tablas PERNOCTA zona'!G32-1,"-")</f>
        <v>1.8269521248408971E-2</v>
      </c>
      <c r="F19" s="69">
        <f>IFERROR('Tablas PERNOCTA zona'!I19/'Tablas PERNOCTA zona'!I32-1,"-")</f>
        <v>8.8718927892048161E-2</v>
      </c>
      <c r="G19" s="69">
        <f>IFERROR('Tablas PERNOCTA zona'!K19/'Tablas PERNOCTA zona'!K32-1,"-")</f>
        <v>-0.14946708082100002</v>
      </c>
      <c r="H19" s="69">
        <f>IFERROR('Tablas PERNOCTA zona'!M19/'Tablas PERNOCTA zona'!M32-1,"-")</f>
        <v>8.1814667301993715E-4</v>
      </c>
      <c r="I19" s="67">
        <f>IFERROR('Tablas PERNOCTA zona'!O19/'Tablas PERNOCTA zona'!O32-1,"-")</f>
        <v>5.1398941719275948E-2</v>
      </c>
      <c r="J19" s="67">
        <f>IFERROR('Tablas PERNOCTA zona'!Q19/'Tablas PERNOCTA zona'!Q32-1,"-")</f>
        <v>1.498549373121949E-2</v>
      </c>
      <c r="K19" s="67">
        <f>IFERROR('Tablas PERNOCTA zona'!S19/'Tablas PERNOCTA zona'!S32-1,"-")</f>
        <v>3.607557089287261E-2</v>
      </c>
    </row>
    <row r="20" spans="2:11" outlineLevel="1">
      <c r="B20" s="65" t="s">
        <v>93</v>
      </c>
      <c r="C20" s="67">
        <f>IFERROR('Tablas PERNOCTA zona'!C20/'Tablas PERNOCTA zona'!C33-1,"-")</f>
        <v>3.6132871804214428E-2</v>
      </c>
      <c r="D20" s="67">
        <f>IFERROR('Tablas PERNOCTA zona'!E20/'Tablas PERNOCTA zona'!E33-1,"-")</f>
        <v>-8.575504879035023E-2</v>
      </c>
      <c r="E20" s="67">
        <f>IFERROR('Tablas PERNOCTA zona'!G20/'Tablas PERNOCTA zona'!G33-1,"-")</f>
        <v>-6.123107523355098E-3</v>
      </c>
      <c r="F20" s="69">
        <f>IFERROR('Tablas PERNOCTA zona'!I20/'Tablas PERNOCTA zona'!I33-1,"-")</f>
        <v>2.1136513677200819E-2</v>
      </c>
      <c r="G20" s="69">
        <f>IFERROR('Tablas PERNOCTA zona'!K20/'Tablas PERNOCTA zona'!K33-1,"-")</f>
        <v>-0.19626020614875395</v>
      </c>
      <c r="H20" s="69">
        <f>IFERROR('Tablas PERNOCTA zona'!M20/'Tablas PERNOCTA zona'!M33-1,"-")</f>
        <v>-5.3469546466824558E-2</v>
      </c>
      <c r="I20" s="67">
        <f>IFERROR('Tablas PERNOCTA zona'!O20/'Tablas PERNOCTA zona'!O33-1,"-")</f>
        <v>5.0602859356292607E-2</v>
      </c>
      <c r="J20" s="67">
        <f>IFERROR('Tablas PERNOCTA zona'!Q20/'Tablas PERNOCTA zona'!Q33-1,"-")</f>
        <v>-3.6240739707019909E-2</v>
      </c>
      <c r="K20" s="67">
        <f>IFERROR('Tablas PERNOCTA zona'!S20/'Tablas PERNOCTA zona'!S33-1,"-")</f>
        <v>1.4648129592242709E-2</v>
      </c>
    </row>
    <row r="21" spans="2:11" outlineLevel="1">
      <c r="B21" s="65" t="s">
        <v>94</v>
      </c>
      <c r="C21" s="67">
        <f>IFERROR('Tablas PERNOCTA zona'!C21/'Tablas PERNOCTA zona'!C34-1,"-")</f>
        <v>-0.15698804308442305</v>
      </c>
      <c r="D21" s="67">
        <f>IFERROR('Tablas PERNOCTA zona'!E21/'Tablas PERNOCTA zona'!E34-1,"-")</f>
        <v>-0.1870021846208122</v>
      </c>
      <c r="E21" s="67">
        <f>IFERROR('Tablas PERNOCTA zona'!G21/'Tablas PERNOCTA zona'!G34-1,"-")</f>
        <v>-0.16679749170702285</v>
      </c>
      <c r="F21" s="69">
        <f>IFERROR('Tablas PERNOCTA zona'!I21/'Tablas PERNOCTA zona'!I34-1,"-")</f>
        <v>-0.16834441821367474</v>
      </c>
      <c r="G21" s="69">
        <f>IFERROR('Tablas PERNOCTA zona'!K21/'Tablas PERNOCTA zona'!K34-1,"-")</f>
        <v>-0.20358955106390708</v>
      </c>
      <c r="H21" s="69">
        <f>IFERROR('Tablas PERNOCTA zona'!M21/'Tablas PERNOCTA zona'!M34-1,"-")</f>
        <v>-0.1799025010176829</v>
      </c>
      <c r="I21" s="67">
        <f>IFERROR('Tablas PERNOCTA zona'!O21/'Tablas PERNOCTA zona'!O34-1,"-")</f>
        <v>-4.3537178933474419E-2</v>
      </c>
      <c r="J21" s="67">
        <f>IFERROR('Tablas PERNOCTA zona'!Q21/'Tablas PERNOCTA zona'!Q34-1,"-")</f>
        <v>-0.11184014174623491</v>
      </c>
      <c r="K21" s="67">
        <f>IFERROR('Tablas PERNOCTA zona'!S21/'Tablas PERNOCTA zona'!S34-1,"-")</f>
        <v>-7.3257212835748375E-2</v>
      </c>
    </row>
    <row r="22" spans="2:11" outlineLevel="1">
      <c r="B22" s="65" t="s">
        <v>95</v>
      </c>
      <c r="C22" s="67">
        <f>IFERROR('Tablas PERNOCTA zona'!C22/'Tablas PERNOCTA zona'!C35-1,"-")</f>
        <v>-5.7644819050895468E-2</v>
      </c>
      <c r="D22" s="67">
        <f>IFERROR('Tablas PERNOCTA zona'!E22/'Tablas PERNOCTA zona'!E35-1,"-")</f>
        <v>-0.19686683817703388</v>
      </c>
      <c r="E22" s="67">
        <f>IFERROR('Tablas PERNOCTA zona'!G22/'Tablas PERNOCTA zona'!G35-1,"-")</f>
        <v>-0.10964006174023433</v>
      </c>
      <c r="F22" s="69">
        <f>IFERROR('Tablas PERNOCTA zona'!I22/'Tablas PERNOCTA zona'!I35-1,"-")</f>
        <v>-6.2566403958072336E-2</v>
      </c>
      <c r="G22" s="69">
        <f>IFERROR('Tablas PERNOCTA zona'!K22/'Tablas PERNOCTA zona'!K35-1,"-")</f>
        <v>-0.2134570262522173</v>
      </c>
      <c r="H22" s="69">
        <f>IFERROR('Tablas PERNOCTA zona'!M22/'Tablas PERNOCTA zona'!M35-1,"-")</f>
        <v>-0.11970039593586856</v>
      </c>
      <c r="I22" s="67">
        <f>IFERROR('Tablas PERNOCTA zona'!O22/'Tablas PERNOCTA zona'!O35-1,"-")</f>
        <v>9.9710227460159118E-3</v>
      </c>
      <c r="J22" s="67">
        <f>IFERROR('Tablas PERNOCTA zona'!Q22/'Tablas PERNOCTA zona'!Q35-1,"-")</f>
        <v>-7.9926731742644308E-2</v>
      </c>
      <c r="K22" s="67">
        <f>IFERROR('Tablas PERNOCTA zona'!S22/'Tablas PERNOCTA zona'!S35-1,"-")</f>
        <v>-3.2647373846854788E-2</v>
      </c>
    </row>
    <row r="23" spans="2:11" outlineLevel="1">
      <c r="B23" s="65" t="s">
        <v>96</v>
      </c>
      <c r="C23" s="67">
        <f>IFERROR('Tablas PERNOCTA zona'!C23/'Tablas PERNOCTA zona'!C36-1,"-")</f>
        <v>6.8832036834190369E-2</v>
      </c>
      <c r="D23" s="67">
        <f>IFERROR('Tablas PERNOCTA zona'!E23/'Tablas PERNOCTA zona'!E36-1,"-")</f>
        <v>-0.14836244803806142</v>
      </c>
      <c r="E23" s="67">
        <f>IFERROR('Tablas PERNOCTA zona'!G23/'Tablas PERNOCTA zona'!G36-1,"-")</f>
        <v>-1.6238661453931491E-2</v>
      </c>
      <c r="F23" s="69">
        <f>IFERROR('Tablas PERNOCTA zona'!I23/'Tablas PERNOCTA zona'!I36-1,"-")</f>
        <v>5.6747690906907344E-2</v>
      </c>
      <c r="G23" s="69">
        <f>IFERROR('Tablas PERNOCTA zona'!K23/'Tablas PERNOCTA zona'!K36-1,"-")</f>
        <v>-0.17136035316448084</v>
      </c>
      <c r="H23" s="69">
        <f>IFERROR('Tablas PERNOCTA zona'!M23/'Tablas PERNOCTA zona'!M36-1,"-")</f>
        <v>-3.3145655746166458E-2</v>
      </c>
      <c r="I23" s="67">
        <f>IFERROR('Tablas PERNOCTA zona'!O23/'Tablas PERNOCTA zona'!O36-1,"-")</f>
        <v>1.4431404593052255E-2</v>
      </c>
      <c r="J23" s="67">
        <f>IFERROR('Tablas PERNOCTA zona'!Q23/'Tablas PERNOCTA zona'!Q36-1,"-")</f>
        <v>-8.1158777374745084E-2</v>
      </c>
      <c r="K23" s="67">
        <f>IFERROR('Tablas PERNOCTA zona'!S23/'Tablas PERNOCTA zona'!S36-1,"-")</f>
        <v>-3.0898829095330149E-2</v>
      </c>
    </row>
    <row r="24" spans="2:11" outlineLevel="1">
      <c r="B24" s="65" t="s">
        <v>97</v>
      </c>
      <c r="C24" s="67">
        <f>IFERROR('Tablas PERNOCTA zona'!C24/'Tablas PERNOCTA zona'!C37-1,"-")</f>
        <v>-1.0218069907894201E-2</v>
      </c>
      <c r="D24" s="67">
        <f>IFERROR('Tablas PERNOCTA zona'!E24/'Tablas PERNOCTA zona'!E37-1,"-")</f>
        <v>-0.19338140456878716</v>
      </c>
      <c r="E24" s="67">
        <f>IFERROR('Tablas PERNOCTA zona'!G24/'Tablas PERNOCTA zona'!G37-1,"-")</f>
        <v>-8.1423600594961676E-2</v>
      </c>
      <c r="F24" s="69">
        <f>IFERROR('Tablas PERNOCTA zona'!I24/'Tablas PERNOCTA zona'!I37-1,"-")</f>
        <v>5.268677461600646E-4</v>
      </c>
      <c r="G24" s="69">
        <f>IFERROR('Tablas PERNOCTA zona'!K24/'Tablas PERNOCTA zona'!K37-1,"-")</f>
        <v>-0.21246914779904769</v>
      </c>
      <c r="H24" s="69">
        <f>IFERROR('Tablas PERNOCTA zona'!M24/'Tablas PERNOCTA zona'!M37-1,"-")</f>
        <v>-8.3025720545789716E-2</v>
      </c>
      <c r="I24" s="67">
        <f>IFERROR('Tablas PERNOCTA zona'!O24/'Tablas PERNOCTA zona'!O37-1,"-")</f>
        <v>-2.4103216399638305E-2</v>
      </c>
      <c r="J24" s="67">
        <f>IFERROR('Tablas PERNOCTA zona'!Q24/'Tablas PERNOCTA zona'!Q37-1,"-")</f>
        <v>-9.366156117085922E-2</v>
      </c>
      <c r="K24" s="67">
        <f>IFERROR('Tablas PERNOCTA zona'!S24/'Tablas PERNOCTA zona'!S37-1,"-")</f>
        <v>-5.6395205550938021E-2</v>
      </c>
    </row>
    <row r="25" spans="2:11" ht="15" customHeight="1">
      <c r="B25" s="268">
        <v>2010</v>
      </c>
      <c r="C25" s="78">
        <f>IFERROR('Tablas PERNOCTA zona'!C25/'Tablas PERNOCTA zona'!C38-1,"-")</f>
        <v>-6.0818007092169668E-2</v>
      </c>
      <c r="D25" s="78">
        <f>IFERROR('Tablas PERNOCTA zona'!E25/'Tablas PERNOCTA zona'!E38-1,"-")</f>
        <v>-0.17212642177236226</v>
      </c>
      <c r="E25" s="78">
        <f>IFERROR('Tablas PERNOCTA zona'!G25/'Tablas PERNOCTA zona'!G38-1,"-")</f>
        <v>-0.10016953504486348</v>
      </c>
      <c r="F25" s="78">
        <f>IFERROR('Tablas PERNOCTA zona'!I25/'Tablas PERNOCTA zona'!I38-1,"-")</f>
        <v>-5.7601324437363099E-2</v>
      </c>
      <c r="G25" s="78">
        <f>IFERROR('Tablas PERNOCTA zona'!K25/'Tablas PERNOCTA zona'!K38-1,"-")</f>
        <v>-0.17766789106301473</v>
      </c>
      <c r="H25" s="78">
        <f>IFERROR('Tablas PERNOCTA zona'!M25/'Tablas PERNOCTA zona'!M38-1,"-")</f>
        <v>-0.10041517357792362</v>
      </c>
      <c r="I25" s="78">
        <f>IFERROR('Tablas PERNOCTA zona'!O25/'Tablas PERNOCTA zona'!O38-1,"-")</f>
        <v>2.5869525508901203E-2</v>
      </c>
      <c r="J25" s="78">
        <f>IFERROR('Tablas PERNOCTA zona'!Q25/'Tablas PERNOCTA zona'!Q38-1,"-")</f>
        <v>-2.5678884336033936E-2</v>
      </c>
      <c r="K25" s="78">
        <f>IFERROR('Tablas PERNOCTA zona'!S25/'Tablas PERNOCTA zona'!S38-1,"-")</f>
        <v>2.8979059372828964E-3</v>
      </c>
    </row>
    <row r="26" spans="2:11" ht="15" hidden="1" customHeight="1" outlineLevel="1">
      <c r="B26" s="65" t="s">
        <v>86</v>
      </c>
      <c r="C26" s="67">
        <f>IFERROR('Tablas PERNOCTA zona'!C26/'Tablas PERNOCTA zona'!C39-1,"-")</f>
        <v>-8.9211398646201867E-2</v>
      </c>
      <c r="D26" s="67">
        <f>IFERROR('Tablas PERNOCTA zona'!E26/'Tablas PERNOCTA zona'!E39-1,"-")</f>
        <v>-0.18794214675451926</v>
      </c>
      <c r="E26" s="67">
        <f>IFERROR('Tablas PERNOCTA zona'!G26/'Tablas PERNOCTA zona'!G39-1,"-")</f>
        <v>-0.12698887673607528</v>
      </c>
      <c r="F26" s="69">
        <f>IFERROR('Tablas PERNOCTA zona'!I26/'Tablas PERNOCTA zona'!I39-1,"-")</f>
        <v>-8.9154534184400114E-2</v>
      </c>
      <c r="G26" s="69">
        <f>IFERROR('Tablas PERNOCTA zona'!K26/'Tablas PERNOCTA zona'!K39-1,"-")</f>
        <v>-0.2143252531769072</v>
      </c>
      <c r="H26" s="69">
        <f>IFERROR('Tablas PERNOCTA zona'!M26/'Tablas PERNOCTA zona'!M39-1,"-")</f>
        <v>-0.13814980335795712</v>
      </c>
      <c r="I26" s="67">
        <f>IFERROR('Tablas PERNOCTA zona'!O26/'Tablas PERNOCTA zona'!O39-1,"-")</f>
        <v>-7.711478263106708E-2</v>
      </c>
      <c r="J26" s="67">
        <f>IFERROR('Tablas PERNOCTA zona'!Q26/'Tablas PERNOCTA zona'!Q39-1,"-")</f>
        <v>-0.12739845041822406</v>
      </c>
      <c r="K26" s="67">
        <f>IFERROR('Tablas PERNOCTA zona'!S26/'Tablas PERNOCTA zona'!S39-1,"-")</f>
        <v>-0.10062421660235699</v>
      </c>
    </row>
    <row r="27" spans="2:11" ht="15" hidden="1" customHeight="1" outlineLevel="1">
      <c r="B27" s="65" t="s">
        <v>87</v>
      </c>
      <c r="C27" s="67">
        <f>IFERROR('Tablas PERNOCTA zona'!C27/'Tablas PERNOCTA zona'!C40-1,"-")</f>
        <v>-6.9460598484211267E-2</v>
      </c>
      <c r="D27" s="67">
        <f>IFERROR('Tablas PERNOCTA zona'!E27/'Tablas PERNOCTA zona'!E40-1,"-")</f>
        <v>-0.18549395988897144</v>
      </c>
      <c r="E27" s="67">
        <f>IFERROR('Tablas PERNOCTA zona'!G27/'Tablas PERNOCTA zona'!G40-1,"-")</f>
        <v>-0.11267867121220665</v>
      </c>
      <c r="F27" s="69">
        <f>IFERROR('Tablas PERNOCTA zona'!I27/'Tablas PERNOCTA zona'!I40-1,"-")</f>
        <v>-7.562508285827918E-2</v>
      </c>
      <c r="G27" s="69">
        <f>IFERROR('Tablas PERNOCTA zona'!K27/'Tablas PERNOCTA zona'!K40-1,"-")</f>
        <v>-0.21830843719255733</v>
      </c>
      <c r="H27" s="69">
        <f>IFERROR('Tablas PERNOCTA zona'!M27/'Tablas PERNOCTA zona'!M40-1,"-")</f>
        <v>-0.13007835492370279</v>
      </c>
      <c r="I27" s="67">
        <f>IFERROR('Tablas PERNOCTA zona'!O27/'Tablas PERNOCTA zona'!O40-1,"-")</f>
        <v>-7.8815085942363639E-2</v>
      </c>
      <c r="J27" s="67">
        <f>IFERROR('Tablas PERNOCTA zona'!Q27/'Tablas PERNOCTA zona'!Q40-1,"-")</f>
        <v>-0.16447644802213701</v>
      </c>
      <c r="K27" s="67">
        <f>IFERROR('Tablas PERNOCTA zona'!S27/'Tablas PERNOCTA zona'!S40-1,"-")</f>
        <v>-0.11885319628502189</v>
      </c>
    </row>
    <row r="28" spans="2:11" ht="15" hidden="1" customHeight="1" outlineLevel="1">
      <c r="B28" s="65" t="s">
        <v>88</v>
      </c>
      <c r="C28" s="67">
        <f>IFERROR('Tablas PERNOCTA zona'!C28/'Tablas PERNOCTA zona'!C41-1,"-")</f>
        <v>-0.19890041446418028</v>
      </c>
      <c r="D28" s="67">
        <f>IFERROR('Tablas PERNOCTA zona'!E28/'Tablas PERNOCTA zona'!E41-1,"-")</f>
        <v>-0.25007260772081463</v>
      </c>
      <c r="E28" s="67">
        <f>IFERROR('Tablas PERNOCTA zona'!G28/'Tablas PERNOCTA zona'!G41-1,"-")</f>
        <v>-0.21729922998043105</v>
      </c>
      <c r="F28" s="69">
        <f>IFERROR('Tablas PERNOCTA zona'!I28/'Tablas PERNOCTA zona'!I41-1,"-")</f>
        <v>-0.19831468923336937</v>
      </c>
      <c r="G28" s="69">
        <f>IFERROR('Tablas PERNOCTA zona'!K28/'Tablas PERNOCTA zona'!K41-1,"-")</f>
        <v>-0.28498792999396505</v>
      </c>
      <c r="H28" s="69">
        <f>IFERROR('Tablas PERNOCTA zona'!M28/'Tablas PERNOCTA zona'!M41-1,"-")</f>
        <v>-0.23067635344861581</v>
      </c>
      <c r="I28" s="67">
        <f>IFERROR('Tablas PERNOCTA zona'!O28/'Tablas PERNOCTA zona'!O41-1,"-")</f>
        <v>-0.1127749878644686</v>
      </c>
      <c r="J28" s="67">
        <f>IFERROR('Tablas PERNOCTA zona'!Q28/'Tablas PERNOCTA zona'!Q41-1,"-")</f>
        <v>-0.14195644966393306</v>
      </c>
      <c r="K28" s="67">
        <f>IFERROR('Tablas PERNOCTA zona'!S28/'Tablas PERNOCTA zona'!S41-1,"-")</f>
        <v>-0.12571846305344481</v>
      </c>
    </row>
    <row r="29" spans="2:11" ht="15" hidden="1" customHeight="1" outlineLevel="1">
      <c r="B29" s="65" t="s">
        <v>89</v>
      </c>
      <c r="C29" s="67">
        <f>IFERROR('Tablas PERNOCTA zona'!C29/'Tablas PERNOCTA zona'!C42-1,"-")</f>
        <v>-0.1999084749265585</v>
      </c>
      <c r="D29" s="67">
        <f>IFERROR('Tablas PERNOCTA zona'!E29/'Tablas PERNOCTA zona'!E42-1,"-")</f>
        <v>-0.2818272012737415</v>
      </c>
      <c r="E29" s="67">
        <f>IFERROR('Tablas PERNOCTA zona'!G29/'Tablas PERNOCTA zona'!G42-1,"-")</f>
        <v>-0.22710382858540357</v>
      </c>
      <c r="F29" s="69">
        <f>IFERROR('Tablas PERNOCTA zona'!I29/'Tablas PERNOCTA zona'!I42-1,"-")</f>
        <v>-0.20435925010255107</v>
      </c>
      <c r="G29" s="69">
        <f>IFERROR('Tablas PERNOCTA zona'!K29/'Tablas PERNOCTA zona'!K42-1,"-")</f>
        <v>-0.31719616483612323</v>
      </c>
      <c r="H29" s="69">
        <f>IFERROR('Tablas PERNOCTA zona'!M29/'Tablas PERNOCTA zona'!M42-1,"-")</f>
        <v>-0.24393904223101548</v>
      </c>
      <c r="I29" s="67">
        <f>IFERROR('Tablas PERNOCTA zona'!O29/'Tablas PERNOCTA zona'!O42-1,"-")</f>
        <v>-0.12100826071878423</v>
      </c>
      <c r="J29" s="67">
        <f>IFERROR('Tablas PERNOCTA zona'!Q29/'Tablas PERNOCTA zona'!Q42-1,"-")</f>
        <v>-0.11818502873444603</v>
      </c>
      <c r="K29" s="67">
        <f>IFERROR('Tablas PERNOCTA zona'!S29/'Tablas PERNOCTA zona'!S42-1,"-")</f>
        <v>-0.11981197986997827</v>
      </c>
    </row>
    <row r="30" spans="2:11" ht="15" hidden="1" customHeight="1" outlineLevel="1">
      <c r="B30" s="65" t="s">
        <v>90</v>
      </c>
      <c r="C30" s="67">
        <f>IFERROR('Tablas PERNOCTA zona'!C30/'Tablas PERNOCTA zona'!C43-1,"-")</f>
        <v>-0.1817034971960001</v>
      </c>
      <c r="D30" s="67">
        <f>IFERROR('Tablas PERNOCTA zona'!E30/'Tablas PERNOCTA zona'!E43-1,"-")</f>
        <v>-0.34790524354538199</v>
      </c>
      <c r="E30" s="67">
        <f>IFERROR('Tablas PERNOCTA zona'!G30/'Tablas PERNOCTA zona'!G43-1,"-")</f>
        <v>-0.24445590856101518</v>
      </c>
      <c r="F30" s="69">
        <f>IFERROR('Tablas PERNOCTA zona'!I30/'Tablas PERNOCTA zona'!I43-1,"-")</f>
        <v>-0.19383538998513195</v>
      </c>
      <c r="G30" s="69">
        <f>IFERROR('Tablas PERNOCTA zona'!K30/'Tablas PERNOCTA zona'!K43-1,"-")</f>
        <v>-0.36909176682298028</v>
      </c>
      <c r="H30" s="69">
        <f>IFERROR('Tablas PERNOCTA zona'!M30/'Tablas PERNOCTA zona'!M43-1,"-")</f>
        <v>-0.26181543204490587</v>
      </c>
      <c r="I30" s="67">
        <f>IFERROR('Tablas PERNOCTA zona'!O30/'Tablas PERNOCTA zona'!O43-1,"-")</f>
        <v>-0.1277363413458984</v>
      </c>
      <c r="J30" s="67">
        <f>IFERROR('Tablas PERNOCTA zona'!Q30/'Tablas PERNOCTA zona'!Q43-1,"-")</f>
        <v>-0.15681948228278786</v>
      </c>
      <c r="K30" s="67">
        <f>IFERROR('Tablas PERNOCTA zona'!S30/'Tablas PERNOCTA zona'!S43-1,"-")</f>
        <v>-0.14115038584531348</v>
      </c>
    </row>
    <row r="31" spans="2:11" ht="15" hidden="1" customHeight="1" outlineLevel="1">
      <c r="B31" s="65" t="s">
        <v>91</v>
      </c>
      <c r="C31" s="67">
        <f>IFERROR('Tablas PERNOCTA zona'!C31/'Tablas PERNOCTA zona'!C44-1,"-")</f>
        <v>-0.2162137120044898</v>
      </c>
      <c r="D31" s="67">
        <f>IFERROR('Tablas PERNOCTA zona'!E31/'Tablas PERNOCTA zona'!E44-1,"-")</f>
        <v>-0.28909015058741205</v>
      </c>
      <c r="E31" s="67">
        <f>IFERROR('Tablas PERNOCTA zona'!G31/'Tablas PERNOCTA zona'!G44-1,"-")</f>
        <v>-0.24326043128578301</v>
      </c>
      <c r="F31" s="69">
        <f>IFERROR('Tablas PERNOCTA zona'!I31/'Tablas PERNOCTA zona'!I44-1,"-")</f>
        <v>-0.21405915088345595</v>
      </c>
      <c r="G31" s="69">
        <f>IFERROR('Tablas PERNOCTA zona'!K31/'Tablas PERNOCTA zona'!K44-1,"-")</f>
        <v>-0.32028469750889677</v>
      </c>
      <c r="H31" s="69">
        <f>IFERROR('Tablas PERNOCTA zona'!M31/'Tablas PERNOCTA zona'!M44-1,"-")</f>
        <v>-0.25523027122616515</v>
      </c>
      <c r="I31" s="67">
        <f>IFERROR('Tablas PERNOCTA zona'!O31/'Tablas PERNOCTA zona'!O44-1,"-")</f>
        <v>-0.15020017689279797</v>
      </c>
      <c r="J31" s="67">
        <f>IFERROR('Tablas PERNOCTA zona'!Q31/'Tablas PERNOCTA zona'!Q44-1,"-")</f>
        <v>-0.18088954140504754</v>
      </c>
      <c r="K31" s="67">
        <f>IFERROR('Tablas PERNOCTA zona'!S31/'Tablas PERNOCTA zona'!S44-1,"-")</f>
        <v>-0.16385121540279957</v>
      </c>
    </row>
    <row r="32" spans="2:11" ht="15" hidden="1" customHeight="1" outlineLevel="1">
      <c r="B32" s="65" t="s">
        <v>92</v>
      </c>
      <c r="C32" s="67">
        <f>IFERROR('Tablas PERNOCTA zona'!C32/'Tablas PERNOCTA zona'!C45-1,"-")</f>
        <v>-0.21988549349978448</v>
      </c>
      <c r="D32" s="67">
        <f>IFERROR('Tablas PERNOCTA zona'!E32/'Tablas PERNOCTA zona'!E45-1,"-")</f>
        <v>-0.17290559528115523</v>
      </c>
      <c r="E32" s="67">
        <f>IFERROR('Tablas PERNOCTA zona'!G32/'Tablas PERNOCTA zona'!G45-1,"-")</f>
        <v>-0.20322858134983268</v>
      </c>
      <c r="F32" s="69">
        <f>IFERROR('Tablas PERNOCTA zona'!I32/'Tablas PERNOCTA zona'!I45-1,"-")</f>
        <v>-0.21176520139834609</v>
      </c>
      <c r="G32" s="69">
        <f>IFERROR('Tablas PERNOCTA zona'!K32/'Tablas PERNOCTA zona'!K45-1,"-")</f>
        <v>-0.20007989944362703</v>
      </c>
      <c r="H32" s="69">
        <f>IFERROR('Tablas PERNOCTA zona'!M32/'Tablas PERNOCTA zona'!M45-1,"-")</f>
        <v>-0.20749279025566758</v>
      </c>
      <c r="I32" s="67">
        <f>IFERROR('Tablas PERNOCTA zona'!O32/'Tablas PERNOCTA zona'!O45-1,"-")</f>
        <v>-0.14723468162368059</v>
      </c>
      <c r="J32" s="67">
        <f>IFERROR('Tablas PERNOCTA zona'!Q32/'Tablas PERNOCTA zona'!Q45-1,"-")</f>
        <v>-0.19503367580078701</v>
      </c>
      <c r="K32" s="67">
        <f>IFERROR('Tablas PERNOCTA zona'!S32/'Tablas PERNOCTA zona'!S45-1,"-")</f>
        <v>-0.16802419155012427</v>
      </c>
    </row>
    <row r="33" spans="2:11" ht="15" hidden="1" customHeight="1" outlineLevel="1">
      <c r="B33" s="65" t="s">
        <v>93</v>
      </c>
      <c r="C33" s="67">
        <f>IFERROR('Tablas PERNOCTA zona'!C33/'Tablas PERNOCTA zona'!C46-1,"-")</f>
        <v>-0.23168922302646111</v>
      </c>
      <c r="D33" s="67">
        <f>IFERROR('Tablas PERNOCTA zona'!E33/'Tablas PERNOCTA zona'!E46-1,"-")</f>
        <v>-0.30427189825578305</v>
      </c>
      <c r="E33" s="67">
        <f>IFERROR('Tablas PERNOCTA zona'!G33/'Tablas PERNOCTA zona'!G46-1,"-")</f>
        <v>-0.25850731047196918</v>
      </c>
      <c r="F33" s="69">
        <f>IFERROR('Tablas PERNOCTA zona'!I33/'Tablas PERNOCTA zona'!I46-1,"-")</f>
        <v>-0.21441114377601955</v>
      </c>
      <c r="G33" s="69">
        <f>IFERROR('Tablas PERNOCTA zona'!K33/'Tablas PERNOCTA zona'!K46-1,"-")</f>
        <v>-0.32064565790394439</v>
      </c>
      <c r="H33" s="69">
        <f>IFERROR('Tablas PERNOCTA zona'!M33/'Tablas PERNOCTA zona'!M46-1,"-")</f>
        <v>-0.25442249304208486</v>
      </c>
      <c r="I33" s="67">
        <f>IFERROR('Tablas PERNOCTA zona'!O33/'Tablas PERNOCTA zona'!O46-1,"-")</f>
        <v>-0.17629464275355089</v>
      </c>
      <c r="J33" s="67">
        <f>IFERROR('Tablas PERNOCTA zona'!Q33/'Tablas PERNOCTA zona'!Q46-1,"-")</f>
        <v>-0.19423050510388895</v>
      </c>
      <c r="K33" s="67">
        <f>IFERROR('Tablas PERNOCTA zona'!S33/'Tablas PERNOCTA zona'!S46-1,"-")</f>
        <v>-0.18381636922596034</v>
      </c>
    </row>
    <row r="34" spans="2:11" ht="15" hidden="1" customHeight="1" outlineLevel="1">
      <c r="B34" s="65" t="s">
        <v>94</v>
      </c>
      <c r="C34" s="67">
        <f>IFERROR('Tablas PERNOCTA zona'!C34/'Tablas PERNOCTA zona'!C47-1,"-")</f>
        <v>-0.25441203196604956</v>
      </c>
      <c r="D34" s="67">
        <f>IFERROR('Tablas PERNOCTA zona'!E34/'Tablas PERNOCTA zona'!E47-1,"-")</f>
        <v>-0.28432143724204906</v>
      </c>
      <c r="E34" s="67">
        <f>IFERROR('Tablas PERNOCTA zona'!G34/'Tablas PERNOCTA zona'!G47-1,"-")</f>
        <v>-0.26445855052419376</v>
      </c>
      <c r="F34" s="69">
        <f>IFERROR('Tablas PERNOCTA zona'!I34/'Tablas PERNOCTA zona'!I47-1,"-")</f>
        <v>-0.24265364028570913</v>
      </c>
      <c r="G34" s="69">
        <f>IFERROR('Tablas PERNOCTA zona'!K34/'Tablas PERNOCTA zona'!K47-1,"-")</f>
        <v>-0.29413926928929235</v>
      </c>
      <c r="H34" s="69">
        <f>IFERROR('Tablas PERNOCTA zona'!M34/'Tablas PERNOCTA zona'!M47-1,"-")</f>
        <v>-0.26034586077444144</v>
      </c>
      <c r="I34" s="67">
        <f>IFERROR('Tablas PERNOCTA zona'!O34/'Tablas PERNOCTA zona'!O47-1,"-")</f>
        <v>-0.14307976436575187</v>
      </c>
      <c r="J34" s="67">
        <f>IFERROR('Tablas PERNOCTA zona'!Q34/'Tablas PERNOCTA zona'!Q47-1,"-")</f>
        <v>-0.12624943149018031</v>
      </c>
      <c r="K34" s="67">
        <f>IFERROR('Tablas PERNOCTA zona'!S34/'Tablas PERNOCTA zona'!S47-1,"-")</f>
        <v>-0.13583689398582843</v>
      </c>
    </row>
    <row r="35" spans="2:11" ht="15" hidden="1" customHeight="1" outlineLevel="1">
      <c r="B35" s="65" t="s">
        <v>95</v>
      </c>
      <c r="C35" s="67">
        <f>IFERROR('Tablas PERNOCTA zona'!C35/'Tablas PERNOCTA zona'!C48-1,"-")</f>
        <v>-0.16389506425632328</v>
      </c>
      <c r="D35" s="67">
        <f>IFERROR('Tablas PERNOCTA zona'!E35/'Tablas PERNOCTA zona'!E48-1,"-")</f>
        <v>-0.18999267080007132</v>
      </c>
      <c r="E35" s="67">
        <f>IFERROR('Tablas PERNOCTA zona'!G35/'Tablas PERNOCTA zona'!G48-1,"-")</f>
        <v>-0.17383614503649758</v>
      </c>
      <c r="F35" s="69">
        <f>IFERROR('Tablas PERNOCTA zona'!I35/'Tablas PERNOCTA zona'!I48-1,"-")</f>
        <v>-0.16703138002544926</v>
      </c>
      <c r="G35" s="69">
        <f>IFERROR('Tablas PERNOCTA zona'!K35/'Tablas PERNOCTA zona'!K48-1,"-")</f>
        <v>-0.1956189559174446</v>
      </c>
      <c r="H35" s="69">
        <f>IFERROR('Tablas PERNOCTA zona'!M35/'Tablas PERNOCTA zona'!M48-1,"-")</f>
        <v>-0.17809178789604818</v>
      </c>
      <c r="I35" s="67">
        <f>IFERROR('Tablas PERNOCTA zona'!O35/'Tablas PERNOCTA zona'!O48-1,"-")</f>
        <v>-0.17948224822567727</v>
      </c>
      <c r="J35" s="67">
        <f>IFERROR('Tablas PERNOCTA zona'!Q35/'Tablas PERNOCTA zona'!Q48-1,"-")</f>
        <v>-0.1703522994811919</v>
      </c>
      <c r="K35" s="67">
        <f>IFERROR('Tablas PERNOCTA zona'!S35/'Tablas PERNOCTA zona'!S48-1,"-")</f>
        <v>-0.17517913745897196</v>
      </c>
    </row>
    <row r="36" spans="2:11" ht="15" hidden="1" customHeight="1" outlineLevel="1">
      <c r="B36" s="65" t="s">
        <v>96</v>
      </c>
      <c r="C36" s="67">
        <f>IFERROR('Tablas PERNOCTA zona'!C36/'Tablas PERNOCTA zona'!C49-1,"-")</f>
        <v>-0.17956802534576255</v>
      </c>
      <c r="D36" s="67">
        <f>IFERROR('Tablas PERNOCTA zona'!E36/'Tablas PERNOCTA zona'!E49-1,"-")</f>
        <v>-0.12990846863723227</v>
      </c>
      <c r="E36" s="67">
        <f>IFERROR('Tablas PERNOCTA zona'!G36/'Tablas PERNOCTA zona'!G49-1,"-")</f>
        <v>-0.16080813186639598</v>
      </c>
      <c r="F36" s="69">
        <f>IFERROR('Tablas PERNOCTA zona'!I36/'Tablas PERNOCTA zona'!I49-1,"-")</f>
        <v>-0.16875190085599467</v>
      </c>
      <c r="G36" s="69">
        <f>IFERROR('Tablas PERNOCTA zona'!K36/'Tablas PERNOCTA zona'!K49-1,"-")</f>
        <v>-0.14260151106790964</v>
      </c>
      <c r="H36" s="69">
        <f>IFERROR('Tablas PERNOCTA zona'!M36/'Tablas PERNOCTA zona'!M49-1,"-")</f>
        <v>-0.15863925857475836</v>
      </c>
      <c r="I36" s="67">
        <f>IFERROR('Tablas PERNOCTA zona'!O36/'Tablas PERNOCTA zona'!O49-1,"-")</f>
        <v>-0.15048496084835161</v>
      </c>
      <c r="J36" s="67">
        <f>IFERROR('Tablas PERNOCTA zona'!Q36/'Tablas PERNOCTA zona'!Q49-1,"-")</f>
        <v>-0.17127898072052172</v>
      </c>
      <c r="K36" s="67">
        <f>IFERROR('Tablas PERNOCTA zona'!S36/'Tablas PERNOCTA zona'!S49-1,"-")</f>
        <v>-0.16047434562851515</v>
      </c>
    </row>
    <row r="37" spans="2:11" ht="15" hidden="1" customHeight="1" outlineLevel="1">
      <c r="B37" s="65" t="s">
        <v>97</v>
      </c>
      <c r="C37" s="67">
        <f>IFERROR('Tablas PERNOCTA zona'!C37/'Tablas PERNOCTA zona'!C50-1,"-")</f>
        <v>-4.4027904602259471E-2</v>
      </c>
      <c r="D37" s="67">
        <f>IFERROR('Tablas PERNOCTA zona'!E37/'Tablas PERNOCTA zona'!E50-1,"-")</f>
        <v>-0.10302658550220511</v>
      </c>
      <c r="E37" s="67">
        <f>IFERROR('Tablas PERNOCTA zona'!G37/'Tablas PERNOCTA zona'!G50-1,"-")</f>
        <v>-6.7863041156349002E-2</v>
      </c>
      <c r="F37" s="69">
        <f>IFERROR('Tablas PERNOCTA zona'!I37/'Tablas PERNOCTA zona'!I50-1,"-")</f>
        <v>-4.5568613928718471E-2</v>
      </c>
      <c r="G37" s="69">
        <f>IFERROR('Tablas PERNOCTA zona'!K37/'Tablas PERNOCTA zona'!K50-1,"-")</f>
        <v>-0.11983154408796381</v>
      </c>
      <c r="H37" s="69">
        <f>IFERROR('Tablas PERNOCTA zona'!M37/'Tablas PERNOCTA zona'!M50-1,"-")</f>
        <v>-7.6145843017604964E-2</v>
      </c>
      <c r="I37" s="67">
        <f>IFERROR('Tablas PERNOCTA zona'!O37/'Tablas PERNOCTA zona'!O50-1,"-")</f>
        <v>-8.5032255938552681E-2</v>
      </c>
      <c r="J37" s="67">
        <f>IFERROR('Tablas PERNOCTA zona'!Q37/'Tablas PERNOCTA zona'!Q50-1,"-")</f>
        <v>-0.11628429836692333</v>
      </c>
      <c r="K37" s="67">
        <f>IFERROR('Tablas PERNOCTA zona'!S37/'Tablas PERNOCTA zona'!S50-1,"-")</f>
        <v>-9.9811253323199511E-2</v>
      </c>
    </row>
    <row r="38" spans="2:11" collapsed="1">
      <c r="B38" s="269">
        <v>2009</v>
      </c>
      <c r="C38" s="81">
        <f>IFERROR('Tablas PERNOCTA zona'!C38/'Tablas PERNOCTA zona'!C51-1,"-")</f>
        <v>-0.17048246889832519</v>
      </c>
      <c r="D38" s="81">
        <f>IFERROR('Tablas PERNOCTA zona'!E38/'Tablas PERNOCTA zona'!E51-1,"-")</f>
        <v>-0.22548747644971512</v>
      </c>
      <c r="E38" s="81">
        <f>IFERROR('Tablas PERNOCTA zona'!G38/'Tablas PERNOCTA zona'!G51-1,"-")</f>
        <v>-0.1907996498579807</v>
      </c>
      <c r="F38" s="81">
        <f>IFERROR('Tablas PERNOCTA zona'!I38/'Tablas PERNOCTA zona'!I51-1,"-")</f>
        <v>-0.16871652298012063</v>
      </c>
      <c r="G38" s="81">
        <f>IFERROR('Tablas PERNOCTA zona'!K38/'Tablas PERNOCTA zona'!K51-1,"-")</f>
        <v>-0.24738001556540212</v>
      </c>
      <c r="H38" s="81">
        <f>IFERROR('Tablas PERNOCTA zona'!M38/'Tablas PERNOCTA zona'!M51-1,"-")</f>
        <v>-0.19858526849166513</v>
      </c>
      <c r="I38" s="81">
        <f>IFERROR('Tablas PERNOCTA zona'!O38/'Tablas PERNOCTA zona'!O51-1,"-")</f>
        <v>-0.12964341224210163</v>
      </c>
      <c r="J38" s="81">
        <f>IFERROR('Tablas PERNOCTA zona'!Q38/'Tablas PERNOCTA zona'!Q51-1,"-")</f>
        <v>-0.1550624012015529</v>
      </c>
      <c r="K38" s="81">
        <f>IFERROR('Tablas PERNOCTA zona'!S38/'Tablas PERNOCTA zona'!S51-1,"-")</f>
        <v>-0.1411573422777006</v>
      </c>
    </row>
    <row r="39" spans="2:11" ht="15" hidden="1" customHeight="1" outlineLevel="1">
      <c r="B39" s="65" t="s">
        <v>86</v>
      </c>
      <c r="C39" s="67">
        <f>IFERROR('Tablas PERNOCTA zona'!C39/'Tablas PERNOCTA zona'!C52-1,"-")</f>
        <v>-2.7530590297248025E-2</v>
      </c>
      <c r="D39" s="67">
        <f>IFERROR('Tablas PERNOCTA zona'!E39/'Tablas PERNOCTA zona'!E52-1,"-")</f>
        <v>-0.14426372003399957</v>
      </c>
      <c r="E39" s="67">
        <f>IFERROR('Tablas PERNOCTA zona'!G39/'Tablas PERNOCTA zona'!G52-1,"-")</f>
        <v>-7.5771350825550421E-2</v>
      </c>
      <c r="F39" s="69">
        <f>IFERROR('Tablas PERNOCTA zona'!I39/'Tablas PERNOCTA zona'!I52-1,"-")</f>
        <v>-3.3832158244717081E-2</v>
      </c>
      <c r="G39" s="69">
        <f>IFERROR('Tablas PERNOCTA zona'!K39/'Tablas PERNOCTA zona'!K52-1,"-")</f>
        <v>-0.13281808480880208</v>
      </c>
      <c r="H39" s="69">
        <f>IFERROR('Tablas PERNOCTA zona'!M39/'Tablas PERNOCTA zona'!M52-1,"-")</f>
        <v>-7.5154400189143877E-2</v>
      </c>
      <c r="I39" s="67">
        <f>IFERROR('Tablas PERNOCTA zona'!O39/'Tablas PERNOCTA zona'!O52-1,"-")</f>
        <v>-4.3343871906311726E-2</v>
      </c>
      <c r="J39" s="67">
        <f>IFERROR('Tablas PERNOCTA zona'!Q39/'Tablas PERNOCTA zona'!Q52-1,"-")</f>
        <v>-0.10478583187121915</v>
      </c>
      <c r="K39" s="67">
        <f>IFERROR('Tablas PERNOCTA zona'!S39/'Tablas PERNOCTA zona'!S52-1,"-")</f>
        <v>-7.3087376260990933E-2</v>
      </c>
    </row>
    <row r="40" spans="2:11" ht="15" hidden="1" customHeight="1" outlineLevel="1">
      <c r="B40" s="65" t="s">
        <v>87</v>
      </c>
      <c r="C40" s="67">
        <f>IFERROR('Tablas PERNOCTA zona'!C40/'Tablas PERNOCTA zona'!C53-1,"-")</f>
        <v>-9.6422075573563415E-2</v>
      </c>
      <c r="D40" s="67">
        <f>IFERROR('Tablas PERNOCTA zona'!E40/'Tablas PERNOCTA zona'!E53-1,"-")</f>
        <v>-9.6750841973771928E-2</v>
      </c>
      <c r="E40" s="67">
        <f>IFERROR('Tablas PERNOCTA zona'!G40/'Tablas PERNOCTA zona'!G53-1,"-")</f>
        <v>-9.6544556686010696E-2</v>
      </c>
      <c r="F40" s="69">
        <f>IFERROR('Tablas PERNOCTA zona'!I40/'Tablas PERNOCTA zona'!I53-1,"-")</f>
        <v>-8.5887548292961968E-2</v>
      </c>
      <c r="G40" s="69">
        <f>IFERROR('Tablas PERNOCTA zona'!K40/'Tablas PERNOCTA zona'!K53-1,"-")</f>
        <v>-8.0317667279084959E-2</v>
      </c>
      <c r="H40" s="69">
        <f>IFERROR('Tablas PERNOCTA zona'!M40/'Tablas PERNOCTA zona'!M53-1,"-")</f>
        <v>-8.3769853728737909E-2</v>
      </c>
      <c r="I40" s="67">
        <f>IFERROR('Tablas PERNOCTA zona'!O40/'Tablas PERNOCTA zona'!O53-1,"-")</f>
        <v>-6.4776170247908271E-2</v>
      </c>
      <c r="J40" s="67">
        <f>IFERROR('Tablas PERNOCTA zona'!Q40/'Tablas PERNOCTA zona'!Q53-1,"-")</f>
        <v>-7.1143047241964852E-2</v>
      </c>
      <c r="K40" s="67">
        <f>IFERROR('Tablas PERNOCTA zona'!S40/'Tablas PERNOCTA zona'!S53-1,"-")</f>
        <v>-6.7762877199155191E-2</v>
      </c>
    </row>
    <row r="41" spans="2:11" ht="15" hidden="1" customHeight="1" outlineLevel="1">
      <c r="B41" s="65" t="s">
        <v>88</v>
      </c>
      <c r="C41" s="67">
        <f>IFERROR('Tablas PERNOCTA zona'!C41/'Tablas PERNOCTA zona'!C54-1,"-")</f>
        <v>-6.2912338922349598E-2</v>
      </c>
      <c r="D41" s="67">
        <f>IFERROR('Tablas PERNOCTA zona'!E41/'Tablas PERNOCTA zona'!E54-1,"-")</f>
        <v>-0.10233387561006135</v>
      </c>
      <c r="E41" s="67">
        <f>IFERROR('Tablas PERNOCTA zona'!G41/'Tablas PERNOCTA zona'!G54-1,"-")</f>
        <v>-7.7478695959601773E-2</v>
      </c>
      <c r="F41" s="69">
        <f>IFERROR('Tablas PERNOCTA zona'!I41/'Tablas PERNOCTA zona'!I54-1,"-")</f>
        <v>-5.4889999093710395E-2</v>
      </c>
      <c r="G41" s="69">
        <f>IFERROR('Tablas PERNOCTA zona'!K41/'Tablas PERNOCTA zona'!K54-1,"-")</f>
        <v>-8.0750969686602891E-2</v>
      </c>
      <c r="H41" s="69">
        <f>IFERROR('Tablas PERNOCTA zona'!M41/'Tablas PERNOCTA zona'!M54-1,"-")</f>
        <v>-6.4714302022321979E-2</v>
      </c>
      <c r="I41" s="67">
        <f>IFERROR('Tablas PERNOCTA zona'!O41/'Tablas PERNOCTA zona'!O54-1,"-")</f>
        <v>-2.433412392465728E-2</v>
      </c>
      <c r="J41" s="67">
        <f>IFERROR('Tablas PERNOCTA zona'!Q41/'Tablas PERNOCTA zona'!Q54-1,"-")</f>
        <v>-6.9402096896855281E-2</v>
      </c>
      <c r="K41" s="67">
        <f>IFERROR('Tablas PERNOCTA zona'!S41/'Tablas PERNOCTA zona'!S54-1,"-")</f>
        <v>-4.4851448513034131E-2</v>
      </c>
    </row>
    <row r="42" spans="2:11" ht="15" hidden="1" customHeight="1" outlineLevel="1">
      <c r="B42" s="65" t="s">
        <v>89</v>
      </c>
      <c r="C42" s="67">
        <f>IFERROR('Tablas PERNOCTA zona'!C42/'Tablas PERNOCTA zona'!C55-1,"-")</f>
        <v>-9.112010347177868E-2</v>
      </c>
      <c r="D42" s="67">
        <f>IFERROR('Tablas PERNOCTA zona'!E42/'Tablas PERNOCTA zona'!E55-1,"-")</f>
        <v>-0.10513136769130982</v>
      </c>
      <c r="E42" s="67">
        <f>IFERROR('Tablas PERNOCTA zona'!G42/'Tablas PERNOCTA zona'!G55-1,"-")</f>
        <v>-9.5819958627576862E-2</v>
      </c>
      <c r="F42" s="69">
        <f>IFERROR('Tablas PERNOCTA zona'!I42/'Tablas PERNOCTA zona'!I55-1,"-")</f>
        <v>-8.9701248142419976E-2</v>
      </c>
      <c r="G42" s="69">
        <f>IFERROR('Tablas PERNOCTA zona'!K42/'Tablas PERNOCTA zona'!K55-1,"-")</f>
        <v>-8.2720034633338324E-2</v>
      </c>
      <c r="H42" s="69">
        <f>IFERROR('Tablas PERNOCTA zona'!M42/'Tablas PERNOCTA zona'!M55-1,"-")</f>
        <v>-8.7264580914198753E-2</v>
      </c>
      <c r="I42" s="67">
        <f>IFERROR('Tablas PERNOCTA zona'!O42/'Tablas PERNOCTA zona'!O55-1,"-")</f>
        <v>-3.2166060209772973E-2</v>
      </c>
      <c r="J42" s="67">
        <f>IFERROR('Tablas PERNOCTA zona'!Q42/'Tablas PERNOCTA zona'!Q55-1,"-")</f>
        <v>-5.2931296604647793E-2</v>
      </c>
      <c r="K42" s="67">
        <f>IFERROR('Tablas PERNOCTA zona'!S42/'Tablas PERNOCTA zona'!S55-1,"-")</f>
        <v>-4.1075012121172594E-2</v>
      </c>
    </row>
    <row r="43" spans="2:11" ht="15" hidden="1" customHeight="1" outlineLevel="1">
      <c r="B43" s="65" t="s">
        <v>90</v>
      </c>
      <c r="C43" s="67">
        <f>IFERROR('Tablas PERNOCTA zona'!C43/'Tablas PERNOCTA zona'!C56-1,"-")</f>
        <v>-4.9799533608804181E-2</v>
      </c>
      <c r="D43" s="67">
        <f>IFERROR('Tablas PERNOCTA zona'!E43/'Tablas PERNOCTA zona'!E56-1,"-")</f>
        <v>-1.1458000778835298E-2</v>
      </c>
      <c r="E43" s="67">
        <f>IFERROR('Tablas PERNOCTA zona'!G43/'Tablas PERNOCTA zona'!G56-1,"-")</f>
        <v>-3.5677690040457399E-2</v>
      </c>
      <c r="F43" s="69">
        <f>IFERROR('Tablas PERNOCTA zona'!I43/'Tablas PERNOCTA zona'!I56-1,"-")</f>
        <v>-4.5929073995372383E-2</v>
      </c>
      <c r="G43" s="69">
        <f>IFERROR('Tablas PERNOCTA zona'!K43/'Tablas PERNOCTA zona'!K56-1,"-")</f>
        <v>5.0364388232819746E-3</v>
      </c>
      <c r="H43" s="69">
        <f>IFERROR('Tablas PERNOCTA zona'!M43/'Tablas PERNOCTA zona'!M56-1,"-")</f>
        <v>-2.6786051251085019E-2</v>
      </c>
      <c r="I43" s="67">
        <f>IFERROR('Tablas PERNOCTA zona'!O43/'Tablas PERNOCTA zona'!O56-1,"-")</f>
        <v>-1.7945388519283956E-2</v>
      </c>
      <c r="J43" s="67">
        <f>IFERROR('Tablas PERNOCTA zona'!Q43/'Tablas PERNOCTA zona'!Q56-1,"-")</f>
        <v>-1.6848196488104317E-2</v>
      </c>
      <c r="K43" s="67">
        <f>IFERROR('Tablas PERNOCTA zona'!S43/'Tablas PERNOCTA zona'!S56-1,"-")</f>
        <v>-1.7439634036220064E-2</v>
      </c>
    </row>
    <row r="44" spans="2:11" ht="15" hidden="1" customHeight="1" outlineLevel="1">
      <c r="B44" s="65" t="s">
        <v>91</v>
      </c>
      <c r="C44" s="67">
        <f>IFERROR('Tablas PERNOCTA zona'!C44/'Tablas PERNOCTA zona'!C57-1,"-")</f>
        <v>-7.5172727851417376E-2</v>
      </c>
      <c r="D44" s="67">
        <f>IFERROR('Tablas PERNOCTA zona'!E44/'Tablas PERNOCTA zona'!E57-1,"-")</f>
        <v>-0.10126026027640256</v>
      </c>
      <c r="E44" s="67">
        <f>IFERROR('Tablas PERNOCTA zona'!G44/'Tablas PERNOCTA zona'!G57-1,"-")</f>
        <v>-8.5029474934881E-2</v>
      </c>
      <c r="F44" s="69">
        <f>IFERROR('Tablas PERNOCTA zona'!I44/'Tablas PERNOCTA zona'!I57-1,"-")</f>
        <v>-7.6930274165795676E-2</v>
      </c>
      <c r="G44" s="69">
        <f>IFERROR('Tablas PERNOCTA zona'!K44/'Tablas PERNOCTA zona'!K57-1,"-")</f>
        <v>-7.8695156141468492E-2</v>
      </c>
      <c r="H44" s="69">
        <f>IFERROR('Tablas PERNOCTA zona'!M44/'Tablas PERNOCTA zona'!M57-1,"-")</f>
        <v>-7.7615112721158397E-2</v>
      </c>
      <c r="I44" s="67">
        <f>IFERROR('Tablas PERNOCTA zona'!O44/'Tablas PERNOCTA zona'!O57-1,"-")</f>
        <v>4.5682148507975029E-2</v>
      </c>
      <c r="J44" s="67">
        <f>IFERROR('Tablas PERNOCTA zona'!Q44/'Tablas PERNOCTA zona'!Q57-1,"-")</f>
        <v>1.6319586749147019E-2</v>
      </c>
      <c r="K44" s="67">
        <f>IFERROR('Tablas PERNOCTA zona'!S44/'Tablas PERNOCTA zona'!S57-1,"-")</f>
        <v>3.2414452282811146E-2</v>
      </c>
    </row>
    <row r="45" spans="2:11" ht="15" hidden="1" customHeight="1" outlineLevel="1">
      <c r="B45" s="65" t="s">
        <v>92</v>
      </c>
      <c r="C45" s="67">
        <f>IFERROR('Tablas PERNOCTA zona'!C45/'Tablas PERNOCTA zona'!C58-1,"-")</f>
        <v>-9.701890127986279E-3</v>
      </c>
      <c r="D45" s="67">
        <f>IFERROR('Tablas PERNOCTA zona'!E45/'Tablas PERNOCTA zona'!E58-1,"-")</f>
        <v>-4.6303667144297567E-2</v>
      </c>
      <c r="E45" s="67">
        <f>IFERROR('Tablas PERNOCTA zona'!G45/'Tablas PERNOCTA zona'!G58-1,"-")</f>
        <v>-2.2996349112722636E-2</v>
      </c>
      <c r="F45" s="69">
        <f>IFERROR('Tablas PERNOCTA zona'!I45/'Tablas PERNOCTA zona'!I58-1,"-")</f>
        <v>-8.5300905626128909E-3</v>
      </c>
      <c r="G45" s="69">
        <f>IFERROR('Tablas PERNOCTA zona'!K45/'Tablas PERNOCTA zona'!K58-1,"-")</f>
        <v>-2.0276268937405084E-2</v>
      </c>
      <c r="H45" s="69">
        <f>IFERROR('Tablas PERNOCTA zona'!M45/'Tablas PERNOCTA zona'!M58-1,"-")</f>
        <v>-1.2857281015640765E-2</v>
      </c>
      <c r="I45" s="67">
        <f>IFERROR('Tablas PERNOCTA zona'!O45/'Tablas PERNOCTA zona'!O58-1,"-")</f>
        <v>5.1291399508267776E-2</v>
      </c>
      <c r="J45" s="67">
        <f>IFERROR('Tablas PERNOCTA zona'!Q45/'Tablas PERNOCTA zona'!Q58-1,"-")</f>
        <v>5.5669331513616749E-2</v>
      </c>
      <c r="K45" s="67">
        <f>IFERROR('Tablas PERNOCTA zona'!S45/'Tablas PERNOCTA zona'!S58-1,"-")</f>
        <v>5.3191050247438643E-2</v>
      </c>
    </row>
    <row r="46" spans="2:11" ht="15" hidden="1" customHeight="1" outlineLevel="1">
      <c r="B46" s="65" t="s">
        <v>93</v>
      </c>
      <c r="C46" s="67">
        <f>IFERROR('Tablas PERNOCTA zona'!C46/'Tablas PERNOCTA zona'!C59-1,"-")</f>
        <v>0.17592128605131774</v>
      </c>
      <c r="D46" s="67">
        <f>IFERROR('Tablas PERNOCTA zona'!E46/'Tablas PERNOCTA zona'!E59-1,"-")</f>
        <v>0.21198903771181543</v>
      </c>
      <c r="E46" s="67">
        <f>IFERROR('Tablas PERNOCTA zona'!G46/'Tablas PERNOCTA zona'!G59-1,"-")</f>
        <v>0.18899488616887061</v>
      </c>
      <c r="F46" s="69">
        <f>IFERROR('Tablas PERNOCTA zona'!I46/'Tablas PERNOCTA zona'!I59-1,"-")</f>
        <v>0.16382310778405795</v>
      </c>
      <c r="G46" s="69">
        <f>IFERROR('Tablas PERNOCTA zona'!K46/'Tablas PERNOCTA zona'!K59-1,"-")</f>
        <v>0.24292589585990965</v>
      </c>
      <c r="H46" s="69">
        <f>IFERROR('Tablas PERNOCTA zona'!M46/'Tablas PERNOCTA zona'!M59-1,"-")</f>
        <v>0.19240479278275124</v>
      </c>
      <c r="I46" s="67">
        <f>IFERROR('Tablas PERNOCTA zona'!O46/'Tablas PERNOCTA zona'!O59-1,"-")</f>
        <v>0.13424943807212686</v>
      </c>
      <c r="J46" s="67">
        <f>IFERROR('Tablas PERNOCTA zona'!Q46/'Tablas PERNOCTA zona'!Q59-1,"-")</f>
        <v>4.6445033166018446E-2</v>
      </c>
      <c r="K46" s="67">
        <f>IFERROR('Tablas PERNOCTA zona'!S46/'Tablas PERNOCTA zona'!S59-1,"-")</f>
        <v>9.5694103058083568E-2</v>
      </c>
    </row>
    <row r="47" spans="2:11" ht="15" hidden="1" customHeight="1" outlineLevel="1">
      <c r="B47" s="65" t="s">
        <v>94</v>
      </c>
      <c r="C47" s="67">
        <f>IFERROR('Tablas PERNOCTA zona'!C47/'Tablas PERNOCTA zona'!C60-1,"-")</f>
        <v>0.12538417317089356</v>
      </c>
      <c r="D47" s="67">
        <f>IFERROR('Tablas PERNOCTA zona'!E47/'Tablas PERNOCTA zona'!E60-1,"-")</f>
        <v>7.7026058853368662E-2</v>
      </c>
      <c r="E47" s="67">
        <f>IFERROR('Tablas PERNOCTA zona'!G47/'Tablas PERNOCTA zona'!G60-1,"-")</f>
        <v>0.10866361563512017</v>
      </c>
      <c r="F47" s="69">
        <f>IFERROR('Tablas PERNOCTA zona'!I47/'Tablas PERNOCTA zona'!I60-1,"-")</f>
        <v>9.9341951513511439E-2</v>
      </c>
      <c r="G47" s="69">
        <f>IFERROR('Tablas PERNOCTA zona'!K47/'Tablas PERNOCTA zona'!K60-1,"-")</f>
        <v>9.434827145884106E-2</v>
      </c>
      <c r="H47" s="69">
        <f>IFERROR('Tablas PERNOCTA zona'!M47/'Tablas PERNOCTA zona'!M60-1,"-")</f>
        <v>9.7620820960248045E-2</v>
      </c>
      <c r="I47" s="67">
        <f>IFERROR('Tablas PERNOCTA zona'!O47/'Tablas PERNOCTA zona'!O60-1,"-")</f>
        <v>5.4774182052441889E-2</v>
      </c>
      <c r="J47" s="67">
        <f>IFERROR('Tablas PERNOCTA zona'!Q47/'Tablas PERNOCTA zona'!Q60-1,"-")</f>
        <v>-1.6239190118536362E-2</v>
      </c>
      <c r="K47" s="67">
        <f>IFERROR('Tablas PERNOCTA zona'!S47/'Tablas PERNOCTA zona'!S60-1,"-")</f>
        <v>2.2995041009888029E-2</v>
      </c>
    </row>
    <row r="48" spans="2:11" ht="15" hidden="1" customHeight="1" outlineLevel="1">
      <c r="B48" s="65" t="s">
        <v>95</v>
      </c>
      <c r="C48" s="67">
        <f>IFERROR('Tablas PERNOCTA zona'!C48/'Tablas PERNOCTA zona'!C61-1,"-")</f>
        <v>-2.3726683833013684E-2</v>
      </c>
      <c r="D48" s="67">
        <f>IFERROR('Tablas PERNOCTA zona'!E48/'Tablas PERNOCTA zona'!E61-1,"-")</f>
        <v>-2.2056658453050715E-2</v>
      </c>
      <c r="E48" s="67">
        <f>IFERROR('Tablas PERNOCTA zona'!G48/'Tablas PERNOCTA zona'!G61-1,"-")</f>
        <v>-2.3091211982721793E-2</v>
      </c>
      <c r="F48" s="69">
        <f>IFERROR('Tablas PERNOCTA zona'!I48/'Tablas PERNOCTA zona'!I61-1,"-")</f>
        <v>-1.2980973985902144E-2</v>
      </c>
      <c r="G48" s="69">
        <f>IFERROR('Tablas PERNOCTA zona'!K48/'Tablas PERNOCTA zona'!K61-1,"-")</f>
        <v>1.1513863738654706E-4</v>
      </c>
      <c r="H48" s="69">
        <f>IFERROR('Tablas PERNOCTA zona'!M48/'Tablas PERNOCTA zona'!M61-1,"-")</f>
        <v>-7.9550308439885198E-3</v>
      </c>
      <c r="I48" s="67">
        <f>IFERROR('Tablas PERNOCTA zona'!O48/'Tablas PERNOCTA zona'!O61-1,"-")</f>
        <v>3.8621677420118461E-2</v>
      </c>
      <c r="J48" s="67">
        <f>IFERROR('Tablas PERNOCTA zona'!Q48/'Tablas PERNOCTA zona'!Q61-1,"-")</f>
        <v>2.2325420310153277E-2</v>
      </c>
      <c r="K48" s="67">
        <f>IFERROR('Tablas PERNOCTA zona'!S48/'Tablas PERNOCTA zona'!S61-1,"-")</f>
        <v>3.0876709520935686E-2</v>
      </c>
    </row>
    <row r="49" spans="2:11" ht="15" hidden="1" customHeight="1" outlineLevel="1">
      <c r="B49" s="65" t="s">
        <v>96</v>
      </c>
      <c r="C49" s="67">
        <f>IFERROR('Tablas PERNOCTA zona'!C49/'Tablas PERNOCTA zona'!C62-1,"-")</f>
        <v>2.416157288121501E-2</v>
      </c>
      <c r="D49" s="67">
        <f>IFERROR('Tablas PERNOCTA zona'!E49/'Tablas PERNOCTA zona'!E62-1,"-")</f>
        <v>4.4900119285631312E-3</v>
      </c>
      <c r="E49" s="67">
        <f>IFERROR('Tablas PERNOCTA zona'!G49/'Tablas PERNOCTA zona'!G62-1,"-")</f>
        <v>1.6640356638718545E-2</v>
      </c>
      <c r="F49" s="69">
        <f>IFERROR('Tablas PERNOCTA zona'!I49/'Tablas PERNOCTA zona'!I62-1,"-")</f>
        <v>3.090116223409356E-2</v>
      </c>
      <c r="G49" s="69">
        <f>IFERROR('Tablas PERNOCTA zona'!K49/'Tablas PERNOCTA zona'!K62-1,"-")</f>
        <v>3.042374714030438E-2</v>
      </c>
      <c r="H49" s="69">
        <f>IFERROR('Tablas PERNOCTA zona'!M49/'Tablas PERNOCTA zona'!M62-1,"-")</f>
        <v>3.0716488135334563E-2</v>
      </c>
      <c r="I49" s="67">
        <f>IFERROR('Tablas PERNOCTA zona'!O49/'Tablas PERNOCTA zona'!O62-1,"-")</f>
        <v>6.5803269287174615E-2</v>
      </c>
      <c r="J49" s="67">
        <f>IFERROR('Tablas PERNOCTA zona'!Q49/'Tablas PERNOCTA zona'!Q62-1,"-")</f>
        <v>5.2222453358514276E-2</v>
      </c>
      <c r="K49" s="67">
        <f>IFERROR('Tablas PERNOCTA zona'!S49/'Tablas PERNOCTA zona'!S62-1,"-")</f>
        <v>5.9235601833850238E-2</v>
      </c>
    </row>
    <row r="50" spans="2:11" ht="15" hidden="1" customHeight="1" outlineLevel="1">
      <c r="B50" s="65" t="s">
        <v>97</v>
      </c>
      <c r="C50" s="67">
        <f>IFERROR('Tablas PERNOCTA zona'!C50/'Tablas PERNOCTA zona'!C63-1,"-")</f>
        <v>-1.3263501741029304E-2</v>
      </c>
      <c r="D50" s="67">
        <f>IFERROR('Tablas PERNOCTA zona'!E50/'Tablas PERNOCTA zona'!E63-1,"-")</f>
        <v>-2.5557224950046864E-3</v>
      </c>
      <c r="E50" s="67">
        <f>IFERROR('Tablas PERNOCTA zona'!G50/'Tablas PERNOCTA zona'!G63-1,"-")</f>
        <v>-8.9654175494007227E-3</v>
      </c>
      <c r="F50" s="69">
        <f>IFERROR('Tablas PERNOCTA zona'!I50/'Tablas PERNOCTA zona'!I63-1,"-")</f>
        <v>-1.4045202461983042E-2</v>
      </c>
      <c r="G50" s="69">
        <f>IFERROR('Tablas PERNOCTA zona'!K50/'Tablas PERNOCTA zona'!K63-1,"-")</f>
        <v>2.1406407245890602E-2</v>
      </c>
      <c r="H50" s="69">
        <f>IFERROR('Tablas PERNOCTA zona'!M50/'Tablas PERNOCTA zona'!M63-1,"-")</f>
        <v>2.4938815364006217E-4</v>
      </c>
      <c r="I50" s="67">
        <f>IFERROR('Tablas PERNOCTA zona'!O50/'Tablas PERNOCTA zona'!O63-1,"-")</f>
        <v>1.4990579261402015E-2</v>
      </c>
      <c r="J50" s="67">
        <f>IFERROR('Tablas PERNOCTA zona'!Q50/'Tablas PERNOCTA zona'!Q63-1,"-")</f>
        <v>1.5024427828462361E-2</v>
      </c>
      <c r="K50" s="67">
        <f>IFERROR('Tablas PERNOCTA zona'!S50/'Tablas PERNOCTA zona'!S63-1,"-")</f>
        <v>1.5006585866151667E-2</v>
      </c>
    </row>
    <row r="51" spans="2:11" collapsed="1">
      <c r="B51" s="269">
        <v>2008</v>
      </c>
      <c r="C51" s="81">
        <f>IFERROR('Tablas PERNOCTA zona'!C51/'Tablas PERNOCTA zona'!C64-1,"-")</f>
        <v>-1.6004693312584695E-2</v>
      </c>
      <c r="D51" s="81">
        <f>IFERROR('Tablas PERNOCTA zona'!E51/'Tablas PERNOCTA zona'!E64-1,"-")</f>
        <v>-3.4785519049478464E-2</v>
      </c>
      <c r="E51" s="81">
        <f>IFERROR('Tablas PERNOCTA zona'!G51/'Tablas PERNOCTA zona'!G64-1,"-")</f>
        <v>-2.3026275085405223E-2</v>
      </c>
      <c r="F51" s="81">
        <f>IFERROR('Tablas PERNOCTA zona'!I51/'Tablas PERNOCTA zona'!I64-1,"-")</f>
        <v>-1.5047493134241141E-2</v>
      </c>
      <c r="G51" s="81">
        <f>IFERROR('Tablas PERNOCTA zona'!K51/'Tablas PERNOCTA zona'!K64-1,"-")</f>
        <v>-1.4033604649689946E-2</v>
      </c>
      <c r="H51" s="81">
        <f>IFERROR('Tablas PERNOCTA zona'!M51/'Tablas PERNOCTA zona'!M64-1,"-")</f>
        <v>-1.4662762533220852E-2</v>
      </c>
      <c r="I51" s="81">
        <f>IFERROR('Tablas PERNOCTA zona'!O51/'Tablas PERNOCTA zona'!O64-1,"-")</f>
        <v>1.5767408703919239E-2</v>
      </c>
      <c r="J51" s="81">
        <f>IFERROR('Tablas PERNOCTA zona'!Q51/'Tablas PERNOCTA zona'!Q64-1,"-")</f>
        <v>-1.214256123466384E-2</v>
      </c>
      <c r="K51" s="81">
        <f>IFERROR('Tablas PERNOCTA zona'!S51/'Tablas PERNOCTA zona'!S64-1,"-")</f>
        <v>2.9322277811290043E-3</v>
      </c>
    </row>
    <row r="52" spans="2:11" ht="15" hidden="1" customHeight="1" outlineLevel="1">
      <c r="B52" s="65" t="s">
        <v>86</v>
      </c>
      <c r="C52" s="67">
        <f>IFERROR('Tablas PERNOCTA zona'!C52/'Tablas PERNOCTA zona'!C65-1,"-")</f>
        <v>2.3786940894568787E-2</v>
      </c>
      <c r="D52" s="67">
        <f>IFERROR('Tablas PERNOCTA zona'!E52/'Tablas PERNOCTA zona'!E65-1,"-")</f>
        <v>4.0773846455605556E-2</v>
      </c>
      <c r="E52" s="67">
        <f>IFERROR('Tablas PERNOCTA zona'!G52/'Tablas PERNOCTA zona'!G65-1,"-")</f>
        <v>3.0739212277991479E-2</v>
      </c>
      <c r="F52" s="69">
        <f>IFERROR('Tablas PERNOCTA zona'!I52/'Tablas PERNOCTA zona'!I65-1,"-")</f>
        <v>2.0259607785708678E-2</v>
      </c>
      <c r="G52" s="69">
        <f>IFERROR('Tablas PERNOCTA zona'!K52/'Tablas PERNOCTA zona'!K65-1,"-")</f>
        <v>4.8942613508755395E-2</v>
      </c>
      <c r="H52" s="69">
        <f>IFERROR('Tablas PERNOCTA zona'!M52/'Tablas PERNOCTA zona'!M65-1,"-")</f>
        <v>3.2040552463336036E-2</v>
      </c>
      <c r="I52" s="67">
        <f>IFERROR('Tablas PERNOCTA zona'!O52/'Tablas PERNOCTA zona'!O65-1,"-")</f>
        <v>2.0115212129172555E-3</v>
      </c>
      <c r="J52" s="67">
        <f>IFERROR('Tablas PERNOCTA zona'!Q52/'Tablas PERNOCTA zona'!Q65-1,"-")</f>
        <v>1.9982772870003718E-2</v>
      </c>
      <c r="K52" s="67">
        <f>IFERROR('Tablas PERNOCTA zona'!S52/'Tablas PERNOCTA zona'!S65-1,"-")</f>
        <v>1.0631483921937912E-2</v>
      </c>
    </row>
    <row r="53" spans="2:11" ht="15" hidden="1" customHeight="1" outlineLevel="1">
      <c r="B53" s="65" t="s">
        <v>87</v>
      </c>
      <c r="C53" s="67">
        <f>IFERROR('Tablas PERNOCTA zona'!C53/'Tablas PERNOCTA zona'!C66-1,"-")</f>
        <v>1.1084347565709862E-2</v>
      </c>
      <c r="D53" s="67">
        <f>IFERROR('Tablas PERNOCTA zona'!E53/'Tablas PERNOCTA zona'!E66-1,"-")</f>
        <v>4.2421340993110679E-3</v>
      </c>
      <c r="E53" s="67">
        <f>IFERROR('Tablas PERNOCTA zona'!G53/'Tablas PERNOCTA zona'!G66-1,"-")</f>
        <v>8.5244281253058496E-3</v>
      </c>
      <c r="F53" s="69">
        <f>IFERROR('Tablas PERNOCTA zona'!I53/'Tablas PERNOCTA zona'!I66-1,"-")</f>
        <v>-2.3334485952155593E-3</v>
      </c>
      <c r="G53" s="69">
        <f>IFERROR('Tablas PERNOCTA zona'!K53/'Tablas PERNOCTA zona'!K66-1,"-")</f>
        <v>1.6992554889894151E-4</v>
      </c>
      <c r="H53" s="69">
        <f>IFERROR('Tablas PERNOCTA zona'!M53/'Tablas PERNOCTA zona'!M66-1,"-")</f>
        <v>-1.3831320891145582E-3</v>
      </c>
      <c r="I53" s="67">
        <f>IFERROR('Tablas PERNOCTA zona'!O53/'Tablas PERNOCTA zona'!O66-1,"-")</f>
        <v>3.0077534547082507E-2</v>
      </c>
      <c r="J53" s="67">
        <f>IFERROR('Tablas PERNOCTA zona'!Q53/'Tablas PERNOCTA zona'!Q66-1,"-")</f>
        <v>3.9804070372329026E-3</v>
      </c>
      <c r="K53" s="67">
        <f>IFERROR('Tablas PERNOCTA zona'!S53/'Tablas PERNOCTA zona'!S66-1,"-")</f>
        <v>1.7668444628620383E-2</v>
      </c>
    </row>
    <row r="54" spans="2:11" ht="15" hidden="1" customHeight="1" outlineLevel="1">
      <c r="B54" s="65" t="s">
        <v>88</v>
      </c>
      <c r="C54" s="67">
        <f>IFERROR('Tablas PERNOCTA zona'!C54/'Tablas PERNOCTA zona'!C67-1,"-")</f>
        <v>-0.117499056145839</v>
      </c>
      <c r="D54" s="67">
        <f>IFERROR('Tablas PERNOCTA zona'!E54/'Tablas PERNOCTA zona'!E67-1,"-")</f>
        <v>-3.1239441744418395E-3</v>
      </c>
      <c r="E54" s="67">
        <f>IFERROR('Tablas PERNOCTA zona'!G54/'Tablas PERNOCTA zona'!G67-1,"-")</f>
        <v>-7.8429701440860811E-2</v>
      </c>
      <c r="F54" s="69">
        <f>IFERROR('Tablas PERNOCTA zona'!I54/'Tablas PERNOCTA zona'!I67-1,"-")</f>
        <v>-0.11907708275118756</v>
      </c>
      <c r="G54" s="69">
        <f>IFERROR('Tablas PERNOCTA zona'!K54/'Tablas PERNOCTA zona'!K67-1,"-")</f>
        <v>6.4863456375370276E-3</v>
      </c>
      <c r="H54" s="69">
        <f>IFERROR('Tablas PERNOCTA zona'!M54/'Tablas PERNOCTA zona'!M67-1,"-")</f>
        <v>-7.5250637861786651E-2</v>
      </c>
      <c r="I54" s="67">
        <f>IFERROR('Tablas PERNOCTA zona'!O54/'Tablas PERNOCTA zona'!O67-1,"-")</f>
        <v>-5.1335480587531568E-2</v>
      </c>
      <c r="J54" s="67">
        <f>IFERROR('Tablas PERNOCTA zona'!Q54/'Tablas PERNOCTA zona'!Q67-1,"-")</f>
        <v>-8.2617142268996191E-2</v>
      </c>
      <c r="K54" s="67">
        <f>IFERROR('Tablas PERNOCTA zona'!S54/'Tablas PERNOCTA zona'!S67-1,"-")</f>
        <v>-6.5837034579028564E-2</v>
      </c>
    </row>
    <row r="55" spans="2:11" ht="15" hidden="1" customHeight="1" outlineLevel="1">
      <c r="B55" s="65" t="s">
        <v>89</v>
      </c>
      <c r="C55" s="67">
        <f>IFERROR('Tablas PERNOCTA zona'!C55/'Tablas PERNOCTA zona'!C68-1,"-")</f>
        <v>-0.102482093571026</v>
      </c>
      <c r="D55" s="67">
        <f>IFERROR('Tablas PERNOCTA zona'!E55/'Tablas PERNOCTA zona'!E68-1,"-")</f>
        <v>-7.5794500894243444E-2</v>
      </c>
      <c r="E55" s="67">
        <f>IFERROR('Tablas PERNOCTA zona'!G55/'Tablas PERNOCTA zona'!G68-1,"-")</f>
        <v>-9.3703635464445378E-2</v>
      </c>
      <c r="F55" s="69">
        <f>IFERROR('Tablas PERNOCTA zona'!I55/'Tablas PERNOCTA zona'!I68-1,"-")</f>
        <v>-0.11769118779746135</v>
      </c>
      <c r="G55" s="69">
        <f>IFERROR('Tablas PERNOCTA zona'!K55/'Tablas PERNOCTA zona'!K68-1,"-")</f>
        <v>-7.412264459209239E-2</v>
      </c>
      <c r="H55" s="69">
        <f>IFERROR('Tablas PERNOCTA zona'!M55/'Tablas PERNOCTA zona'!M68-1,"-")</f>
        <v>-0.10295796789064493</v>
      </c>
      <c r="I55" s="67">
        <f>IFERROR('Tablas PERNOCTA zona'!O55/'Tablas PERNOCTA zona'!O68-1,"-")</f>
        <v>-4.7924052403013229E-2</v>
      </c>
      <c r="J55" s="67">
        <f>IFERROR('Tablas PERNOCTA zona'!Q55/'Tablas PERNOCTA zona'!Q68-1,"-")</f>
        <v>-0.11251119560733835</v>
      </c>
      <c r="K55" s="67">
        <f>IFERROR('Tablas PERNOCTA zona'!S55/'Tablas PERNOCTA zona'!S68-1,"-")</f>
        <v>-7.6750556819058402E-2</v>
      </c>
    </row>
    <row r="56" spans="2:11" ht="15" hidden="1" customHeight="1" outlineLevel="1">
      <c r="B56" s="65" t="s">
        <v>90</v>
      </c>
      <c r="C56" s="67">
        <f>IFERROR('Tablas PERNOCTA zona'!C56/'Tablas PERNOCTA zona'!C69-1,"-")</f>
        <v>-1.5647432399507832E-2</v>
      </c>
      <c r="D56" s="67">
        <f>IFERROR('Tablas PERNOCTA zona'!E56/'Tablas PERNOCTA zona'!E69-1,"-")</f>
        <v>-9.8376714731843729E-3</v>
      </c>
      <c r="E56" s="67">
        <f>IFERROR('Tablas PERNOCTA zona'!G56/'Tablas PERNOCTA zona'!G69-1,"-")</f>
        <v>-1.3515546128509248E-2</v>
      </c>
      <c r="F56" s="69">
        <f>IFERROR('Tablas PERNOCTA zona'!I56/'Tablas PERNOCTA zona'!I69-1,"-")</f>
        <v>-2.6745763584288929E-2</v>
      </c>
      <c r="G56" s="69">
        <f>IFERROR('Tablas PERNOCTA zona'!K56/'Tablas PERNOCTA zona'!K69-1,"-")</f>
        <v>-6.3832774354574129E-3</v>
      </c>
      <c r="H56" s="69">
        <f>IFERROR('Tablas PERNOCTA zona'!M56/'Tablas PERNOCTA zona'!M69-1,"-")</f>
        <v>-1.9196089295649865E-2</v>
      </c>
      <c r="I56" s="67">
        <f>IFERROR('Tablas PERNOCTA zona'!O56/'Tablas PERNOCTA zona'!O69-1,"-")</f>
        <v>-3.4954478685411017E-2</v>
      </c>
      <c r="J56" s="67">
        <f>IFERROR('Tablas PERNOCTA zona'!Q56/'Tablas PERNOCTA zona'!Q69-1,"-")</f>
        <v>-0.10745544374088578</v>
      </c>
      <c r="K56" s="67">
        <f>IFERROR('Tablas PERNOCTA zona'!S56/'Tablas PERNOCTA zona'!S69-1,"-")</f>
        <v>-6.9784562610975764E-2</v>
      </c>
    </row>
    <row r="57" spans="2:11" ht="15" hidden="1" customHeight="1" outlineLevel="1">
      <c r="B57" s="65" t="s">
        <v>91</v>
      </c>
      <c r="C57" s="67">
        <f>IFERROR('Tablas PERNOCTA zona'!C57/'Tablas PERNOCTA zona'!C70-1,"-")</f>
        <v>-0.10230661875405223</v>
      </c>
      <c r="D57" s="67">
        <f>IFERROR('Tablas PERNOCTA zona'!E57/'Tablas PERNOCTA zona'!E70-1,"-")</f>
        <v>-3.113867883257293E-2</v>
      </c>
      <c r="E57" s="67">
        <f>IFERROR('Tablas PERNOCTA zona'!G57/'Tablas PERNOCTA zona'!G70-1,"-")</f>
        <v>-7.6680951490201932E-2</v>
      </c>
      <c r="F57" s="69">
        <f>IFERROR('Tablas PERNOCTA zona'!I57/'Tablas PERNOCTA zona'!I70-1,"-")</f>
        <v>-0.11307350405207384</v>
      </c>
      <c r="G57" s="69">
        <f>IFERROR('Tablas PERNOCTA zona'!K57/'Tablas PERNOCTA zona'!K70-1,"-")</f>
        <v>-1.6226455176320598E-2</v>
      </c>
      <c r="H57" s="69">
        <f>IFERROR('Tablas PERNOCTA zona'!M57/'Tablas PERNOCTA zona'!M70-1,"-")</f>
        <v>-7.7847234027208945E-2</v>
      </c>
      <c r="I57" s="67">
        <f>IFERROR('Tablas PERNOCTA zona'!O57/'Tablas PERNOCTA zona'!O70-1,"-")</f>
        <v>-6.3728045683160262E-2</v>
      </c>
      <c r="J57" s="67">
        <f>IFERROR('Tablas PERNOCTA zona'!Q57/'Tablas PERNOCTA zona'!Q70-1,"-")</f>
        <v>-0.11107205605125214</v>
      </c>
      <c r="K57" s="67">
        <f>IFERROR('Tablas PERNOCTA zona'!S57/'Tablas PERNOCTA zona'!S70-1,"-")</f>
        <v>-8.5730656550322304E-2</v>
      </c>
    </row>
    <row r="58" spans="2:11" ht="15" hidden="1" customHeight="1" outlineLevel="1">
      <c r="B58" s="65" t="s">
        <v>92</v>
      </c>
      <c r="C58" s="67">
        <f>IFERROR('Tablas PERNOCTA zona'!C58/'Tablas PERNOCTA zona'!C71-1,"-")</f>
        <v>-0.1067040193830312</v>
      </c>
      <c r="D58" s="67">
        <f>IFERROR('Tablas PERNOCTA zona'!E58/'Tablas PERNOCTA zona'!E71-1,"-")</f>
        <v>3.7490158076433966E-2</v>
      </c>
      <c r="E58" s="67">
        <f>IFERROR('Tablas PERNOCTA zona'!G58/'Tablas PERNOCTA zona'!G71-1,"-")</f>
        <v>-5.9211612011700554E-2</v>
      </c>
      <c r="F58" s="69">
        <f>IFERROR('Tablas PERNOCTA zona'!I58/'Tablas PERNOCTA zona'!I71-1,"-")</f>
        <v>-9.7542101838336004E-2</v>
      </c>
      <c r="G58" s="69">
        <f>IFERROR('Tablas PERNOCTA zona'!K58/'Tablas PERNOCTA zona'!K71-1,"-")</f>
        <v>5.1056293865920255E-2</v>
      </c>
      <c r="H58" s="69">
        <f>IFERROR('Tablas PERNOCTA zona'!M58/'Tablas PERNOCTA zona'!M71-1,"-")</f>
        <v>-4.7956648676157454E-2</v>
      </c>
      <c r="I58" s="67">
        <f>IFERROR('Tablas PERNOCTA zona'!O58/'Tablas PERNOCTA zona'!O71-1,"-")</f>
        <v>-7.3677018376969827E-2</v>
      </c>
      <c r="J58" s="67">
        <f>IFERROR('Tablas PERNOCTA zona'!Q58/'Tablas PERNOCTA zona'!Q71-1,"-")</f>
        <v>-8.7916185346202935E-2</v>
      </c>
      <c r="K58" s="67">
        <f>IFERROR('Tablas PERNOCTA zona'!S58/'Tablas PERNOCTA zona'!S71-1,"-")</f>
        <v>-7.9909843855735074E-2</v>
      </c>
    </row>
    <row r="59" spans="2:11" ht="15" hidden="1" customHeight="1" outlineLevel="1">
      <c r="B59" s="65" t="s">
        <v>93</v>
      </c>
      <c r="C59" s="67">
        <f>IFERROR('Tablas PERNOCTA zona'!C59/'Tablas PERNOCTA zona'!C72-1,"-")</f>
        <v>-0.23843282542689215</v>
      </c>
      <c r="D59" s="67">
        <f>IFERROR('Tablas PERNOCTA zona'!E59/'Tablas PERNOCTA zona'!E72-1,"-")</f>
        <v>2.4815728055485931E-2</v>
      </c>
      <c r="E59" s="67">
        <f>IFERROR('Tablas PERNOCTA zona'!G59/'Tablas PERNOCTA zona'!G72-1,"-")</f>
        <v>-0.16024305419568097</v>
      </c>
      <c r="F59" s="69">
        <f>IFERROR('Tablas PERNOCTA zona'!I59/'Tablas PERNOCTA zona'!I72-1,"-")</f>
        <v>-0.21400117058882684</v>
      </c>
      <c r="G59" s="69">
        <f>IFERROR('Tablas PERNOCTA zona'!K59/'Tablas PERNOCTA zona'!K72-1,"-")</f>
        <v>2.2591165134894675E-2</v>
      </c>
      <c r="H59" s="69">
        <f>IFERROR('Tablas PERNOCTA zona'!M59/'Tablas PERNOCTA zona'!M72-1,"-")</f>
        <v>-0.14229930870151974</v>
      </c>
      <c r="I59" s="67">
        <f>IFERROR('Tablas PERNOCTA zona'!O59/'Tablas PERNOCTA zona'!O72-1,"-")</f>
        <v>-0.1096378836611186</v>
      </c>
      <c r="J59" s="67">
        <f>IFERROR('Tablas PERNOCTA zona'!Q59/'Tablas PERNOCTA zona'!Q72-1,"-")</f>
        <v>-7.2388604877987928E-2</v>
      </c>
      <c r="K59" s="67">
        <f>IFERROR('Tablas PERNOCTA zona'!S59/'Tablas PERNOCTA zona'!S72-1,"-")</f>
        <v>-9.3656559277397911E-2</v>
      </c>
    </row>
    <row r="60" spans="2:11" ht="15" hidden="1" customHeight="1" outlineLevel="1">
      <c r="B60" s="65" t="s">
        <v>94</v>
      </c>
      <c r="C60" s="67">
        <f>IFERROR('Tablas PERNOCTA zona'!C60/'Tablas PERNOCTA zona'!C73-1,"-")</f>
        <v>-3.5825827426317791E-2</v>
      </c>
      <c r="D60" s="67">
        <f>IFERROR('Tablas PERNOCTA zona'!E60/'Tablas PERNOCTA zona'!E73-1,"-")</f>
        <v>-0.11771979606431815</v>
      </c>
      <c r="E60" s="67">
        <f>IFERROR('Tablas PERNOCTA zona'!G60/'Tablas PERNOCTA zona'!G73-1,"-")</f>
        <v>-6.5807988243143933E-2</v>
      </c>
      <c r="F60" s="69">
        <f>IFERROR('Tablas PERNOCTA zona'!I60/'Tablas PERNOCTA zona'!I73-1,"-")</f>
        <v>-1.3241811696033112E-3</v>
      </c>
      <c r="G60" s="69">
        <f>IFERROR('Tablas PERNOCTA zona'!K60/'Tablas PERNOCTA zona'!K73-1,"-")</f>
        <v>-0.11306508689176797</v>
      </c>
      <c r="H60" s="69">
        <f>IFERROR('Tablas PERNOCTA zona'!M60/'Tablas PERNOCTA zona'!M73-1,"-")</f>
        <v>-4.288440975109975E-2</v>
      </c>
      <c r="I60" s="67">
        <f>IFERROR('Tablas PERNOCTA zona'!O60/'Tablas PERNOCTA zona'!O73-1,"-")</f>
        <v>-5.9357304205217121E-2</v>
      </c>
      <c r="J60" s="67">
        <f>IFERROR('Tablas PERNOCTA zona'!Q60/'Tablas PERNOCTA zona'!Q73-1,"-")</f>
        <v>-0.10179409903202918</v>
      </c>
      <c r="K60" s="67">
        <f>IFERROR('Tablas PERNOCTA zona'!S60/'Tablas PERNOCTA zona'!S73-1,"-")</f>
        <v>-7.8833618272889594E-2</v>
      </c>
    </row>
    <row r="61" spans="2:11" ht="15" hidden="1" customHeight="1" outlineLevel="1">
      <c r="B61" s="65" t="s">
        <v>95</v>
      </c>
      <c r="C61" s="67">
        <f>IFERROR('Tablas PERNOCTA zona'!C61/'Tablas PERNOCTA zona'!C74-1,"-")</f>
        <v>-1.4681226741827591E-2</v>
      </c>
      <c r="D61" s="67">
        <f>IFERROR('Tablas PERNOCTA zona'!E61/'Tablas PERNOCTA zona'!E74-1,"-")</f>
        <v>-1.3661567621893633E-2</v>
      </c>
      <c r="E61" s="67">
        <f>IFERROR('Tablas PERNOCTA zona'!G61/'Tablas PERNOCTA zona'!G74-1,"-")</f>
        <v>-1.4293478418823891E-2</v>
      </c>
      <c r="F61" s="69">
        <f>IFERROR('Tablas PERNOCTA zona'!I61/'Tablas PERNOCTA zona'!I74-1,"-")</f>
        <v>-6.2770043984375912E-3</v>
      </c>
      <c r="G61" s="69">
        <f>IFERROR('Tablas PERNOCTA zona'!K61/'Tablas PERNOCTA zona'!K74-1,"-")</f>
        <v>-1.3899831756986947E-2</v>
      </c>
      <c r="H61" s="69">
        <f>IFERROR('Tablas PERNOCTA zona'!M61/'Tablas PERNOCTA zona'!M74-1,"-")</f>
        <v>-9.2163392016132439E-3</v>
      </c>
      <c r="I61" s="67">
        <f>IFERROR('Tablas PERNOCTA zona'!O61/'Tablas PERNOCTA zona'!O74-1,"-")</f>
        <v>2.4161026045161904E-3</v>
      </c>
      <c r="J61" s="67">
        <f>IFERROR('Tablas PERNOCTA zona'!Q61/'Tablas PERNOCTA zona'!Q74-1,"-")</f>
        <v>-5.8806492912417685E-3</v>
      </c>
      <c r="K61" s="67">
        <f>IFERROR('Tablas PERNOCTA zona'!S61/'Tablas PERNOCTA zona'!S74-1,"-")</f>
        <v>-1.5442163722078073E-3</v>
      </c>
    </row>
    <row r="62" spans="2:11" ht="15" hidden="1" customHeight="1" outlineLevel="1">
      <c r="B62" s="65" t="s">
        <v>96</v>
      </c>
      <c r="C62" s="67">
        <f>IFERROR('Tablas PERNOCTA zona'!C62/'Tablas PERNOCTA zona'!C75-1,"-")</f>
        <v>5.6318878851659981E-3</v>
      </c>
      <c r="D62" s="67">
        <f>IFERROR('Tablas PERNOCTA zona'!E62/'Tablas PERNOCTA zona'!E75-1,"-")</f>
        <v>-4.6290658548309604E-2</v>
      </c>
      <c r="E62" s="67">
        <f>IFERROR('Tablas PERNOCTA zona'!G62/'Tablas PERNOCTA zona'!G75-1,"-")</f>
        <v>-1.4874111104958843E-2</v>
      </c>
      <c r="F62" s="69">
        <f>IFERROR('Tablas PERNOCTA zona'!I62/'Tablas PERNOCTA zona'!I75-1,"-")</f>
        <v>1.4954088325316972E-2</v>
      </c>
      <c r="G62" s="69">
        <f>IFERROR('Tablas PERNOCTA zona'!K62/'Tablas PERNOCTA zona'!K75-1,"-")</f>
        <v>-4.3638699002917281E-2</v>
      </c>
      <c r="H62" s="69">
        <f>IFERROR('Tablas PERNOCTA zona'!M62/'Tablas PERNOCTA zona'!M75-1,"-")</f>
        <v>-8.5425687945244189E-3</v>
      </c>
      <c r="I62" s="67">
        <f>IFERROR('Tablas PERNOCTA zona'!O62/'Tablas PERNOCTA zona'!O75-1,"-")</f>
        <v>7.1897560994429455E-3</v>
      </c>
      <c r="J62" s="67">
        <f>IFERROR('Tablas PERNOCTA zona'!Q62/'Tablas PERNOCTA zona'!Q75-1,"-")</f>
        <v>-2.7795577976231001E-2</v>
      </c>
      <c r="K62" s="67">
        <f>IFERROR('Tablas PERNOCTA zona'!S62/'Tablas PERNOCTA zona'!S75-1,"-")</f>
        <v>-1.0038137818151993E-2</v>
      </c>
    </row>
    <row r="63" spans="2:11" ht="15" hidden="1" customHeight="1" outlineLevel="1">
      <c r="B63" s="65" t="s">
        <v>97</v>
      </c>
      <c r="C63" s="67">
        <f>IFERROR('Tablas PERNOCTA zona'!C63/'Tablas PERNOCTA zona'!C76-1,"-")</f>
        <v>4.2017056830849553E-2</v>
      </c>
      <c r="D63" s="67">
        <f>IFERROR('Tablas PERNOCTA zona'!E63/'Tablas PERNOCTA zona'!E76-1,"-")</f>
        <v>1.0737807549028311E-3</v>
      </c>
      <c r="E63" s="67">
        <f>IFERROR('Tablas PERNOCTA zona'!G63/'Tablas PERNOCTA zona'!G76-1,"-")</f>
        <v>2.5186637027830194E-2</v>
      </c>
      <c r="F63" s="69">
        <f>IFERROR('Tablas PERNOCTA zona'!I63/'Tablas PERNOCTA zona'!I76-1,"-")</f>
        <v>6.8373632249895344E-2</v>
      </c>
      <c r="G63" s="69">
        <f>IFERROR('Tablas PERNOCTA zona'!K63/'Tablas PERNOCTA zona'!K76-1,"-")</f>
        <v>2.7613012369931411E-4</v>
      </c>
      <c r="H63" s="69">
        <f>IFERROR('Tablas PERNOCTA zona'!M63/'Tablas PERNOCTA zona'!M76-1,"-")</f>
        <v>3.9829990725967823E-2</v>
      </c>
      <c r="I63" s="67">
        <f>IFERROR('Tablas PERNOCTA zona'!O63/'Tablas PERNOCTA zona'!O76-1,"-")</f>
        <v>1.4404573108824703E-2</v>
      </c>
      <c r="J63" s="67">
        <f>IFERROR('Tablas PERNOCTA zona'!Q63/'Tablas PERNOCTA zona'!Q76-1,"-")</f>
        <v>-2.575561961303563E-2</v>
      </c>
      <c r="K63" s="67">
        <f>IFERROR('Tablas PERNOCTA zona'!S63/'Tablas PERNOCTA zona'!S76-1,"-")</f>
        <v>-4.9914908105271882E-3</v>
      </c>
    </row>
    <row r="64" spans="2:11" collapsed="1">
      <c r="B64" s="269">
        <v>2007</v>
      </c>
      <c r="C64" s="81">
        <f>IFERROR('Tablas PERNOCTA zona'!C64/'Tablas PERNOCTA zona'!C77-1,"-")</f>
        <v>-5.3541378873348644E-2</v>
      </c>
      <c r="D64" s="81">
        <f>IFERROR('Tablas PERNOCTA zona'!E64/'Tablas PERNOCTA zona'!E77-1,"-")</f>
        <v>-1.6632821765178885E-2</v>
      </c>
      <c r="E64" s="81">
        <f>IFERROR('Tablas PERNOCTA zona'!G64/'Tablas PERNOCTA zona'!G77-1,"-")</f>
        <v>-4.0071285175133919E-2</v>
      </c>
      <c r="F64" s="81">
        <f>IFERROR('Tablas PERNOCTA zona'!I64/'Tablas PERNOCTA zona'!I77-1,"-")</f>
        <v>-4.9586725625142325E-2</v>
      </c>
      <c r="G64" s="81">
        <f>IFERROR('Tablas PERNOCTA zona'!K64/'Tablas PERNOCTA zona'!K77-1,"-")</f>
        <v>-1.2491889932851441E-2</v>
      </c>
      <c r="H64" s="81">
        <f>IFERROR('Tablas PERNOCTA zona'!M64/'Tablas PERNOCTA zona'!M77-1,"-")</f>
        <v>-3.5843558484220717E-2</v>
      </c>
      <c r="I64" s="81">
        <f>IFERROR('Tablas PERNOCTA zona'!O64/'Tablas PERNOCTA zona'!O77-1,"-")</f>
        <v>-3.1719413523430995E-2</v>
      </c>
      <c r="J64" s="81">
        <f>IFERROR('Tablas PERNOCTA zona'!Q64/'Tablas PERNOCTA zona'!Q77-1,"-")</f>
        <v>-5.8914487359399748E-2</v>
      </c>
      <c r="K64" s="81">
        <f>IFERROR('Tablas PERNOCTA zona'!S64/'Tablas PERNOCTA zona'!S77-1,"-")</f>
        <v>-4.4418472100876349E-2</v>
      </c>
    </row>
    <row r="65" spans="2:11" ht="15" customHeight="1">
      <c r="B65" s="270" t="s">
        <v>126</v>
      </c>
      <c r="C65" s="270"/>
      <c r="D65" s="270"/>
      <c r="E65" s="270"/>
      <c r="F65" s="270"/>
      <c r="G65" s="270"/>
      <c r="H65" s="270"/>
      <c r="I65" s="270"/>
      <c r="J65" s="270"/>
      <c r="K65" s="270"/>
    </row>
    <row r="67" spans="2:11">
      <c r="C67" s="265"/>
      <c r="D67" s="265"/>
      <c r="E67" s="265"/>
      <c r="F67" s="265"/>
      <c r="G67" s="265"/>
      <c r="H67" s="265"/>
      <c r="I67" s="265"/>
      <c r="J67" s="265"/>
      <c r="K67" s="265"/>
    </row>
  </sheetData>
  <mergeCells count="5">
    <mergeCell ref="B5:K5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94</v>
      </c>
      <c r="C8" s="66">
        <v>44783</v>
      </c>
      <c r="D8" s="67">
        <f t="shared" ref="D8:D11" si="0">C8/C21-1</f>
        <v>7.9628736740597894E-2</v>
      </c>
      <c r="E8" s="68">
        <v>17362</v>
      </c>
      <c r="F8" s="69">
        <f t="shared" ref="F8:F11" si="1">E8/E21-1</f>
        <v>-5.2292576419213921E-2</v>
      </c>
      <c r="G8" s="66">
        <v>62145</v>
      </c>
      <c r="H8" s="67">
        <f t="shared" ref="H8:H11" si="2">G8/G21-1</f>
        <v>3.9214046822742432E-2</v>
      </c>
    </row>
    <row r="9" spans="2:14">
      <c r="B9" s="65" t="s">
        <v>95</v>
      </c>
      <c r="C9" s="66">
        <v>47785</v>
      </c>
      <c r="D9" s="67">
        <f t="shared" si="0"/>
        <v>0.18646803227808806</v>
      </c>
      <c r="E9" s="68">
        <v>18823</v>
      </c>
      <c r="F9" s="69">
        <f t="shared" si="1"/>
        <v>-7.4874769311890077E-3</v>
      </c>
      <c r="G9" s="66">
        <v>66608</v>
      </c>
      <c r="H9" s="67">
        <f t="shared" si="2"/>
        <v>0.12437542201215401</v>
      </c>
    </row>
    <row r="10" spans="2:14">
      <c r="B10" s="65" t="s">
        <v>96</v>
      </c>
      <c r="C10" s="66">
        <v>43159</v>
      </c>
      <c r="D10" s="67">
        <f t="shared" si="0"/>
        <v>0.12317181075313588</v>
      </c>
      <c r="E10" s="68">
        <v>13523</v>
      </c>
      <c r="F10" s="69">
        <f t="shared" si="1"/>
        <v>-0.17858227540545468</v>
      </c>
      <c r="G10" s="66">
        <v>56682</v>
      </c>
      <c r="H10" s="67">
        <f t="shared" si="2"/>
        <v>3.2665925777478177E-2</v>
      </c>
    </row>
    <row r="11" spans="2:14">
      <c r="B11" s="65" t="s">
        <v>97</v>
      </c>
      <c r="C11" s="66">
        <v>40997</v>
      </c>
      <c r="D11" s="67">
        <f t="shared" si="0"/>
        <v>5.2635633039771923E-2</v>
      </c>
      <c r="E11" s="68">
        <v>14725</v>
      </c>
      <c r="F11" s="69">
        <f t="shared" si="1"/>
        <v>-0.21729655025780048</v>
      </c>
      <c r="G11" s="66">
        <v>55722</v>
      </c>
      <c r="H11" s="67">
        <f t="shared" si="2"/>
        <v>-3.5283933518005517E-2</v>
      </c>
    </row>
    <row r="12" spans="2:14" ht="30" customHeight="1">
      <c r="B12" s="71" t="str">
        <f>actualizaciones!$A$2</f>
        <v xml:space="preserve">acumulado abril 2011 </v>
      </c>
      <c r="C12" s="72">
        <v>176724</v>
      </c>
      <c r="D12" s="73">
        <v>0.11057764818259508</v>
      </c>
      <c r="E12" s="74">
        <v>64433</v>
      </c>
      <c r="F12" s="75">
        <v>-0.11201609680131197</v>
      </c>
      <c r="G12" s="72">
        <v>241157</v>
      </c>
      <c r="H12" s="73">
        <v>4.0865125232531607E-2</v>
      </c>
      <c r="K12" s="62"/>
      <c r="L12" s="62"/>
      <c r="M12" s="62"/>
      <c r="N12" s="62"/>
    </row>
    <row r="13" spans="2:14" outlineLevel="1">
      <c r="B13" s="65" t="s">
        <v>86</v>
      </c>
      <c r="C13" s="66">
        <v>39657</v>
      </c>
      <c r="D13" s="67">
        <f>C13/C26-1</f>
        <v>-5.5335874225821868E-2</v>
      </c>
      <c r="E13" s="68">
        <v>18070</v>
      </c>
      <c r="F13" s="69">
        <f>E13/E26-1</f>
        <v>-0.1420160486206733</v>
      </c>
      <c r="G13" s="66">
        <v>57727</v>
      </c>
      <c r="H13" s="67">
        <f>G13/G26-1</f>
        <v>-8.4294348122650353E-2</v>
      </c>
    </row>
    <row r="14" spans="2:14" outlineLevel="1">
      <c r="B14" s="65" t="s">
        <v>87</v>
      </c>
      <c r="C14" s="66">
        <v>39386</v>
      </c>
      <c r="D14" s="67">
        <f t="shared" ref="D14:D64" si="3">C14/C27-1</f>
        <v>-6.9636698634667149E-2</v>
      </c>
      <c r="E14" s="68">
        <v>16676</v>
      </c>
      <c r="F14" s="69">
        <f t="shared" ref="F14:F64" si="4">E14/E27-1</f>
        <v>-0.11032863849765262</v>
      </c>
      <c r="G14" s="66">
        <v>56062</v>
      </c>
      <c r="H14" s="67">
        <f t="shared" ref="H14:H64" si="5">G14/G27-1</f>
        <v>-8.2124496545400993E-2</v>
      </c>
    </row>
    <row r="15" spans="2:14" outlineLevel="1">
      <c r="B15" s="65" t="s">
        <v>88</v>
      </c>
      <c r="C15" s="66">
        <v>37483</v>
      </c>
      <c r="D15" s="67">
        <f t="shared" si="3"/>
        <v>-2.2785932163620681E-2</v>
      </c>
      <c r="E15" s="68">
        <v>17324</v>
      </c>
      <c r="F15" s="69">
        <f t="shared" si="4"/>
        <v>-0.14250358857595402</v>
      </c>
      <c r="G15" s="66">
        <v>54807</v>
      </c>
      <c r="H15" s="67">
        <f t="shared" si="5"/>
        <v>-6.4088114754098369E-2</v>
      </c>
    </row>
    <row r="16" spans="2:14" outlineLevel="1">
      <c r="B16" s="65" t="s">
        <v>89</v>
      </c>
      <c r="C16" s="66">
        <v>40104</v>
      </c>
      <c r="D16" s="67">
        <f t="shared" si="3"/>
        <v>2.7938688675859913E-2</v>
      </c>
      <c r="E16" s="68">
        <v>15815</v>
      </c>
      <c r="F16" s="69">
        <f t="shared" si="4"/>
        <v>-0.12479247371333702</v>
      </c>
      <c r="G16" s="66">
        <v>55919</v>
      </c>
      <c r="H16" s="67">
        <f t="shared" si="5"/>
        <v>-2.0408520776399652E-2</v>
      </c>
    </row>
    <row r="17" spans="2:14" outlineLevel="1">
      <c r="B17" s="65" t="s">
        <v>90</v>
      </c>
      <c r="C17" s="66">
        <v>51335</v>
      </c>
      <c r="D17" s="67">
        <f t="shared" si="3"/>
        <v>-0.13198965184897116</v>
      </c>
      <c r="E17" s="68">
        <v>20779</v>
      </c>
      <c r="F17" s="69">
        <f t="shared" si="4"/>
        <v>-0.25932130890425609</v>
      </c>
      <c r="G17" s="66">
        <v>72114</v>
      </c>
      <c r="H17" s="67">
        <f t="shared" si="5"/>
        <v>-0.17295716497505587</v>
      </c>
    </row>
    <row r="18" spans="2:14" outlineLevel="1">
      <c r="B18" s="65" t="s">
        <v>91</v>
      </c>
      <c r="C18" s="66">
        <v>42500</v>
      </c>
      <c r="D18" s="67">
        <f t="shared" si="3"/>
        <v>-0.11341969668523266</v>
      </c>
      <c r="E18" s="68">
        <v>19547</v>
      </c>
      <c r="F18" s="69">
        <f t="shared" si="4"/>
        <v>-0.21927547230099453</v>
      </c>
      <c r="G18" s="66">
        <v>62047</v>
      </c>
      <c r="H18" s="67">
        <f t="shared" si="5"/>
        <v>-0.14973826294296599</v>
      </c>
    </row>
    <row r="19" spans="2:14" outlineLevel="1">
      <c r="B19" s="65" t="s">
        <v>92</v>
      </c>
      <c r="C19" s="66">
        <v>42691</v>
      </c>
      <c r="D19" s="67">
        <f t="shared" si="3"/>
        <v>7.9227443941653819E-2</v>
      </c>
      <c r="E19" s="68">
        <v>21988</v>
      </c>
      <c r="F19" s="69">
        <f t="shared" si="4"/>
        <v>-2.2190599012762879E-2</v>
      </c>
      <c r="G19" s="66">
        <v>64679</v>
      </c>
      <c r="H19" s="67">
        <f t="shared" si="5"/>
        <v>4.2469860099284329E-2</v>
      </c>
      <c r="J19" s="70"/>
      <c r="K19" s="70"/>
      <c r="L19" s="70"/>
    </row>
    <row r="20" spans="2:14" outlineLevel="1">
      <c r="B20" s="65" t="s">
        <v>93</v>
      </c>
      <c r="C20" s="66">
        <v>39991</v>
      </c>
      <c r="D20" s="67">
        <f t="shared" si="3"/>
        <v>8.2153971045866525E-2</v>
      </c>
      <c r="E20" s="68">
        <v>16613</v>
      </c>
      <c r="F20" s="69">
        <f t="shared" si="4"/>
        <v>-0.13311417240659573</v>
      </c>
      <c r="G20" s="66">
        <v>56604</v>
      </c>
      <c r="H20" s="67">
        <f t="shared" si="5"/>
        <v>8.6423492934657453E-3</v>
      </c>
    </row>
    <row r="21" spans="2:14" outlineLevel="1">
      <c r="B21" s="65" t="s">
        <v>94</v>
      </c>
      <c r="C21" s="66">
        <v>41480</v>
      </c>
      <c r="D21" s="67">
        <f t="shared" si="3"/>
        <v>-0.13682239101030069</v>
      </c>
      <c r="E21" s="68">
        <v>18320</v>
      </c>
      <c r="F21" s="69">
        <f t="shared" si="4"/>
        <v>-0.18086295551084286</v>
      </c>
      <c r="G21" s="66">
        <v>59800</v>
      </c>
      <c r="H21" s="67">
        <f t="shared" si="5"/>
        <v>-0.15080942913944906</v>
      </c>
    </row>
    <row r="22" spans="2:14" outlineLevel="1">
      <c r="B22" s="65" t="s">
        <v>95</v>
      </c>
      <c r="C22" s="66">
        <v>40275</v>
      </c>
      <c r="D22" s="67">
        <f t="shared" si="3"/>
        <v>-3.9997139656282044E-2</v>
      </c>
      <c r="E22" s="68">
        <v>18965</v>
      </c>
      <c r="F22" s="69">
        <f t="shared" si="4"/>
        <v>-0.18380960578412808</v>
      </c>
      <c r="G22" s="66">
        <v>59240</v>
      </c>
      <c r="H22" s="67">
        <f t="shared" si="5"/>
        <v>-9.1257727530718369E-2</v>
      </c>
    </row>
    <row r="23" spans="2:14" outlineLevel="1">
      <c r="B23" s="65" t="s">
        <v>96</v>
      </c>
      <c r="C23" s="66">
        <v>38426</v>
      </c>
      <c r="D23" s="67">
        <f t="shared" si="3"/>
        <v>-4.4818414576549226E-2</v>
      </c>
      <c r="E23" s="68">
        <v>16463</v>
      </c>
      <c r="F23" s="69">
        <f t="shared" si="4"/>
        <v>-0.12843453862036103</v>
      </c>
      <c r="G23" s="66">
        <v>54889</v>
      </c>
      <c r="H23" s="67">
        <f t="shared" si="5"/>
        <v>-7.1534896309076723E-2</v>
      </c>
    </row>
    <row r="24" spans="2:14" outlineLevel="1">
      <c r="B24" s="65" t="s">
        <v>97</v>
      </c>
      <c r="C24" s="66">
        <v>38947</v>
      </c>
      <c r="D24" s="67">
        <f t="shared" si="3"/>
        <v>3.9140875133404585E-2</v>
      </c>
      <c r="E24" s="68">
        <v>18813</v>
      </c>
      <c r="F24" s="69">
        <f t="shared" si="4"/>
        <v>-7.0044488383588677E-2</v>
      </c>
      <c r="G24" s="66">
        <v>57760</v>
      </c>
      <c r="H24" s="67">
        <f t="shared" si="5"/>
        <v>8.664009703691633E-4</v>
      </c>
    </row>
    <row r="25" spans="2:14" ht="15" customHeight="1">
      <c r="B25" s="76">
        <v>2010</v>
      </c>
      <c r="C25" s="77">
        <v>492275</v>
      </c>
      <c r="D25" s="78">
        <f t="shared" si="3"/>
        <v>-4.0384645374586747E-2</v>
      </c>
      <c r="E25" s="77">
        <v>219373</v>
      </c>
      <c r="F25" s="78">
        <f t="shared" si="4"/>
        <v>-0.14819833812223349</v>
      </c>
      <c r="G25" s="77">
        <v>711648</v>
      </c>
      <c r="H25" s="78">
        <f t="shared" si="5"/>
        <v>-7.6419928049711094E-2</v>
      </c>
      <c r="K25" s="62"/>
      <c r="L25" s="62"/>
      <c r="M25" s="62"/>
      <c r="N25" s="62"/>
    </row>
    <row r="26" spans="2:14" ht="36" hidden="1" customHeight="1" outlineLevel="1">
      <c r="B26" s="65" t="s">
        <v>86</v>
      </c>
      <c r="C26" s="66">
        <v>41980</v>
      </c>
      <c r="D26" s="67">
        <f t="shared" si="3"/>
        <v>-7.439255633461217E-2</v>
      </c>
      <c r="E26" s="68">
        <v>21061</v>
      </c>
      <c r="F26" s="69">
        <f t="shared" si="4"/>
        <v>-0.13086001980851769</v>
      </c>
      <c r="G26" s="66">
        <v>63041</v>
      </c>
      <c r="H26" s="67">
        <f t="shared" si="5"/>
        <v>-9.4056275687638302E-2</v>
      </c>
      <c r="J26" s="70"/>
      <c r="K26" s="70"/>
      <c r="L26" s="70"/>
    </row>
    <row r="27" spans="2:14" ht="36" hidden="1" customHeight="1" outlineLevel="1">
      <c r="B27" s="65" t="s">
        <v>87</v>
      </c>
      <c r="C27" s="66">
        <v>42334</v>
      </c>
      <c r="D27" s="67">
        <f t="shared" si="3"/>
        <v>-7.2355158208431969E-2</v>
      </c>
      <c r="E27" s="68">
        <v>18744</v>
      </c>
      <c r="F27" s="69">
        <f t="shared" si="4"/>
        <v>-0.18415669205658325</v>
      </c>
      <c r="G27" s="66">
        <v>61078</v>
      </c>
      <c r="H27" s="67">
        <f t="shared" si="5"/>
        <v>-0.10979289035285889</v>
      </c>
      <c r="K27" s="70"/>
      <c r="L27" s="70"/>
      <c r="M27" s="70"/>
    </row>
    <row r="28" spans="2:14" ht="36" hidden="1" customHeight="1" outlineLevel="1">
      <c r="B28" s="65" t="s">
        <v>88</v>
      </c>
      <c r="C28" s="66">
        <v>38357</v>
      </c>
      <c r="D28" s="67">
        <f t="shared" si="3"/>
        <v>-0.1044361428904973</v>
      </c>
      <c r="E28" s="68">
        <v>20203</v>
      </c>
      <c r="F28" s="69">
        <f t="shared" si="4"/>
        <v>-0.15245207031086128</v>
      </c>
      <c r="G28" s="66">
        <v>58560</v>
      </c>
      <c r="H28" s="67">
        <f t="shared" si="5"/>
        <v>-0.12160439197804007</v>
      </c>
    </row>
    <row r="29" spans="2:14" ht="36" hidden="1" customHeight="1" outlineLevel="1">
      <c r="B29" s="65" t="s">
        <v>89</v>
      </c>
      <c r="C29" s="66">
        <v>39014</v>
      </c>
      <c r="D29" s="67">
        <f t="shared" si="3"/>
        <v>-0.17924012285942692</v>
      </c>
      <c r="E29" s="68">
        <v>18070</v>
      </c>
      <c r="F29" s="69">
        <f t="shared" si="4"/>
        <v>-0.20473549863568352</v>
      </c>
      <c r="G29" s="66">
        <v>57084</v>
      </c>
      <c r="H29" s="67">
        <f t="shared" si="5"/>
        <v>-0.18748576634024139</v>
      </c>
    </row>
    <row r="30" spans="2:14" ht="36" hidden="1" customHeight="1" outlineLevel="1">
      <c r="B30" s="65" t="s">
        <v>90</v>
      </c>
      <c r="C30" s="66">
        <v>59141</v>
      </c>
      <c r="D30" s="67">
        <f t="shared" si="3"/>
        <v>-0.14170234380669033</v>
      </c>
      <c r="E30" s="68">
        <v>28054</v>
      </c>
      <c r="F30" s="69">
        <f t="shared" si="4"/>
        <v>-0.26807378225364609</v>
      </c>
      <c r="G30" s="66">
        <v>87195</v>
      </c>
      <c r="H30" s="67">
        <f t="shared" si="5"/>
        <v>-0.18687170113956397</v>
      </c>
    </row>
    <row r="31" spans="2:14" ht="36" hidden="1" customHeight="1" outlineLevel="1">
      <c r="B31" s="65" t="s">
        <v>91</v>
      </c>
      <c r="C31" s="66">
        <v>47937</v>
      </c>
      <c r="D31" s="67">
        <f t="shared" si="3"/>
        <v>-0.15227771097121034</v>
      </c>
      <c r="E31" s="68">
        <v>25037</v>
      </c>
      <c r="F31" s="69">
        <f t="shared" si="4"/>
        <v>-0.21553452813635798</v>
      </c>
      <c r="G31" s="66">
        <v>72974</v>
      </c>
      <c r="H31" s="67">
        <f t="shared" si="5"/>
        <v>-0.17509947549285587</v>
      </c>
      <c r="K31" s="62"/>
      <c r="L31" s="62"/>
      <c r="M31" s="62"/>
    </row>
    <row r="32" spans="2:14" ht="36" hidden="1" customHeight="1" outlineLevel="1">
      <c r="B32" s="65" t="s">
        <v>92</v>
      </c>
      <c r="C32" s="66">
        <v>39557</v>
      </c>
      <c r="D32" s="67">
        <f t="shared" si="3"/>
        <v>-0.17154645220742226</v>
      </c>
      <c r="E32" s="68">
        <v>22487</v>
      </c>
      <c r="F32" s="69">
        <f t="shared" si="4"/>
        <v>-0.11318373624640143</v>
      </c>
      <c r="G32" s="66">
        <v>62044</v>
      </c>
      <c r="H32" s="67">
        <f t="shared" si="5"/>
        <v>-0.1513029204568771</v>
      </c>
    </row>
    <row r="33" spans="2:8" ht="36" hidden="1" customHeight="1" outlineLevel="1">
      <c r="B33" s="65" t="s">
        <v>93</v>
      </c>
      <c r="C33" s="66">
        <v>36955</v>
      </c>
      <c r="D33" s="67">
        <f t="shared" si="3"/>
        <v>-0.22820684181947282</v>
      </c>
      <c r="E33" s="68">
        <v>19164</v>
      </c>
      <c r="F33" s="69">
        <f t="shared" si="4"/>
        <v>-0.27764794572182439</v>
      </c>
      <c r="G33" s="66">
        <v>56119</v>
      </c>
      <c r="H33" s="67">
        <f t="shared" si="5"/>
        <v>-0.2458340052679675</v>
      </c>
    </row>
    <row r="34" spans="2:8" ht="36" hidden="1" customHeight="1" outlineLevel="1">
      <c r="B34" s="65" t="s">
        <v>94</v>
      </c>
      <c r="C34" s="66">
        <v>48055</v>
      </c>
      <c r="D34" s="67">
        <f t="shared" si="3"/>
        <v>-6.9855218333849445E-2</v>
      </c>
      <c r="E34" s="68">
        <v>22365</v>
      </c>
      <c r="F34" s="69">
        <f t="shared" si="4"/>
        <v>-0.11285204284014283</v>
      </c>
      <c r="G34" s="66">
        <v>70420</v>
      </c>
      <c r="H34" s="67">
        <f t="shared" si="5"/>
        <v>-8.3955563649608433E-2</v>
      </c>
    </row>
    <row r="35" spans="2:8" ht="36" hidden="1" customHeight="1" outlineLevel="1">
      <c r="B35" s="65" t="s">
        <v>95</v>
      </c>
      <c r="C35" s="66">
        <v>41953</v>
      </c>
      <c r="D35" s="67">
        <f t="shared" si="3"/>
        <v>-0.2876523924338642</v>
      </c>
      <c r="E35" s="68">
        <v>23236</v>
      </c>
      <c r="F35" s="69">
        <f t="shared" si="4"/>
        <v>-0.21616515989744978</v>
      </c>
      <c r="G35" s="66">
        <v>65189</v>
      </c>
      <c r="H35" s="67">
        <f t="shared" si="5"/>
        <v>-0.26371727393887368</v>
      </c>
    </row>
    <row r="36" spans="2:8" ht="36" hidden="1" customHeight="1" outlineLevel="1">
      <c r="B36" s="65" t="s">
        <v>96</v>
      </c>
      <c r="C36" s="66">
        <v>40229</v>
      </c>
      <c r="D36" s="67">
        <f t="shared" si="3"/>
        <v>-0.15639482458531673</v>
      </c>
      <c r="E36" s="68">
        <v>18889</v>
      </c>
      <c r="F36" s="69">
        <f t="shared" si="4"/>
        <v>-9.7903433783848359E-2</v>
      </c>
      <c r="G36" s="66">
        <v>59118</v>
      </c>
      <c r="H36" s="67">
        <f t="shared" si="5"/>
        <v>-0.13854807215923992</v>
      </c>
    </row>
    <row r="37" spans="2:8" ht="36" hidden="1" customHeight="1" outlineLevel="1">
      <c r="B37" s="65" t="s">
        <v>97</v>
      </c>
      <c r="C37" s="66">
        <v>37480</v>
      </c>
      <c r="D37" s="67">
        <f t="shared" si="3"/>
        <v>-0.13401109057301297</v>
      </c>
      <c r="E37" s="68">
        <v>20230</v>
      </c>
      <c r="F37" s="69">
        <f t="shared" si="4"/>
        <v>-0.10557962684587496</v>
      </c>
      <c r="G37" s="66">
        <v>57710</v>
      </c>
      <c r="H37" s="67">
        <f t="shared" si="5"/>
        <v>-0.12425263285683941</v>
      </c>
    </row>
    <row r="38" spans="2:8" collapsed="1">
      <c r="B38" s="79">
        <v>2009</v>
      </c>
      <c r="C38" s="80">
        <v>512992</v>
      </c>
      <c r="D38" s="81">
        <f t="shared" si="3"/>
        <v>-0.15062205900371217</v>
      </c>
      <c r="E38" s="80">
        <v>257540</v>
      </c>
      <c r="F38" s="81">
        <f t="shared" si="4"/>
        <v>-0.18061525441524107</v>
      </c>
      <c r="G38" s="80">
        <v>770532</v>
      </c>
      <c r="H38" s="81">
        <f t="shared" si="5"/>
        <v>-0.16088823451900369</v>
      </c>
    </row>
    <row r="39" spans="2:8" ht="36" hidden="1" customHeight="1" outlineLevel="1">
      <c r="B39" s="65" t="s">
        <v>86</v>
      </c>
      <c r="C39" s="66">
        <v>45354</v>
      </c>
      <c r="D39" s="67">
        <f t="shared" si="3"/>
        <v>-0.10145616641901933</v>
      </c>
      <c r="E39" s="68">
        <v>24232</v>
      </c>
      <c r="F39" s="69">
        <f t="shared" si="4"/>
        <v>-0.14558725009696416</v>
      </c>
      <c r="G39" s="66">
        <v>69586</v>
      </c>
      <c r="H39" s="67">
        <f t="shared" si="5"/>
        <v>-0.11733218326652795</v>
      </c>
    </row>
    <row r="40" spans="2:8" ht="36" hidden="1" customHeight="1" outlineLevel="1">
      <c r="B40" s="65" t="s">
        <v>87</v>
      </c>
      <c r="C40" s="66">
        <v>45636</v>
      </c>
      <c r="D40" s="67">
        <f t="shared" si="3"/>
        <v>-0.11717253786779647</v>
      </c>
      <c r="E40" s="68">
        <v>22975</v>
      </c>
      <c r="F40" s="69">
        <f t="shared" si="4"/>
        <v>-6.0903331289597351E-2</v>
      </c>
      <c r="G40" s="66">
        <v>68611</v>
      </c>
      <c r="H40" s="67">
        <f t="shared" si="5"/>
        <v>-9.9096614932114857E-2</v>
      </c>
    </row>
    <row r="41" spans="2:8" ht="36" hidden="1" customHeight="1" outlineLevel="1">
      <c r="B41" s="65" t="s">
        <v>88</v>
      </c>
      <c r="C41" s="66">
        <v>42830</v>
      </c>
      <c r="D41" s="67">
        <f t="shared" si="3"/>
        <v>-0.156856569156266</v>
      </c>
      <c r="E41" s="68">
        <v>23837</v>
      </c>
      <c r="F41" s="69">
        <f t="shared" si="4"/>
        <v>-0.16007751937984493</v>
      </c>
      <c r="G41" s="66">
        <v>66667</v>
      </c>
      <c r="H41" s="67">
        <f t="shared" si="5"/>
        <v>-0.15801106367930484</v>
      </c>
    </row>
    <row r="42" spans="2:8" ht="36" hidden="1" customHeight="1" outlineLevel="1">
      <c r="B42" s="65" t="s">
        <v>89</v>
      </c>
      <c r="C42" s="66">
        <v>47534</v>
      </c>
      <c r="D42" s="67">
        <f t="shared" si="3"/>
        <v>-0.15353657667925069</v>
      </c>
      <c r="E42" s="68">
        <v>22722</v>
      </c>
      <c r="F42" s="69">
        <f t="shared" si="4"/>
        <v>-0.10908092848180673</v>
      </c>
      <c r="G42" s="66">
        <v>70256</v>
      </c>
      <c r="H42" s="67">
        <f t="shared" si="5"/>
        <v>-0.13965221650746995</v>
      </c>
    </row>
    <row r="43" spans="2:8" ht="36" hidden="1" customHeight="1" outlineLevel="1">
      <c r="B43" s="65" t="s">
        <v>90</v>
      </c>
      <c r="C43" s="66">
        <v>68905</v>
      </c>
      <c r="D43" s="67">
        <f t="shared" si="3"/>
        <v>-7.1548878259112048E-2</v>
      </c>
      <c r="E43" s="68">
        <v>38329</v>
      </c>
      <c r="F43" s="69">
        <f t="shared" si="4"/>
        <v>-4.7205926220542871E-2</v>
      </c>
      <c r="G43" s="66">
        <v>107234</v>
      </c>
      <c r="H43" s="67">
        <f t="shared" si="5"/>
        <v>-6.2992057181304184E-2</v>
      </c>
    </row>
    <row r="44" spans="2:8" ht="36" hidden="1" customHeight="1" outlineLevel="1">
      <c r="B44" s="65" t="s">
        <v>91</v>
      </c>
      <c r="C44" s="66">
        <v>56548</v>
      </c>
      <c r="D44" s="67">
        <f t="shared" si="3"/>
        <v>-0.11099232800905545</v>
      </c>
      <c r="E44" s="68">
        <v>31916</v>
      </c>
      <c r="F44" s="69">
        <f t="shared" si="4"/>
        <v>-0.12169079200836586</v>
      </c>
      <c r="G44" s="66">
        <v>88464</v>
      </c>
      <c r="H44" s="67">
        <f t="shared" si="5"/>
        <v>-0.11488203629960181</v>
      </c>
    </row>
    <row r="45" spans="2:8" ht="36" hidden="1" customHeight="1" outlineLevel="1">
      <c r="B45" s="65" t="s">
        <v>92</v>
      </c>
      <c r="C45" s="66">
        <v>47748</v>
      </c>
      <c r="D45" s="67">
        <f t="shared" si="3"/>
        <v>-9.0808690519260438E-2</v>
      </c>
      <c r="E45" s="68">
        <v>25357</v>
      </c>
      <c r="F45" s="69">
        <f t="shared" si="4"/>
        <v>-0.15165607226497158</v>
      </c>
      <c r="G45" s="66">
        <v>73105</v>
      </c>
      <c r="H45" s="67">
        <f t="shared" si="5"/>
        <v>-0.11287876029948907</v>
      </c>
    </row>
    <row r="46" spans="2:8" ht="36" hidden="1" customHeight="1" outlineLevel="1">
      <c r="B46" s="65" t="s">
        <v>93</v>
      </c>
      <c r="C46" s="66">
        <v>47882</v>
      </c>
      <c r="D46" s="67">
        <f t="shared" si="3"/>
        <v>0.17834379229728059</v>
      </c>
      <c r="E46" s="68">
        <v>26530</v>
      </c>
      <c r="F46" s="69">
        <f t="shared" si="4"/>
        <v>0.2495290128108516</v>
      </c>
      <c r="G46" s="66">
        <v>74412</v>
      </c>
      <c r="H46" s="67">
        <f t="shared" si="5"/>
        <v>0.20277369195209083</v>
      </c>
    </row>
    <row r="47" spans="2:8" ht="36" hidden="1" customHeight="1" outlineLevel="1">
      <c r="B47" s="65" t="s">
        <v>94</v>
      </c>
      <c r="C47" s="66">
        <v>51664</v>
      </c>
      <c r="D47" s="67">
        <f t="shared" si="3"/>
        <v>-4.380818419055732E-2</v>
      </c>
      <c r="E47" s="68">
        <v>25210</v>
      </c>
      <c r="F47" s="69">
        <f t="shared" si="4"/>
        <v>-4.7349128972527632E-2</v>
      </c>
      <c r="G47" s="66">
        <v>76874</v>
      </c>
      <c r="H47" s="67">
        <f t="shared" si="5"/>
        <v>-4.4972296071756901E-2</v>
      </c>
    </row>
    <row r="48" spans="2:8" ht="36" hidden="1" customHeight="1" outlineLevel="1">
      <c r="B48" s="65" t="s">
        <v>95</v>
      </c>
      <c r="C48" s="66">
        <v>58894</v>
      </c>
      <c r="D48" s="67">
        <f t="shared" si="3"/>
        <v>0.12129924033280659</v>
      </c>
      <c r="E48" s="68">
        <v>29644</v>
      </c>
      <c r="F48" s="69">
        <f t="shared" si="4"/>
        <v>8.5264506681310692E-2</v>
      </c>
      <c r="G48" s="66">
        <v>88538</v>
      </c>
      <c r="H48" s="67">
        <f t="shared" si="5"/>
        <v>0.10897066559783553</v>
      </c>
    </row>
    <row r="49" spans="2:10" ht="36" hidden="1" customHeight="1" outlineLevel="1">
      <c r="B49" s="65" t="s">
        <v>96</v>
      </c>
      <c r="C49" s="66">
        <v>47687</v>
      </c>
      <c r="D49" s="67">
        <f t="shared" si="3"/>
        <v>1.0082396051767528E-2</v>
      </c>
      <c r="E49" s="68">
        <v>20939</v>
      </c>
      <c r="F49" s="69">
        <f t="shared" si="4"/>
        <v>-2.5247713414634498E-3</v>
      </c>
      <c r="G49" s="66">
        <v>68626</v>
      </c>
      <c r="H49" s="67">
        <f t="shared" si="5"/>
        <v>6.2020732225855912E-3</v>
      </c>
    </row>
    <row r="50" spans="2:10" ht="36" hidden="1" customHeight="1" outlineLevel="1">
      <c r="B50" s="65" t="s">
        <v>97</v>
      </c>
      <c r="C50" s="66">
        <v>43280</v>
      </c>
      <c r="D50" s="67">
        <f t="shared" si="3"/>
        <v>-1.1194882339501944E-2</v>
      </c>
      <c r="E50" s="68">
        <v>22618</v>
      </c>
      <c r="F50" s="69">
        <f t="shared" si="4"/>
        <v>3.0600026608718078E-3</v>
      </c>
      <c r="G50" s="66">
        <v>65898</v>
      </c>
      <c r="H50" s="67">
        <f t="shared" si="5"/>
        <v>-6.3481053695019218E-3</v>
      </c>
    </row>
    <row r="51" spans="2:10" collapsed="1">
      <c r="B51" s="79">
        <v>2008</v>
      </c>
      <c r="C51" s="80">
        <v>603962</v>
      </c>
      <c r="D51" s="81">
        <f t="shared" si="3"/>
        <v>-5.2804752584562853E-2</v>
      </c>
      <c r="E51" s="80">
        <v>314309</v>
      </c>
      <c r="F51" s="81">
        <f t="shared" si="4"/>
        <v>-5.2478468091777031E-2</v>
      </c>
      <c r="G51" s="80">
        <v>918271</v>
      </c>
      <c r="H51" s="81">
        <f t="shared" si="5"/>
        <v>-5.2693096088199387E-2</v>
      </c>
    </row>
    <row r="52" spans="2:10" ht="36" hidden="1" customHeight="1" outlineLevel="1">
      <c r="B52" s="65" t="s">
        <v>86</v>
      </c>
      <c r="C52" s="66">
        <v>50475</v>
      </c>
      <c r="D52" s="67">
        <f t="shared" si="3"/>
        <v>3.3053622595169863E-2</v>
      </c>
      <c r="E52" s="68">
        <v>28361</v>
      </c>
      <c r="F52" s="69">
        <f t="shared" si="4"/>
        <v>3.6699930547940296E-2</v>
      </c>
      <c r="G52" s="66">
        <v>78836</v>
      </c>
      <c r="H52" s="67">
        <f t="shared" si="5"/>
        <v>3.436241258511874E-2</v>
      </c>
    </row>
    <row r="53" spans="2:10" ht="36" hidden="1" customHeight="1" outlineLevel="1">
      <c r="B53" s="65" t="s">
        <v>87</v>
      </c>
      <c r="C53" s="66">
        <v>51693</v>
      </c>
      <c r="D53" s="67">
        <f t="shared" si="3"/>
        <v>4.7222559863862923E-2</v>
      </c>
      <c r="E53" s="68">
        <v>24465</v>
      </c>
      <c r="F53" s="69">
        <f t="shared" si="4"/>
        <v>1.2749927557229812E-2</v>
      </c>
      <c r="G53" s="66">
        <v>76158</v>
      </c>
      <c r="H53" s="67">
        <f t="shared" si="5"/>
        <v>3.5895482800364586E-2</v>
      </c>
    </row>
    <row r="54" spans="2:10" ht="36" hidden="1" customHeight="1" outlineLevel="1">
      <c r="B54" s="65" t="s">
        <v>88</v>
      </c>
      <c r="C54" s="66">
        <v>50798</v>
      </c>
      <c r="D54" s="67">
        <f t="shared" si="3"/>
        <v>-2.5177509115332897E-2</v>
      </c>
      <c r="E54" s="68">
        <v>28380</v>
      </c>
      <c r="F54" s="69">
        <f t="shared" si="4"/>
        <v>5.3608553608553544E-2</v>
      </c>
      <c r="G54" s="66">
        <v>79178</v>
      </c>
      <c r="H54" s="67">
        <f t="shared" si="5"/>
        <v>1.6699137211244608E-3</v>
      </c>
    </row>
    <row r="55" spans="2:10" ht="36" hidden="1" customHeight="1" outlineLevel="1">
      <c r="B55" s="65" t="s">
        <v>89</v>
      </c>
      <c r="C55" s="66">
        <v>56156</v>
      </c>
      <c r="D55" s="67">
        <f t="shared" si="3"/>
        <v>-8.3720854341051143E-2</v>
      </c>
      <c r="E55" s="68">
        <v>25504</v>
      </c>
      <c r="F55" s="69">
        <f t="shared" si="4"/>
        <v>-0.14710898572049624</v>
      </c>
      <c r="G55" s="66">
        <v>81660</v>
      </c>
      <c r="H55" s="67">
        <f t="shared" si="5"/>
        <v>-0.10450707314398511</v>
      </c>
    </row>
    <row r="56" spans="2:10" ht="36" hidden="1" customHeight="1" outlineLevel="1">
      <c r="B56" s="65" t="s">
        <v>90</v>
      </c>
      <c r="C56" s="66">
        <v>74215</v>
      </c>
      <c r="D56" s="67">
        <f t="shared" si="3"/>
        <v>2.3528113751396296E-2</v>
      </c>
      <c r="E56" s="68">
        <v>40228</v>
      </c>
      <c r="F56" s="69">
        <f t="shared" si="4"/>
        <v>-4.7501237011380315E-3</v>
      </c>
      <c r="G56" s="66">
        <v>114443</v>
      </c>
      <c r="H56" s="67">
        <f t="shared" si="5"/>
        <v>1.3406653738189389E-2</v>
      </c>
    </row>
    <row r="57" spans="2:10" ht="36" hidden="1" customHeight="1" outlineLevel="1">
      <c r="B57" s="65" t="s">
        <v>91</v>
      </c>
      <c r="C57" s="66">
        <v>63608</v>
      </c>
      <c r="D57" s="67">
        <f t="shared" si="3"/>
        <v>-4.0921564488405004E-2</v>
      </c>
      <c r="E57" s="68">
        <v>36338</v>
      </c>
      <c r="F57" s="69">
        <f t="shared" si="4"/>
        <v>-1.4108199034130964E-2</v>
      </c>
      <c r="G57" s="66">
        <v>99946</v>
      </c>
      <c r="H57" s="67">
        <f t="shared" si="5"/>
        <v>-3.1343283582089598E-2</v>
      </c>
    </row>
    <row r="58" spans="2:10" ht="36" hidden="1" customHeight="1" outlineLevel="1">
      <c r="B58" s="65" t="s">
        <v>92</v>
      </c>
      <c r="C58" s="66">
        <v>52517</v>
      </c>
      <c r="D58" s="67">
        <f t="shared" si="3"/>
        <v>1.8165955796820565E-2</v>
      </c>
      <c r="E58" s="68">
        <v>29890</v>
      </c>
      <c r="F58" s="69">
        <f t="shared" si="4"/>
        <v>4.7852760736196265E-2</v>
      </c>
      <c r="G58" s="66">
        <v>82407</v>
      </c>
      <c r="H58" s="67">
        <f t="shared" si="5"/>
        <v>2.8737282316958934E-2</v>
      </c>
    </row>
    <row r="59" spans="2:10" ht="36" hidden="1" customHeight="1" outlineLevel="1" thickBot="1">
      <c r="B59" s="65" t="s">
        <v>93</v>
      </c>
      <c r="C59" s="66">
        <v>40635</v>
      </c>
      <c r="D59" s="67">
        <f t="shared" si="3"/>
        <v>-0.14813106643466589</v>
      </c>
      <c r="E59" s="68">
        <v>21232</v>
      </c>
      <c r="F59" s="69">
        <f t="shared" si="4"/>
        <v>-2.609972019632123E-2</v>
      </c>
      <c r="G59" s="66">
        <v>61867</v>
      </c>
      <c r="H59" s="67">
        <f t="shared" si="5"/>
        <v>-0.10985295387183103</v>
      </c>
      <c r="J59" s="82" t="s">
        <v>98</v>
      </c>
    </row>
    <row r="60" spans="2:10" ht="36" hidden="1" customHeight="1" outlineLevel="1">
      <c r="B60" s="65" t="s">
        <v>94</v>
      </c>
      <c r="C60" s="66">
        <v>54031</v>
      </c>
      <c r="D60" s="67">
        <f t="shared" si="3"/>
        <v>-1.2807863772564487E-2</v>
      </c>
      <c r="E60" s="68">
        <v>26463</v>
      </c>
      <c r="F60" s="69">
        <f t="shared" si="4"/>
        <v>-0.12993588689791224</v>
      </c>
      <c r="G60" s="66">
        <v>80494</v>
      </c>
      <c r="H60" s="67">
        <f t="shared" si="5"/>
        <v>-5.4646669876801335E-2</v>
      </c>
    </row>
    <row r="61" spans="2:10" ht="36" hidden="1" customHeight="1" outlineLevel="1">
      <c r="B61" s="65" t="s">
        <v>95</v>
      </c>
      <c r="C61" s="66">
        <v>52523</v>
      </c>
      <c r="D61" s="67">
        <f t="shared" si="3"/>
        <v>3.1703628042192955E-2</v>
      </c>
      <c r="E61" s="68">
        <v>27315</v>
      </c>
      <c r="F61" s="69">
        <f t="shared" si="4"/>
        <v>-8.8896952104499105E-3</v>
      </c>
      <c r="G61" s="66">
        <v>79838</v>
      </c>
      <c r="H61" s="67">
        <f t="shared" si="5"/>
        <v>1.7446380099147341E-2</v>
      </c>
    </row>
    <row r="62" spans="2:10" ht="36" hidden="1" customHeight="1" outlineLevel="1">
      <c r="B62" s="65" t="s">
        <v>96</v>
      </c>
      <c r="C62" s="66">
        <v>47211</v>
      </c>
      <c r="D62" s="67">
        <f t="shared" si="3"/>
        <v>-6.857816016997309E-3</v>
      </c>
      <c r="E62" s="68">
        <v>20992</v>
      </c>
      <c r="F62" s="69">
        <f t="shared" si="4"/>
        <v>-9.7584042644656477E-2</v>
      </c>
      <c r="G62" s="66">
        <v>68203</v>
      </c>
      <c r="H62" s="67">
        <f t="shared" si="5"/>
        <v>-3.6667184564753708E-2</v>
      </c>
    </row>
    <row r="63" spans="2:10" ht="36" hidden="1" customHeight="1" outlineLevel="1">
      <c r="B63" s="65" t="s">
        <v>97</v>
      </c>
      <c r="C63" s="66">
        <v>43770</v>
      </c>
      <c r="D63" s="67">
        <f t="shared" si="3"/>
        <v>3.8877812589005911E-2</v>
      </c>
      <c r="E63" s="68">
        <v>22549</v>
      </c>
      <c r="F63" s="69">
        <f t="shared" si="4"/>
        <v>-6.9415211918616659E-2</v>
      </c>
      <c r="G63" s="66">
        <v>66319</v>
      </c>
      <c r="H63" s="67">
        <f t="shared" si="5"/>
        <v>-6.6302005635665573E-4</v>
      </c>
    </row>
    <row r="64" spans="2:10" collapsed="1">
      <c r="B64" s="79">
        <v>2007</v>
      </c>
      <c r="C64" s="80">
        <v>637632</v>
      </c>
      <c r="D64" s="81">
        <f t="shared" si="3"/>
        <v>-1.1486091581775382E-2</v>
      </c>
      <c r="E64" s="80">
        <v>331717</v>
      </c>
      <c r="F64" s="81">
        <f t="shared" si="4"/>
        <v>-2.8433770227722088E-2</v>
      </c>
      <c r="G64" s="80">
        <v>969349</v>
      </c>
      <c r="H64" s="81">
        <f t="shared" si="5"/>
        <v>-1.7351839799851221E-2</v>
      </c>
    </row>
    <row r="65" spans="2:8" ht="36" hidden="1" customHeight="1" outlineLevel="1">
      <c r="B65" s="65" t="s">
        <v>86</v>
      </c>
      <c r="C65" s="66">
        <v>48860</v>
      </c>
      <c r="D65" s="66"/>
      <c r="E65" s="68">
        <v>27357</v>
      </c>
      <c r="F65" s="69"/>
      <c r="G65" s="66">
        <v>76217</v>
      </c>
      <c r="H65" s="66"/>
    </row>
    <row r="66" spans="2:8" ht="36" hidden="1" customHeight="1" outlineLevel="1">
      <c r="B66" s="65" t="s">
        <v>87</v>
      </c>
      <c r="C66" s="66">
        <v>49362</v>
      </c>
      <c r="D66" s="66"/>
      <c r="E66" s="68">
        <v>24157</v>
      </c>
      <c r="F66" s="69"/>
      <c r="G66" s="66">
        <v>73519</v>
      </c>
      <c r="H66" s="66"/>
    </row>
    <row r="67" spans="2:8" ht="36" hidden="1" customHeight="1" outlineLevel="1">
      <c r="B67" s="65" t="s">
        <v>88</v>
      </c>
      <c r="C67" s="66">
        <v>52110</v>
      </c>
      <c r="D67" s="66"/>
      <c r="E67" s="68">
        <v>26936</v>
      </c>
      <c r="F67" s="69"/>
      <c r="G67" s="66">
        <v>79046</v>
      </c>
      <c r="H67" s="66"/>
    </row>
    <row r="68" spans="2:8" ht="36" hidden="1" customHeight="1" outlineLevel="1">
      <c r="B68" s="65" t="s">
        <v>89</v>
      </c>
      <c r="C68" s="66">
        <v>61287</v>
      </c>
      <c r="D68" s="66"/>
      <c r="E68" s="68">
        <v>29903</v>
      </c>
      <c r="F68" s="69"/>
      <c r="G68" s="66">
        <v>91190</v>
      </c>
      <c r="H68" s="66"/>
    </row>
    <row r="69" spans="2:8" ht="36" hidden="1" customHeight="1" outlineLevel="1">
      <c r="B69" s="65" t="s">
        <v>90</v>
      </c>
      <c r="C69" s="66">
        <v>72509</v>
      </c>
      <c r="D69" s="66"/>
      <c r="E69" s="68">
        <v>40420</v>
      </c>
      <c r="F69" s="69"/>
      <c r="G69" s="66">
        <v>112929</v>
      </c>
      <c r="H69" s="66"/>
    </row>
    <row r="70" spans="2:8" ht="36" hidden="1" customHeight="1" outlineLevel="1">
      <c r="B70" s="65" t="s">
        <v>91</v>
      </c>
      <c r="C70" s="66">
        <v>66322</v>
      </c>
      <c r="D70" s="66"/>
      <c r="E70" s="68">
        <v>36858</v>
      </c>
      <c r="F70" s="69"/>
      <c r="G70" s="66">
        <v>103180</v>
      </c>
      <c r="H70" s="66"/>
    </row>
    <row r="71" spans="2:8" ht="36" hidden="1" customHeight="1" outlineLevel="1">
      <c r="B71" s="65" t="s">
        <v>92</v>
      </c>
      <c r="C71" s="66">
        <v>51580</v>
      </c>
      <c r="D71" s="66"/>
      <c r="E71" s="68">
        <v>28525</v>
      </c>
      <c r="F71" s="69"/>
      <c r="G71" s="66">
        <v>80105</v>
      </c>
      <c r="H71" s="66"/>
    </row>
    <row r="72" spans="2:8" ht="36" hidden="1" customHeight="1" outlineLevel="1">
      <c r="B72" s="65" t="s">
        <v>93</v>
      </c>
      <c r="C72" s="66">
        <v>47701</v>
      </c>
      <c r="D72" s="66"/>
      <c r="E72" s="68">
        <v>21801</v>
      </c>
      <c r="F72" s="69"/>
      <c r="G72" s="66">
        <v>69502</v>
      </c>
      <c r="H72" s="66"/>
    </row>
    <row r="73" spans="2:8" ht="36" hidden="1" customHeight="1" outlineLevel="1">
      <c r="B73" s="65" t="s">
        <v>94</v>
      </c>
      <c r="C73" s="66">
        <v>54732</v>
      </c>
      <c r="D73" s="66"/>
      <c r="E73" s="68">
        <v>30415</v>
      </c>
      <c r="F73" s="69"/>
      <c r="G73" s="66">
        <v>85147</v>
      </c>
      <c r="H73" s="66"/>
    </row>
    <row r="74" spans="2:8" ht="36" hidden="1" customHeight="1" outlineLevel="1">
      <c r="B74" s="65" t="s">
        <v>95</v>
      </c>
      <c r="C74" s="66">
        <v>50909</v>
      </c>
      <c r="D74" s="66"/>
      <c r="E74" s="68">
        <v>27560</v>
      </c>
      <c r="F74" s="69"/>
      <c r="G74" s="66">
        <v>78469</v>
      </c>
      <c r="H74" s="66"/>
    </row>
    <row r="75" spans="2:8" ht="36" hidden="1" customHeight="1" outlineLevel="1">
      <c r="B75" s="65" t="s">
        <v>96</v>
      </c>
      <c r="C75" s="66">
        <v>47537</v>
      </c>
      <c r="D75" s="66"/>
      <c r="E75" s="68">
        <v>23262</v>
      </c>
      <c r="F75" s="69"/>
      <c r="G75" s="66">
        <v>70799</v>
      </c>
      <c r="H75" s="66"/>
    </row>
    <row r="76" spans="2:8" ht="36" hidden="1" customHeight="1" outlineLevel="1">
      <c r="B76" s="65" t="s">
        <v>97</v>
      </c>
      <c r="C76" s="66">
        <v>42132</v>
      </c>
      <c r="D76" s="66"/>
      <c r="E76" s="68">
        <v>24231</v>
      </c>
      <c r="F76" s="69"/>
      <c r="G76" s="66">
        <v>66363</v>
      </c>
      <c r="H76" s="66"/>
    </row>
    <row r="77" spans="2:8" collapsed="1">
      <c r="B77" s="79">
        <v>2006</v>
      </c>
      <c r="C77" s="80">
        <v>645041</v>
      </c>
      <c r="D77" s="80"/>
      <c r="E77" s="80">
        <v>341425</v>
      </c>
      <c r="F77" s="81"/>
      <c r="G77" s="80">
        <v>986466</v>
      </c>
      <c r="H77" s="80"/>
    </row>
    <row r="78" spans="2:8" ht="15" customHeight="1">
      <c r="B78" s="83" t="s">
        <v>99</v>
      </c>
      <c r="C78" s="83"/>
      <c r="D78" s="83"/>
      <c r="E78" s="83"/>
      <c r="F78" s="83"/>
      <c r="G78" s="83"/>
      <c r="H78" s="83"/>
    </row>
  </sheetData>
  <mergeCells count="5">
    <mergeCell ref="B5:H5"/>
    <mergeCell ref="C6:D6"/>
    <mergeCell ref="E6:F6"/>
    <mergeCell ref="G6:H6"/>
    <mergeCell ref="B78:H78"/>
  </mergeCells>
  <hyperlinks>
    <hyperlink ref="J59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N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</row>
    <row r="7" spans="2:14">
      <c r="B7" s="65" t="s">
        <v>94</v>
      </c>
      <c r="C7" s="136">
        <v>3523</v>
      </c>
      <c r="D7" s="125">
        <f t="shared" ref="D7:D10" si="0">C7/C20-1</f>
        <v>0.20816186556927296</v>
      </c>
      <c r="E7" s="124">
        <v>45827</v>
      </c>
      <c r="F7" s="167">
        <f t="shared" ref="F7:F10" si="1">E7/E20-1</f>
        <v>0.10224648835866845</v>
      </c>
      <c r="G7" s="136">
        <v>261985</v>
      </c>
      <c r="H7" s="125">
        <f t="shared" ref="H7:H10" si="2">G7/G20-1</f>
        <v>0.23906298773162815</v>
      </c>
      <c r="I7" s="124">
        <v>311335</v>
      </c>
      <c r="J7" s="167">
        <f t="shared" ref="J7:J10" si="3">I7/I20-1</f>
        <v>0.21648497636072372</v>
      </c>
      <c r="K7" s="136">
        <v>123383</v>
      </c>
      <c r="L7" s="125">
        <f t="shared" ref="L7:L10" si="4">K7/K20-1</f>
        <v>2.9641745458186985E-2</v>
      </c>
      <c r="M7" s="124">
        <v>434718</v>
      </c>
      <c r="N7" s="167">
        <f t="shared" ref="N7:N10" si="5">M7/M20-1</f>
        <v>0.15690026373146759</v>
      </c>
    </row>
    <row r="8" spans="2:14">
      <c r="B8" s="65" t="s">
        <v>95</v>
      </c>
      <c r="C8" s="136">
        <v>3160</v>
      </c>
      <c r="D8" s="125">
        <f t="shared" si="0"/>
        <v>-0.38293302089435655</v>
      </c>
      <c r="E8" s="124">
        <v>56883</v>
      </c>
      <c r="F8" s="167">
        <f t="shared" si="1"/>
        <v>0.10199930256887124</v>
      </c>
      <c r="G8" s="136">
        <v>325435</v>
      </c>
      <c r="H8" s="125">
        <f t="shared" si="2"/>
        <v>0.22120861883926368</v>
      </c>
      <c r="I8" s="124">
        <v>385478</v>
      </c>
      <c r="J8" s="167">
        <f t="shared" si="3"/>
        <v>0.1925995823342872</v>
      </c>
      <c r="K8" s="136">
        <v>167527</v>
      </c>
      <c r="L8" s="125">
        <f t="shared" si="4"/>
        <v>2.0218382894760856E-2</v>
      </c>
      <c r="M8" s="124">
        <v>553005</v>
      </c>
      <c r="N8" s="167">
        <f t="shared" si="5"/>
        <v>0.13452748280785842</v>
      </c>
    </row>
    <row r="9" spans="2:14">
      <c r="B9" s="65" t="s">
        <v>96</v>
      </c>
      <c r="C9" s="136">
        <v>3506</v>
      </c>
      <c r="D9" s="125">
        <f t="shared" si="0"/>
        <v>-0.17796014067995314</v>
      </c>
      <c r="E9" s="124">
        <v>59953</v>
      </c>
      <c r="F9" s="167">
        <f t="shared" si="1"/>
        <v>3.3422966870065851E-2</v>
      </c>
      <c r="G9" s="136">
        <v>310823</v>
      </c>
      <c r="H9" s="125">
        <f t="shared" si="2"/>
        <v>9.7755912186025418E-2</v>
      </c>
      <c r="I9" s="124">
        <v>374282</v>
      </c>
      <c r="J9" s="167">
        <f t="shared" si="3"/>
        <v>8.3546839671938544E-2</v>
      </c>
      <c r="K9" s="136">
        <v>159627</v>
      </c>
      <c r="L9" s="125">
        <f t="shared" si="4"/>
        <v>-9.9236511994041043E-2</v>
      </c>
      <c r="M9" s="124">
        <v>533909</v>
      </c>
      <c r="N9" s="167">
        <f t="shared" si="5"/>
        <v>2.1569505353630447E-2</v>
      </c>
    </row>
    <row r="10" spans="2:14">
      <c r="B10" s="65" t="s">
        <v>97</v>
      </c>
      <c r="C10" s="136">
        <v>2410</v>
      </c>
      <c r="D10" s="125">
        <f t="shared" si="0"/>
        <v>-0.28698224852071008</v>
      </c>
      <c r="E10" s="124">
        <v>58824</v>
      </c>
      <c r="F10" s="167">
        <f t="shared" si="1"/>
        <v>8.0945993127400362E-2</v>
      </c>
      <c r="G10" s="136">
        <v>298106</v>
      </c>
      <c r="H10" s="125">
        <f t="shared" si="2"/>
        <v>-1.213187658027548E-2</v>
      </c>
      <c r="I10" s="124">
        <v>359340</v>
      </c>
      <c r="J10" s="167">
        <f t="shared" si="3"/>
        <v>-6.2853551225638959E-4</v>
      </c>
      <c r="K10" s="136">
        <v>160817</v>
      </c>
      <c r="L10" s="125">
        <f t="shared" si="4"/>
        <v>-0.13709045641372353</v>
      </c>
      <c r="M10" s="124">
        <v>520157</v>
      </c>
      <c r="N10" s="167">
        <f t="shared" si="5"/>
        <v>-4.7212839694320885E-2</v>
      </c>
    </row>
    <row r="11" spans="2:14" ht="30" customHeight="1">
      <c r="B11" s="127" t="str">
        <f>actualizaciones!$A$2</f>
        <v xml:space="preserve">acumulado abril 2011 </v>
      </c>
      <c r="C11" s="128">
        <v>12599</v>
      </c>
      <c r="D11" s="187">
        <v>-0.19659482208901924</v>
      </c>
      <c r="E11" s="128">
        <v>221487</v>
      </c>
      <c r="F11" s="187">
        <v>7.7129948888035038E-2</v>
      </c>
      <c r="G11" s="128">
        <v>1196349</v>
      </c>
      <c r="H11" s="187">
        <v>0.12562062784910166</v>
      </c>
      <c r="I11" s="128">
        <v>1430435</v>
      </c>
      <c r="J11" s="187">
        <v>0.1139210244333968</v>
      </c>
      <c r="K11" s="128">
        <v>611354</v>
      </c>
      <c r="L11" s="187">
        <v>-5.5994515276776236E-2</v>
      </c>
      <c r="M11" s="128">
        <v>2041789</v>
      </c>
      <c r="N11" s="187">
        <v>5.6957356525988434E-2</v>
      </c>
    </row>
    <row r="12" spans="2:14" outlineLevel="1">
      <c r="B12" s="65" t="s">
        <v>86</v>
      </c>
      <c r="C12" s="136">
        <v>3060</v>
      </c>
      <c r="D12" s="125">
        <f>C12/C25-1</f>
        <v>-0.20436817472698909</v>
      </c>
      <c r="E12" s="124">
        <v>51211</v>
      </c>
      <c r="F12" s="167">
        <f>E12/E25-1</f>
        <v>-3.6771620960764362E-2</v>
      </c>
      <c r="G12" s="136">
        <v>233864</v>
      </c>
      <c r="H12" s="125">
        <f t="shared" ref="H12:H63" si="6">G12/G25-1</f>
        <v>-0.13368302513039354</v>
      </c>
      <c r="I12" s="124">
        <v>288135</v>
      </c>
      <c r="J12" s="167">
        <f t="shared" ref="J12:J63" si="7">I12/I25-1</f>
        <v>-0.1187561933423863</v>
      </c>
      <c r="K12" s="136">
        <v>158677</v>
      </c>
      <c r="L12" s="125">
        <f t="shared" ref="L12:L63" si="8">K12/K25-1</f>
        <v>-0.12176911411461278</v>
      </c>
      <c r="M12" s="124">
        <v>446812</v>
      </c>
      <c r="N12" s="167">
        <f t="shared" ref="N12:N63" si="9">M12/M25-1</f>
        <v>-0.11982854058568837</v>
      </c>
    </row>
    <row r="13" spans="2:14" outlineLevel="1">
      <c r="B13" s="65" t="s">
        <v>87</v>
      </c>
      <c r="C13" s="136">
        <v>3871</v>
      </c>
      <c r="D13" s="125">
        <f t="shared" ref="D13:F63" si="10">C13/C26-1</f>
        <v>3.7555282555282554</v>
      </c>
      <c r="E13" s="124">
        <v>51035</v>
      </c>
      <c r="F13" s="167">
        <f t="shared" si="10"/>
        <v>2.5932254497939455E-2</v>
      </c>
      <c r="G13" s="136">
        <v>234525</v>
      </c>
      <c r="H13" s="125">
        <f t="shared" si="6"/>
        <v>-0.13223736790693541</v>
      </c>
      <c r="I13" s="124">
        <v>289431</v>
      </c>
      <c r="J13" s="167">
        <f t="shared" si="7"/>
        <v>-9.7848346284399756E-2</v>
      </c>
      <c r="K13" s="136">
        <v>155847</v>
      </c>
      <c r="L13" s="125">
        <f t="shared" si="8"/>
        <v>-6.4959141797760855E-2</v>
      </c>
      <c r="M13" s="124">
        <v>445278</v>
      </c>
      <c r="N13" s="167">
        <f t="shared" si="9"/>
        <v>-8.6603609868368459E-2</v>
      </c>
    </row>
    <row r="14" spans="2:14" outlineLevel="1">
      <c r="B14" s="65" t="s">
        <v>88</v>
      </c>
      <c r="C14" s="136">
        <v>1951</v>
      </c>
      <c r="D14" s="125">
        <f t="shared" si="10"/>
        <v>0.20357803824799503</v>
      </c>
      <c r="E14" s="124">
        <v>32054</v>
      </c>
      <c r="F14" s="167">
        <f t="shared" si="10"/>
        <v>-4.8729819563152921E-2</v>
      </c>
      <c r="G14" s="136">
        <v>201160</v>
      </c>
      <c r="H14" s="125">
        <f t="shared" si="6"/>
        <v>-4.3684543306599988E-2</v>
      </c>
      <c r="I14" s="124">
        <v>235165</v>
      </c>
      <c r="J14" s="167">
        <f t="shared" si="7"/>
        <v>-4.2745027801975088E-2</v>
      </c>
      <c r="K14" s="136">
        <v>107357</v>
      </c>
      <c r="L14" s="125">
        <f t="shared" si="8"/>
        <v>-0.16845847598097685</v>
      </c>
      <c r="M14" s="124">
        <v>342522</v>
      </c>
      <c r="N14" s="167">
        <f t="shared" si="9"/>
        <v>-8.60523198104447E-2</v>
      </c>
    </row>
    <row r="15" spans="2:14" outlineLevel="1">
      <c r="B15" s="65" t="s">
        <v>89</v>
      </c>
      <c r="C15" s="136">
        <v>2425</v>
      </c>
      <c r="D15" s="125">
        <f t="shared" si="10"/>
        <v>0.43831553973902726</v>
      </c>
      <c r="E15" s="124">
        <v>30330</v>
      </c>
      <c r="F15" s="167">
        <f t="shared" si="10"/>
        <v>-0.15317176680813049</v>
      </c>
      <c r="G15" s="136">
        <v>214552</v>
      </c>
      <c r="H15" s="125">
        <f t="shared" si="6"/>
        <v>-8.1120204888369241E-2</v>
      </c>
      <c r="I15" s="124">
        <v>247307</v>
      </c>
      <c r="J15" s="167">
        <f t="shared" si="7"/>
        <v>-8.7411206848834855E-2</v>
      </c>
      <c r="K15" s="136">
        <v>97569</v>
      </c>
      <c r="L15" s="125">
        <f t="shared" si="8"/>
        <v>-0.19287752822930881</v>
      </c>
      <c r="M15" s="124">
        <v>344876</v>
      </c>
      <c r="N15" s="167">
        <f t="shared" si="9"/>
        <v>-0.11994488108604673</v>
      </c>
    </row>
    <row r="16" spans="2:14" outlineLevel="1">
      <c r="B16" s="65" t="s">
        <v>90</v>
      </c>
      <c r="C16" s="136">
        <v>2046</v>
      </c>
      <c r="D16" s="125">
        <f t="shared" si="10"/>
        <v>-0.29032258064516125</v>
      </c>
      <c r="E16" s="124">
        <v>35904</v>
      </c>
      <c r="F16" s="167">
        <f t="shared" si="10"/>
        <v>-0.32023173917982506</v>
      </c>
      <c r="G16" s="136">
        <v>274765</v>
      </c>
      <c r="H16" s="125">
        <f t="shared" si="6"/>
        <v>-0.15303165747048486</v>
      </c>
      <c r="I16" s="124">
        <v>312715</v>
      </c>
      <c r="J16" s="167">
        <f t="shared" si="7"/>
        <v>-0.17730610269105607</v>
      </c>
      <c r="K16" s="136">
        <v>133845</v>
      </c>
      <c r="L16" s="125">
        <f t="shared" si="8"/>
        <v>-0.27156805120167193</v>
      </c>
      <c r="M16" s="124">
        <v>446560</v>
      </c>
      <c r="N16" s="167">
        <f t="shared" si="9"/>
        <v>-0.20802333933369399</v>
      </c>
    </row>
    <row r="17" spans="2:14" outlineLevel="1">
      <c r="B17" s="65" t="s">
        <v>91</v>
      </c>
      <c r="C17" s="136">
        <v>2113</v>
      </c>
      <c r="D17" s="125">
        <f t="shared" si="10"/>
        <v>1.0594541910331383</v>
      </c>
      <c r="E17" s="124">
        <v>35704</v>
      </c>
      <c r="F17" s="167">
        <f t="shared" si="10"/>
        <v>-0.22825523084904031</v>
      </c>
      <c r="G17" s="136">
        <v>219286</v>
      </c>
      <c r="H17" s="125">
        <f t="shared" si="6"/>
        <v>-0.11855100309913613</v>
      </c>
      <c r="I17" s="124">
        <v>257103</v>
      </c>
      <c r="J17" s="167">
        <f t="shared" si="7"/>
        <v>-0.13161121225119821</v>
      </c>
      <c r="K17" s="136">
        <v>114669</v>
      </c>
      <c r="L17" s="125">
        <f t="shared" si="8"/>
        <v>-0.27644954284740753</v>
      </c>
      <c r="M17" s="124">
        <v>371772</v>
      </c>
      <c r="N17" s="167">
        <f t="shared" si="9"/>
        <v>-0.18210977890221103</v>
      </c>
    </row>
    <row r="18" spans="2:14" outlineLevel="1">
      <c r="B18" s="65" t="s">
        <v>92</v>
      </c>
      <c r="C18" s="136">
        <v>1570</v>
      </c>
      <c r="D18" s="125">
        <f t="shared" si="10"/>
        <v>0.75615212527964215</v>
      </c>
      <c r="E18" s="124">
        <v>37373</v>
      </c>
      <c r="F18" s="167">
        <f t="shared" si="10"/>
        <v>-8.5988896769302214E-2</v>
      </c>
      <c r="G18" s="136">
        <v>243452</v>
      </c>
      <c r="H18" s="125">
        <f t="shared" si="6"/>
        <v>0.14068576462099269</v>
      </c>
      <c r="I18" s="124">
        <v>282395</v>
      </c>
      <c r="J18" s="167">
        <f t="shared" si="7"/>
        <v>0.1065244564259098</v>
      </c>
      <c r="K18" s="136">
        <v>128825</v>
      </c>
      <c r="L18" s="125">
        <f t="shared" si="8"/>
        <v>-0.13326784765159827</v>
      </c>
      <c r="M18" s="124">
        <v>411220</v>
      </c>
      <c r="N18" s="167">
        <f t="shared" si="9"/>
        <v>1.8269521248408971E-2</v>
      </c>
    </row>
    <row r="19" spans="2:14" outlineLevel="1">
      <c r="B19" s="65" t="s">
        <v>93</v>
      </c>
      <c r="C19" s="136">
        <v>2916</v>
      </c>
      <c r="D19" s="125">
        <f t="shared" si="10"/>
        <v>2.9781718963165074</v>
      </c>
      <c r="E19" s="124">
        <v>41576</v>
      </c>
      <c r="F19" s="167">
        <f t="shared" si="10"/>
        <v>2.0871187938908742E-2</v>
      </c>
      <c r="G19" s="136">
        <v>211438</v>
      </c>
      <c r="H19" s="125">
        <f t="shared" si="6"/>
        <v>2.8665116324326334E-2</v>
      </c>
      <c r="I19" s="124">
        <v>255930</v>
      </c>
      <c r="J19" s="167">
        <f t="shared" si="7"/>
        <v>3.6132871804214428E-2</v>
      </c>
      <c r="K19" s="136">
        <v>119831</v>
      </c>
      <c r="L19" s="125">
        <f t="shared" si="8"/>
        <v>-8.575504879035023E-2</v>
      </c>
      <c r="M19" s="124">
        <v>375761</v>
      </c>
      <c r="N19" s="167">
        <f t="shared" si="9"/>
        <v>-6.123107523355098E-3</v>
      </c>
    </row>
    <row r="20" spans="2:14" outlineLevel="1">
      <c r="B20" s="65" t="s">
        <v>94</v>
      </c>
      <c r="C20" s="136">
        <v>2916</v>
      </c>
      <c r="D20" s="125">
        <f t="shared" si="10"/>
        <v>0.11638591117917296</v>
      </c>
      <c r="E20" s="124">
        <v>41576</v>
      </c>
      <c r="F20" s="167">
        <f t="shared" si="10"/>
        <v>-0.1615882554598802</v>
      </c>
      <c r="G20" s="136">
        <v>211438</v>
      </c>
      <c r="H20" s="125">
        <f t="shared" si="6"/>
        <v>-0.15892103473103436</v>
      </c>
      <c r="I20" s="124">
        <v>255930</v>
      </c>
      <c r="J20" s="167">
        <f t="shared" si="7"/>
        <v>-0.15698804308442305</v>
      </c>
      <c r="K20" s="136">
        <v>119831</v>
      </c>
      <c r="L20" s="125">
        <f t="shared" si="8"/>
        <v>-0.1870021846208122</v>
      </c>
      <c r="M20" s="124">
        <v>375761</v>
      </c>
      <c r="N20" s="167">
        <f t="shared" si="9"/>
        <v>-0.16679749170702285</v>
      </c>
    </row>
    <row r="21" spans="2:14" outlineLevel="1">
      <c r="B21" s="65" t="s">
        <v>95</v>
      </c>
      <c r="C21" s="136">
        <v>5121</v>
      </c>
      <c r="D21" s="125">
        <f t="shared" si="10"/>
        <v>-1.0817075526366571E-2</v>
      </c>
      <c r="E21" s="124">
        <v>51618</v>
      </c>
      <c r="F21" s="167">
        <f t="shared" si="10"/>
        <v>-2.8184128777181572E-2</v>
      </c>
      <c r="G21" s="136">
        <v>266486</v>
      </c>
      <c r="H21" s="125">
        <f t="shared" si="6"/>
        <v>-6.3992553695930821E-2</v>
      </c>
      <c r="I21" s="124">
        <v>323225</v>
      </c>
      <c r="J21" s="167">
        <f t="shared" si="7"/>
        <v>-5.7644819050895468E-2</v>
      </c>
      <c r="K21" s="136">
        <v>164207</v>
      </c>
      <c r="L21" s="125">
        <f t="shared" si="8"/>
        <v>-0.19686683817703388</v>
      </c>
      <c r="M21" s="124">
        <v>487432</v>
      </c>
      <c r="N21" s="167">
        <f t="shared" si="9"/>
        <v>-0.10964006174023433</v>
      </c>
    </row>
    <row r="22" spans="2:14" outlineLevel="1">
      <c r="B22" s="65" t="s">
        <v>96</v>
      </c>
      <c r="C22" s="136">
        <v>4265</v>
      </c>
      <c r="D22" s="125">
        <f t="shared" si="10"/>
        <v>-0.29270315091210619</v>
      </c>
      <c r="E22" s="124">
        <v>58014</v>
      </c>
      <c r="F22" s="167">
        <f t="shared" si="10"/>
        <v>-4.513134505234051E-2</v>
      </c>
      <c r="G22" s="136">
        <v>283144</v>
      </c>
      <c r="H22" s="125">
        <f t="shared" si="6"/>
        <v>0.10434022902430651</v>
      </c>
      <c r="I22" s="124">
        <v>345423</v>
      </c>
      <c r="J22" s="167">
        <f t="shared" si="7"/>
        <v>6.8832036834190369E-2</v>
      </c>
      <c r="K22" s="136">
        <v>177213</v>
      </c>
      <c r="L22" s="125">
        <f t="shared" si="8"/>
        <v>-0.14836244803806142</v>
      </c>
      <c r="M22" s="124">
        <v>522636</v>
      </c>
      <c r="N22" s="167">
        <f t="shared" si="9"/>
        <v>-1.6238661453931491E-2</v>
      </c>
    </row>
    <row r="23" spans="2:14" outlineLevel="1">
      <c r="B23" s="65" t="s">
        <v>97</v>
      </c>
      <c r="C23" s="136">
        <v>3380</v>
      </c>
      <c r="D23" s="125">
        <f t="shared" si="10"/>
        <v>-0.30723508915761422</v>
      </c>
      <c r="E23" s="124">
        <v>54419</v>
      </c>
      <c r="F23" s="167">
        <f t="shared" si="10"/>
        <v>-0.15007496720184921</v>
      </c>
      <c r="G23" s="136">
        <v>301767</v>
      </c>
      <c r="H23" s="125">
        <f t="shared" si="6"/>
        <v>2.5124757533860231E-2</v>
      </c>
      <c r="I23" s="124">
        <v>359566</v>
      </c>
      <c r="J23" s="167">
        <f t="shared" si="7"/>
        <v>-1.0218069907894201E-2</v>
      </c>
      <c r="K23" s="136">
        <v>186366</v>
      </c>
      <c r="L23" s="125">
        <f t="shared" si="8"/>
        <v>-0.19338140456878716</v>
      </c>
      <c r="M23" s="124">
        <v>545932</v>
      </c>
      <c r="N23" s="167">
        <f t="shared" si="9"/>
        <v>-8.1423600594961676E-2</v>
      </c>
    </row>
    <row r="24" spans="2:14" ht="15" customHeight="1">
      <c r="B24" s="168">
        <v>2010</v>
      </c>
      <c r="C24" s="132">
        <v>35634</v>
      </c>
      <c r="D24" s="133">
        <f t="shared" si="10"/>
        <v>0.10661159591317038</v>
      </c>
      <c r="E24" s="132">
        <v>520814</v>
      </c>
      <c r="F24" s="133">
        <f t="shared" si="10"/>
        <v>-0.10298514660493829</v>
      </c>
      <c r="G24" s="132">
        <v>2895877</v>
      </c>
      <c r="H24" s="133">
        <f t="shared" si="6"/>
        <v>-5.4585325339625901E-2</v>
      </c>
      <c r="I24" s="132">
        <v>3452325</v>
      </c>
      <c r="J24" s="133">
        <f t="shared" si="7"/>
        <v>-6.0818007092169668E-2</v>
      </c>
      <c r="K24" s="132">
        <v>1664237</v>
      </c>
      <c r="L24" s="133">
        <f t="shared" si="8"/>
        <v>-0.17212642177236226</v>
      </c>
      <c r="M24" s="132">
        <v>5116562</v>
      </c>
      <c r="N24" s="133">
        <f t="shared" si="9"/>
        <v>-0.10016953504486348</v>
      </c>
    </row>
    <row r="25" spans="2:14" ht="15" hidden="1" customHeight="1" outlineLevel="1">
      <c r="B25" s="65" t="s">
        <v>86</v>
      </c>
      <c r="C25" s="136">
        <v>3846</v>
      </c>
      <c r="D25" s="125">
        <f t="shared" si="10"/>
        <v>-0.40528838719653626</v>
      </c>
      <c r="E25" s="124">
        <v>53166</v>
      </c>
      <c r="F25" s="167">
        <f t="shared" si="10"/>
        <v>-0.33281463726831229</v>
      </c>
      <c r="G25" s="136">
        <v>269952</v>
      </c>
      <c r="H25" s="125">
        <f t="shared" si="6"/>
        <v>-1.0570452579571565E-2</v>
      </c>
      <c r="I25" s="124">
        <v>326964</v>
      </c>
      <c r="J25" s="167">
        <f t="shared" si="7"/>
        <v>-8.9211398646201867E-2</v>
      </c>
      <c r="K25" s="136">
        <v>180678</v>
      </c>
      <c r="L25" s="125">
        <f t="shared" si="8"/>
        <v>-0.18794214675451926</v>
      </c>
      <c r="M25" s="124">
        <v>507642</v>
      </c>
      <c r="N25" s="167">
        <f t="shared" si="9"/>
        <v>-0.12698887673607528</v>
      </c>
    </row>
    <row r="26" spans="2:14" ht="15" hidden="1" customHeight="1" outlineLevel="1">
      <c r="B26" s="65" t="s">
        <v>87</v>
      </c>
      <c r="C26" s="136">
        <v>814</v>
      </c>
      <c r="D26" s="125">
        <f t="shared" si="10"/>
        <v>-0.82524688707599825</v>
      </c>
      <c r="E26" s="124">
        <v>49745</v>
      </c>
      <c r="F26" s="167">
        <f t="shared" si="10"/>
        <v>-0.29393646918556793</v>
      </c>
      <c r="G26" s="136">
        <v>270264</v>
      </c>
      <c r="H26" s="125">
        <f t="shared" si="6"/>
        <v>2.2435742919761914E-3</v>
      </c>
      <c r="I26" s="124">
        <v>320823</v>
      </c>
      <c r="J26" s="167">
        <f t="shared" si="7"/>
        <v>-6.9460598484211267E-2</v>
      </c>
      <c r="K26" s="136">
        <v>166674</v>
      </c>
      <c r="L26" s="125">
        <f t="shared" si="8"/>
        <v>-0.18549395988897144</v>
      </c>
      <c r="M26" s="124">
        <v>487497</v>
      </c>
      <c r="N26" s="167">
        <f t="shared" si="9"/>
        <v>-0.11267867121220665</v>
      </c>
    </row>
    <row r="27" spans="2:14" ht="15" hidden="1" customHeight="1" outlineLevel="1">
      <c r="B27" s="65" t="s">
        <v>88</v>
      </c>
      <c r="C27" s="136">
        <v>1621</v>
      </c>
      <c r="D27" s="125">
        <f t="shared" si="10"/>
        <v>-0.55503705737029918</v>
      </c>
      <c r="E27" s="124">
        <v>33696</v>
      </c>
      <c r="F27" s="167">
        <f t="shared" si="10"/>
        <v>-0.41478664096285101</v>
      </c>
      <c r="G27" s="136">
        <v>210349</v>
      </c>
      <c r="H27" s="125">
        <f t="shared" si="6"/>
        <v>-0.14296831391914078</v>
      </c>
      <c r="I27" s="124">
        <v>245666</v>
      </c>
      <c r="J27" s="167">
        <f t="shared" si="7"/>
        <v>-0.19890041446418028</v>
      </c>
      <c r="K27" s="136">
        <v>129106</v>
      </c>
      <c r="L27" s="125">
        <f t="shared" si="8"/>
        <v>-0.25007260772081463</v>
      </c>
      <c r="M27" s="124">
        <v>374772</v>
      </c>
      <c r="N27" s="167">
        <f t="shared" si="9"/>
        <v>-0.21729922998043105</v>
      </c>
    </row>
    <row r="28" spans="2:14" ht="15" hidden="1" customHeight="1" outlineLevel="1">
      <c r="B28" s="65" t="s">
        <v>89</v>
      </c>
      <c r="C28" s="136">
        <v>1686</v>
      </c>
      <c r="D28" s="125">
        <f t="shared" si="10"/>
        <v>-0.60226468506723285</v>
      </c>
      <c r="E28" s="124">
        <v>35816</v>
      </c>
      <c r="F28" s="167">
        <f t="shared" si="10"/>
        <v>-0.35139442231075702</v>
      </c>
      <c r="G28" s="136">
        <v>233493</v>
      </c>
      <c r="H28" s="125">
        <f t="shared" si="6"/>
        <v>-0.16384478202015429</v>
      </c>
      <c r="I28" s="124">
        <v>270995</v>
      </c>
      <c r="J28" s="167">
        <f t="shared" si="7"/>
        <v>-0.1999084749265585</v>
      </c>
      <c r="K28" s="136">
        <v>120885</v>
      </c>
      <c r="L28" s="125">
        <f t="shared" si="8"/>
        <v>-0.2818272012737415</v>
      </c>
      <c r="M28" s="124">
        <v>391880</v>
      </c>
      <c r="N28" s="167">
        <f t="shared" si="9"/>
        <v>-0.22710382858540357</v>
      </c>
    </row>
    <row r="29" spans="2:14" ht="15" hidden="1" customHeight="1" outlineLevel="1">
      <c r="B29" s="65" t="s">
        <v>90</v>
      </c>
      <c r="C29" s="136">
        <v>2883</v>
      </c>
      <c r="D29" s="125">
        <f t="shared" si="10"/>
        <v>-0.54818993888105316</v>
      </c>
      <c r="E29" s="124">
        <v>52818</v>
      </c>
      <c r="F29" s="167">
        <f t="shared" si="10"/>
        <v>-0.40928713624264657</v>
      </c>
      <c r="G29" s="136">
        <v>324410</v>
      </c>
      <c r="H29" s="125">
        <f t="shared" si="6"/>
        <v>-0.12017248860924279</v>
      </c>
      <c r="I29" s="124">
        <v>380111</v>
      </c>
      <c r="J29" s="167">
        <f t="shared" si="7"/>
        <v>-0.1817034971960001</v>
      </c>
      <c r="K29" s="136">
        <v>183744</v>
      </c>
      <c r="L29" s="125">
        <f t="shared" si="8"/>
        <v>-0.34790524354538199</v>
      </c>
      <c r="M29" s="124">
        <v>563855</v>
      </c>
      <c r="N29" s="167">
        <f t="shared" si="9"/>
        <v>-0.24445590856101518</v>
      </c>
    </row>
    <row r="30" spans="2:14" ht="15" hidden="1" customHeight="1" outlineLevel="1">
      <c r="B30" s="65" t="s">
        <v>91</v>
      </c>
      <c r="C30" s="136">
        <v>1026</v>
      </c>
      <c r="D30" s="125">
        <f t="shared" si="10"/>
        <v>-0.74778761061946897</v>
      </c>
      <c r="E30" s="124">
        <v>46264</v>
      </c>
      <c r="F30" s="167">
        <f t="shared" si="10"/>
        <v>-0.21959448061806286</v>
      </c>
      <c r="G30" s="136">
        <v>248779</v>
      </c>
      <c r="H30" s="125">
        <f t="shared" si="6"/>
        <v>-0.2086980584747703</v>
      </c>
      <c r="I30" s="124">
        <v>296069</v>
      </c>
      <c r="J30" s="167">
        <f t="shared" si="7"/>
        <v>-0.2162137120044898</v>
      </c>
      <c r="K30" s="136">
        <v>158481</v>
      </c>
      <c r="L30" s="125">
        <f t="shared" si="8"/>
        <v>-0.28909015058741205</v>
      </c>
      <c r="M30" s="124">
        <v>454550</v>
      </c>
      <c r="N30" s="167">
        <f t="shared" si="9"/>
        <v>-0.24326043128578301</v>
      </c>
    </row>
    <row r="31" spans="2:14" ht="15" hidden="1" customHeight="1" outlineLevel="1">
      <c r="B31" s="65" t="s">
        <v>92</v>
      </c>
      <c r="C31" s="136">
        <v>894</v>
      </c>
      <c r="D31" s="125">
        <f t="shared" si="10"/>
        <v>-0.69151138716356109</v>
      </c>
      <c r="E31" s="124">
        <v>40889</v>
      </c>
      <c r="F31" s="167">
        <f t="shared" si="10"/>
        <v>-0.33063222342271548</v>
      </c>
      <c r="G31" s="136">
        <v>213426</v>
      </c>
      <c r="H31" s="125">
        <f t="shared" si="6"/>
        <v>-0.18898460626465374</v>
      </c>
      <c r="I31" s="124">
        <v>255209</v>
      </c>
      <c r="J31" s="167">
        <f t="shared" si="7"/>
        <v>-0.21988549349978448</v>
      </c>
      <c r="K31" s="136">
        <v>148633</v>
      </c>
      <c r="L31" s="125">
        <f t="shared" si="8"/>
        <v>-0.17290559528115523</v>
      </c>
      <c r="M31" s="124">
        <v>403842</v>
      </c>
      <c r="N31" s="167">
        <f t="shared" si="9"/>
        <v>-0.20322858134983268</v>
      </c>
    </row>
    <row r="32" spans="2:14" ht="15" hidden="1" customHeight="1" outlineLevel="1">
      <c r="B32" s="65" t="s">
        <v>93</v>
      </c>
      <c r="C32" s="136">
        <v>733</v>
      </c>
      <c r="D32" s="125">
        <f t="shared" si="10"/>
        <v>-0.81262781186094069</v>
      </c>
      <c r="E32" s="124">
        <v>40726</v>
      </c>
      <c r="F32" s="167">
        <f t="shared" si="10"/>
        <v>-0.34633410374935802</v>
      </c>
      <c r="G32" s="136">
        <v>205546</v>
      </c>
      <c r="H32" s="125">
        <f t="shared" si="6"/>
        <v>-0.19480560180197826</v>
      </c>
      <c r="I32" s="124">
        <v>247005</v>
      </c>
      <c r="J32" s="167">
        <f t="shared" si="7"/>
        <v>-0.23168922302646111</v>
      </c>
      <c r="K32" s="136">
        <v>131071</v>
      </c>
      <c r="L32" s="125">
        <f t="shared" si="8"/>
        <v>-0.30427189825578305</v>
      </c>
      <c r="M32" s="124">
        <v>378076</v>
      </c>
      <c r="N32" s="167">
        <f t="shared" si="9"/>
        <v>-0.25850731047196918</v>
      </c>
    </row>
    <row r="33" spans="2:14" ht="15" hidden="1" customHeight="1" outlineLevel="1">
      <c r="B33" s="65" t="s">
        <v>94</v>
      </c>
      <c r="C33" s="136">
        <v>2612</v>
      </c>
      <c r="D33" s="125">
        <f t="shared" si="10"/>
        <v>-0.43634009495036685</v>
      </c>
      <c r="E33" s="124">
        <v>49589</v>
      </c>
      <c r="F33" s="167">
        <f t="shared" si="10"/>
        <v>-0.42793364404042267</v>
      </c>
      <c r="G33" s="136">
        <v>251389</v>
      </c>
      <c r="H33" s="125">
        <f t="shared" si="6"/>
        <v>-0.20412266038548232</v>
      </c>
      <c r="I33" s="124">
        <v>303590</v>
      </c>
      <c r="J33" s="167">
        <f t="shared" si="7"/>
        <v>-0.25441203196604956</v>
      </c>
      <c r="K33" s="136">
        <v>147394</v>
      </c>
      <c r="L33" s="125">
        <f t="shared" si="8"/>
        <v>-0.28432143724204906</v>
      </c>
      <c r="M33" s="124">
        <v>450984</v>
      </c>
      <c r="N33" s="167">
        <f t="shared" si="9"/>
        <v>-0.26445855052419376</v>
      </c>
    </row>
    <row r="34" spans="2:14" ht="15" hidden="1" customHeight="1" outlineLevel="1">
      <c r="B34" s="65" t="s">
        <v>95</v>
      </c>
      <c r="C34" s="136">
        <v>5177</v>
      </c>
      <c r="D34" s="125">
        <f t="shared" si="10"/>
        <v>-0.47457627118644063</v>
      </c>
      <c r="E34" s="124">
        <v>53115</v>
      </c>
      <c r="F34" s="167">
        <f t="shared" si="10"/>
        <v>-0.41158550095271862</v>
      </c>
      <c r="G34" s="136">
        <v>284705</v>
      </c>
      <c r="H34" s="125">
        <f t="shared" si="6"/>
        <v>-8.1925504093695478E-2</v>
      </c>
      <c r="I34" s="124">
        <v>342997</v>
      </c>
      <c r="J34" s="167">
        <f t="shared" si="7"/>
        <v>-0.16389506425632328</v>
      </c>
      <c r="K34" s="136">
        <v>204458</v>
      </c>
      <c r="L34" s="125">
        <f t="shared" si="8"/>
        <v>-0.18999267080007132</v>
      </c>
      <c r="M34" s="124">
        <v>547455</v>
      </c>
      <c r="N34" s="167">
        <f t="shared" si="9"/>
        <v>-0.17383614503649758</v>
      </c>
    </row>
    <row r="35" spans="2:14" ht="15" hidden="1" customHeight="1" outlineLevel="1">
      <c r="B35" s="65" t="s">
        <v>96</v>
      </c>
      <c r="C35" s="136">
        <v>6030</v>
      </c>
      <c r="D35" s="125">
        <f t="shared" si="10"/>
        <v>-0.356388088376561</v>
      </c>
      <c r="E35" s="124">
        <v>60756</v>
      </c>
      <c r="F35" s="167">
        <f t="shared" si="10"/>
        <v>-0.2940028120896615</v>
      </c>
      <c r="G35" s="136">
        <v>256392</v>
      </c>
      <c r="H35" s="125">
        <f t="shared" si="6"/>
        <v>-0.1410250397003544</v>
      </c>
      <c r="I35" s="124">
        <v>323178</v>
      </c>
      <c r="J35" s="167">
        <f t="shared" si="7"/>
        <v>-0.17956802534576255</v>
      </c>
      <c r="K35" s="136">
        <v>208085</v>
      </c>
      <c r="L35" s="125">
        <f t="shared" si="8"/>
        <v>-0.12990846863723227</v>
      </c>
      <c r="M35" s="124">
        <v>531263</v>
      </c>
      <c r="N35" s="167">
        <f t="shared" si="9"/>
        <v>-0.16080813186639598</v>
      </c>
    </row>
    <row r="36" spans="2:14" ht="15" hidden="1" customHeight="1" outlineLevel="1">
      <c r="B36" s="65" t="s">
        <v>97</v>
      </c>
      <c r="C36" s="136">
        <v>4879</v>
      </c>
      <c r="D36" s="125">
        <f t="shared" si="10"/>
        <v>-0.35437342860923648</v>
      </c>
      <c r="E36" s="124">
        <v>64028</v>
      </c>
      <c r="F36" s="167">
        <f t="shared" si="10"/>
        <v>-0.21918977585912536</v>
      </c>
      <c r="G36" s="136">
        <v>294371</v>
      </c>
      <c r="H36" s="125">
        <f t="shared" si="6"/>
        <v>1.3499741779996466E-2</v>
      </c>
      <c r="I36" s="124">
        <v>363278</v>
      </c>
      <c r="J36" s="167">
        <f t="shared" si="7"/>
        <v>-4.4027904602259471E-2</v>
      </c>
      <c r="K36" s="136">
        <v>231046</v>
      </c>
      <c r="L36" s="125">
        <f t="shared" si="8"/>
        <v>-0.10302658550220511</v>
      </c>
      <c r="M36" s="124">
        <v>594324</v>
      </c>
      <c r="N36" s="167">
        <f t="shared" si="9"/>
        <v>-6.7863041156349002E-2</v>
      </c>
    </row>
    <row r="37" spans="2:14" collapsed="1">
      <c r="B37" s="169">
        <v>2009</v>
      </c>
      <c r="C37" s="126">
        <v>32201</v>
      </c>
      <c r="D37" s="135">
        <f t="shared" si="10"/>
        <v>-0.52420987307732081</v>
      </c>
      <c r="E37" s="126">
        <v>580608</v>
      </c>
      <c r="F37" s="135">
        <f t="shared" si="10"/>
        <v>-0.34024592147830146</v>
      </c>
      <c r="G37" s="126">
        <v>3063076</v>
      </c>
      <c r="H37" s="135">
        <f t="shared" si="6"/>
        <v>-0.12072469089058357</v>
      </c>
      <c r="I37" s="126">
        <v>3675885</v>
      </c>
      <c r="J37" s="135">
        <f t="shared" si="7"/>
        <v>-0.17048246889832519</v>
      </c>
      <c r="K37" s="126">
        <v>2010255</v>
      </c>
      <c r="L37" s="135">
        <f t="shared" si="8"/>
        <v>-0.22548747644971512</v>
      </c>
      <c r="M37" s="126">
        <v>5686140</v>
      </c>
      <c r="N37" s="135">
        <f t="shared" si="9"/>
        <v>-0.1907996498579807</v>
      </c>
    </row>
    <row r="38" spans="2:14" ht="15" hidden="1" customHeight="1" outlineLevel="1">
      <c r="B38" s="65" t="s">
        <v>86</v>
      </c>
      <c r="C38" s="136">
        <v>6467</v>
      </c>
      <c r="D38" s="125">
        <f t="shared" si="10"/>
        <v>-4.9110424937509167E-2</v>
      </c>
      <c r="E38" s="124">
        <v>79687</v>
      </c>
      <c r="F38" s="167">
        <f t="shared" si="10"/>
        <v>-2.192137272470629E-2</v>
      </c>
      <c r="G38" s="136">
        <v>272836</v>
      </c>
      <c r="H38" s="125">
        <f t="shared" si="6"/>
        <v>-2.8635106220116113E-2</v>
      </c>
      <c r="I38" s="124">
        <v>358990</v>
      </c>
      <c r="J38" s="167">
        <f t="shared" si="7"/>
        <v>-2.7530590297248025E-2</v>
      </c>
      <c r="K38" s="136">
        <v>222494</v>
      </c>
      <c r="L38" s="125">
        <f t="shared" si="8"/>
        <v>-0.14426372003399957</v>
      </c>
      <c r="M38" s="124">
        <v>581484</v>
      </c>
      <c r="N38" s="167">
        <f t="shared" si="9"/>
        <v>-7.5771350825550421E-2</v>
      </c>
    </row>
    <row r="39" spans="2:14" ht="15" hidden="1" customHeight="1" outlineLevel="1">
      <c r="B39" s="65" t="s">
        <v>87</v>
      </c>
      <c r="C39" s="136">
        <v>4658</v>
      </c>
      <c r="D39" s="125">
        <f t="shared" si="10"/>
        <v>-0.51569972967352884</v>
      </c>
      <c r="E39" s="124">
        <v>70454</v>
      </c>
      <c r="F39" s="167">
        <f t="shared" si="10"/>
        <v>-0.11674146879622893</v>
      </c>
      <c r="G39" s="136">
        <v>269659</v>
      </c>
      <c r="H39" s="125">
        <f t="shared" si="6"/>
        <v>-7.7072880230544372E-2</v>
      </c>
      <c r="I39" s="124">
        <v>344771</v>
      </c>
      <c r="J39" s="167">
        <f t="shared" si="7"/>
        <v>-9.6422075573563415E-2</v>
      </c>
      <c r="K39" s="136">
        <v>204632</v>
      </c>
      <c r="L39" s="125">
        <f t="shared" si="8"/>
        <v>-9.6750841973771928E-2</v>
      </c>
      <c r="M39" s="124">
        <v>549403</v>
      </c>
      <c r="N39" s="167">
        <f t="shared" si="9"/>
        <v>-9.6544556686010696E-2</v>
      </c>
    </row>
    <row r="40" spans="2:14" ht="15" hidden="1" customHeight="1" outlineLevel="1">
      <c r="B40" s="65" t="s">
        <v>88</v>
      </c>
      <c r="C40" s="136">
        <v>3643</v>
      </c>
      <c r="D40" s="125">
        <f t="shared" si="10"/>
        <v>-0.26567224349929452</v>
      </c>
      <c r="E40" s="124">
        <v>57579</v>
      </c>
      <c r="F40" s="167">
        <f t="shared" si="10"/>
        <v>-8.8550488341538336E-2</v>
      </c>
      <c r="G40" s="136">
        <v>245439</v>
      </c>
      <c r="H40" s="125">
        <f t="shared" si="6"/>
        <v>-5.2779653821662165E-2</v>
      </c>
      <c r="I40" s="124">
        <v>306661</v>
      </c>
      <c r="J40" s="167">
        <f t="shared" si="7"/>
        <v>-6.2912338922349598E-2</v>
      </c>
      <c r="K40" s="136">
        <v>172158</v>
      </c>
      <c r="L40" s="125">
        <f t="shared" si="8"/>
        <v>-0.10233387561006135</v>
      </c>
      <c r="M40" s="124">
        <v>478819</v>
      </c>
      <c r="N40" s="167">
        <f t="shared" si="9"/>
        <v>-7.7478695959601773E-2</v>
      </c>
    </row>
    <row r="41" spans="2:14" ht="15" hidden="1" customHeight="1" outlineLevel="1">
      <c r="B41" s="65" t="s">
        <v>89</v>
      </c>
      <c r="C41" s="136">
        <v>4239</v>
      </c>
      <c r="D41" s="125">
        <f t="shared" si="10"/>
        <v>6.6492519591545562E-3</v>
      </c>
      <c r="E41" s="124">
        <v>55220</v>
      </c>
      <c r="F41" s="167">
        <f t="shared" si="10"/>
        <v>-0.18146512110521473</v>
      </c>
      <c r="G41" s="136">
        <v>279246</v>
      </c>
      <c r="H41" s="125">
        <f t="shared" si="6"/>
        <v>-7.2238520344597323E-2</v>
      </c>
      <c r="I41" s="124">
        <v>338705</v>
      </c>
      <c r="J41" s="167">
        <f t="shared" si="7"/>
        <v>-9.112010347177868E-2</v>
      </c>
      <c r="K41" s="136">
        <v>168323</v>
      </c>
      <c r="L41" s="125">
        <f t="shared" si="8"/>
        <v>-0.10513136769130982</v>
      </c>
      <c r="M41" s="124">
        <v>507028</v>
      </c>
      <c r="N41" s="167">
        <f t="shared" si="9"/>
        <v>-9.5819958627576862E-2</v>
      </c>
    </row>
    <row r="42" spans="2:14" ht="15" hidden="1" customHeight="1" outlineLevel="1">
      <c r="B42" s="65" t="s">
        <v>90</v>
      </c>
      <c r="C42" s="136">
        <v>6381</v>
      </c>
      <c r="D42" s="125">
        <f t="shared" si="10"/>
        <v>-0.31431334622823981</v>
      </c>
      <c r="E42" s="124">
        <v>89414</v>
      </c>
      <c r="F42" s="167">
        <f t="shared" si="10"/>
        <v>-4.6901315368708341E-2</v>
      </c>
      <c r="G42" s="136">
        <v>368720</v>
      </c>
      <c r="H42" s="125">
        <f t="shared" si="6"/>
        <v>-4.4122984393633047E-2</v>
      </c>
      <c r="I42" s="124">
        <v>464515</v>
      </c>
      <c r="J42" s="167">
        <f t="shared" si="7"/>
        <v>-4.9799533608804181E-2</v>
      </c>
      <c r="K42" s="136">
        <v>281775</v>
      </c>
      <c r="L42" s="125">
        <f t="shared" si="8"/>
        <v>-1.1458000778835298E-2</v>
      </c>
      <c r="M42" s="124">
        <v>746290</v>
      </c>
      <c r="N42" s="167">
        <f t="shared" si="9"/>
        <v>-3.5677690040457399E-2</v>
      </c>
    </row>
    <row r="43" spans="2:14" ht="15" hidden="1" customHeight="1" outlineLevel="1">
      <c r="B43" s="65" t="s">
        <v>91</v>
      </c>
      <c r="C43" s="136">
        <v>4068</v>
      </c>
      <c r="D43" s="125">
        <f t="shared" si="10"/>
        <v>-3.5790471675752555E-2</v>
      </c>
      <c r="E43" s="124">
        <v>59282</v>
      </c>
      <c r="F43" s="167">
        <f t="shared" si="10"/>
        <v>-0.11028065435989798</v>
      </c>
      <c r="G43" s="136">
        <v>314392</v>
      </c>
      <c r="H43" s="125">
        <f t="shared" si="6"/>
        <v>-6.8735800377373035E-2</v>
      </c>
      <c r="I43" s="124">
        <v>377742</v>
      </c>
      <c r="J43" s="167">
        <f t="shared" si="7"/>
        <v>-7.5172727851417376E-2</v>
      </c>
      <c r="K43" s="136">
        <v>222927</v>
      </c>
      <c r="L43" s="125">
        <f t="shared" si="8"/>
        <v>-0.10126026027640256</v>
      </c>
      <c r="M43" s="124">
        <v>600669</v>
      </c>
      <c r="N43" s="167">
        <f t="shared" si="9"/>
        <v>-8.5029474934881E-2</v>
      </c>
    </row>
    <row r="44" spans="2:14" ht="15" hidden="1" customHeight="1" outlineLevel="1">
      <c r="B44" s="65" t="s">
        <v>92</v>
      </c>
      <c r="C44" s="136">
        <v>2898</v>
      </c>
      <c r="D44" s="125">
        <f t="shared" si="10"/>
        <v>-0.28603104212860309</v>
      </c>
      <c r="E44" s="124">
        <v>61086</v>
      </c>
      <c r="F44" s="167">
        <f t="shared" si="10"/>
        <v>-2.2451951543471682E-2</v>
      </c>
      <c r="G44" s="136">
        <v>263159</v>
      </c>
      <c r="H44" s="125">
        <f t="shared" si="6"/>
        <v>-2.4298711144806751E-3</v>
      </c>
      <c r="I44" s="124">
        <v>327143</v>
      </c>
      <c r="J44" s="167">
        <f t="shared" si="7"/>
        <v>-9.701890127986279E-3</v>
      </c>
      <c r="K44" s="136">
        <v>179705</v>
      </c>
      <c r="L44" s="125">
        <f t="shared" si="8"/>
        <v>-4.6303667144297567E-2</v>
      </c>
      <c r="M44" s="124">
        <v>506848</v>
      </c>
      <c r="N44" s="167">
        <f t="shared" si="9"/>
        <v>-2.2996349112722636E-2</v>
      </c>
    </row>
    <row r="45" spans="2:14" ht="15" hidden="1" customHeight="1" outlineLevel="1">
      <c r="B45" s="65" t="s">
        <v>93</v>
      </c>
      <c r="C45" s="136">
        <v>3912</v>
      </c>
      <c r="D45" s="125">
        <f t="shared" si="10"/>
        <v>0.36069565217391308</v>
      </c>
      <c r="E45" s="124">
        <v>62304</v>
      </c>
      <c r="F45" s="167">
        <f t="shared" si="10"/>
        <v>0.13488405981894025</v>
      </c>
      <c r="G45" s="136">
        <v>255275</v>
      </c>
      <c r="H45" s="125">
        <f t="shared" si="6"/>
        <v>0.18390602028559377</v>
      </c>
      <c r="I45" s="124">
        <v>321491</v>
      </c>
      <c r="J45" s="167">
        <f t="shared" si="7"/>
        <v>0.17592128605131774</v>
      </c>
      <c r="K45" s="136">
        <v>188394</v>
      </c>
      <c r="L45" s="125">
        <f t="shared" si="8"/>
        <v>0.21198903771181543</v>
      </c>
      <c r="M45" s="124">
        <v>509885</v>
      </c>
      <c r="N45" s="167">
        <f t="shared" si="9"/>
        <v>0.18899488616887061</v>
      </c>
    </row>
    <row r="46" spans="2:14" ht="30" hidden="1" customHeight="1" outlineLevel="1">
      <c r="B46" s="65" t="s">
        <v>94</v>
      </c>
      <c r="C46" s="136">
        <v>4634</v>
      </c>
      <c r="D46" s="125">
        <f t="shared" si="10"/>
        <v>-0.35025238362310718</v>
      </c>
      <c r="E46" s="124">
        <v>86684</v>
      </c>
      <c r="F46" s="167">
        <f t="shared" si="10"/>
        <v>0.20758396834905191</v>
      </c>
      <c r="G46" s="136">
        <v>315864</v>
      </c>
      <c r="H46" s="125">
        <f t="shared" si="6"/>
        <v>0.11651779244329297</v>
      </c>
      <c r="I46" s="124">
        <v>407182</v>
      </c>
      <c r="J46" s="167">
        <f t="shared" si="7"/>
        <v>0.12538417317089356</v>
      </c>
      <c r="K46" s="136">
        <v>205950</v>
      </c>
      <c r="L46" s="125">
        <f t="shared" si="8"/>
        <v>7.7026058853368662E-2</v>
      </c>
      <c r="M46" s="124">
        <v>613132</v>
      </c>
      <c r="N46" s="167">
        <f t="shared" si="9"/>
        <v>0.10866361563512017</v>
      </c>
    </row>
    <row r="47" spans="2:14" ht="15" hidden="1" customHeight="1" outlineLevel="1">
      <c r="B47" s="65" t="s">
        <v>95</v>
      </c>
      <c r="C47" s="136">
        <v>9853</v>
      </c>
      <c r="D47" s="125">
        <f t="shared" si="10"/>
        <v>0.33166644141100154</v>
      </c>
      <c r="E47" s="124">
        <v>90268</v>
      </c>
      <c r="F47" s="167">
        <f t="shared" si="10"/>
        <v>3.3997709049255365E-2</v>
      </c>
      <c r="G47" s="136">
        <v>310111</v>
      </c>
      <c r="H47" s="125">
        <f t="shared" si="6"/>
        <v>-4.7286814560848933E-2</v>
      </c>
      <c r="I47" s="124">
        <v>410232</v>
      </c>
      <c r="J47" s="167">
        <f t="shared" si="7"/>
        <v>-2.3726683833013684E-2</v>
      </c>
      <c r="K47" s="136">
        <v>252415</v>
      </c>
      <c r="L47" s="125">
        <f t="shared" si="8"/>
        <v>-2.2056658453050715E-2</v>
      </c>
      <c r="M47" s="124">
        <v>662647</v>
      </c>
      <c r="N47" s="167">
        <f t="shared" si="9"/>
        <v>-2.3091211982721793E-2</v>
      </c>
    </row>
    <row r="48" spans="2:14" ht="30" hidden="1" customHeight="1" outlineLevel="1">
      <c r="B48" s="65" t="s">
        <v>96</v>
      </c>
      <c r="C48" s="136">
        <v>9369</v>
      </c>
      <c r="D48" s="125">
        <f t="shared" si="10"/>
        <v>-6.0280842527582701E-2</v>
      </c>
      <c r="E48" s="124">
        <v>86057</v>
      </c>
      <c r="F48" s="167">
        <f t="shared" si="10"/>
        <v>2.0684829148529982E-2</v>
      </c>
      <c r="G48" s="136">
        <v>298486</v>
      </c>
      <c r="H48" s="125">
        <f t="shared" si="6"/>
        <v>2.8070924721701696E-2</v>
      </c>
      <c r="I48" s="124">
        <v>393912</v>
      </c>
      <c r="J48" s="167">
        <f t="shared" si="7"/>
        <v>2.416157288121501E-2</v>
      </c>
      <c r="K48" s="136">
        <v>239153</v>
      </c>
      <c r="L48" s="125">
        <f t="shared" si="8"/>
        <v>4.4900119285631312E-3</v>
      </c>
      <c r="M48" s="124">
        <v>633065</v>
      </c>
      <c r="N48" s="167">
        <f t="shared" si="9"/>
        <v>1.6640356638718545E-2</v>
      </c>
    </row>
    <row r="49" spans="2:14" ht="15" hidden="1" customHeight="1" outlineLevel="1">
      <c r="B49" s="65" t="s">
        <v>97</v>
      </c>
      <c r="C49" s="136">
        <v>7557</v>
      </c>
      <c r="D49" s="125">
        <f t="shared" si="10"/>
        <v>5.8996636771300404E-2</v>
      </c>
      <c r="E49" s="124">
        <v>82002</v>
      </c>
      <c r="F49" s="167">
        <f t="shared" si="10"/>
        <v>-4.5966981955254615E-2</v>
      </c>
      <c r="G49" s="136">
        <v>290450</v>
      </c>
      <c r="H49" s="125">
        <f t="shared" si="6"/>
        <v>-5.4035914364376492E-3</v>
      </c>
      <c r="I49" s="124">
        <v>380009</v>
      </c>
      <c r="J49" s="167">
        <f t="shared" si="7"/>
        <v>-1.3263501741029304E-2</v>
      </c>
      <c r="K49" s="136">
        <v>257584</v>
      </c>
      <c r="L49" s="125">
        <f t="shared" si="8"/>
        <v>-2.5557224950046864E-3</v>
      </c>
      <c r="M49" s="124">
        <v>637593</v>
      </c>
      <c r="N49" s="167">
        <f t="shared" si="9"/>
        <v>-8.9654175494007227E-3</v>
      </c>
    </row>
    <row r="50" spans="2:14" collapsed="1">
      <c r="B50" s="169">
        <v>2008</v>
      </c>
      <c r="C50" s="126">
        <v>67679</v>
      </c>
      <c r="D50" s="135">
        <f t="shared" si="10"/>
        <v>-0.12882464247557501</v>
      </c>
      <c r="E50" s="126">
        <v>880037</v>
      </c>
      <c r="F50" s="135">
        <f t="shared" si="10"/>
        <v>-2.1153322099315419E-2</v>
      </c>
      <c r="G50" s="126">
        <v>3483637</v>
      </c>
      <c r="H50" s="135">
        <f t="shared" si="6"/>
        <v>-1.2206923948737125E-2</v>
      </c>
      <c r="I50" s="126">
        <v>4431353</v>
      </c>
      <c r="J50" s="135">
        <f t="shared" si="7"/>
        <v>-1.6004693312584695E-2</v>
      </c>
      <c r="K50" s="126">
        <v>2595510</v>
      </c>
      <c r="L50" s="135">
        <f t="shared" si="8"/>
        <v>-3.4785519049478464E-2</v>
      </c>
      <c r="M50" s="126">
        <v>7026863</v>
      </c>
      <c r="N50" s="135">
        <f t="shared" si="9"/>
        <v>-2.3026275085405223E-2</v>
      </c>
    </row>
    <row r="51" spans="2:14" ht="15" hidden="1" customHeight="1" outlineLevel="1">
      <c r="B51" s="65" t="s">
        <v>86</v>
      </c>
      <c r="C51" s="136">
        <v>6801</v>
      </c>
      <c r="D51" s="125">
        <f t="shared" si="10"/>
        <v>0.19778090877069388</v>
      </c>
      <c r="E51" s="124">
        <v>81473</v>
      </c>
      <c r="F51" s="167">
        <f t="shared" si="10"/>
        <v>-2.846410684474121E-2</v>
      </c>
      <c r="G51" s="136">
        <v>280879</v>
      </c>
      <c r="H51" s="125">
        <f t="shared" si="6"/>
        <v>3.6308561899069502E-2</v>
      </c>
      <c r="I51" s="124">
        <v>369153</v>
      </c>
      <c r="J51" s="167">
        <f t="shared" si="7"/>
        <v>2.3786940894568787E-2</v>
      </c>
      <c r="K51" s="136">
        <v>260003</v>
      </c>
      <c r="L51" s="125">
        <f t="shared" si="8"/>
        <v>4.0773846455605556E-2</v>
      </c>
      <c r="M51" s="124">
        <v>629156</v>
      </c>
      <c r="N51" s="167">
        <f t="shared" si="9"/>
        <v>3.0739212277991479E-2</v>
      </c>
    </row>
    <row r="52" spans="2:14" ht="15" hidden="1" customHeight="1" outlineLevel="1">
      <c r="B52" s="65" t="s">
        <v>87</v>
      </c>
      <c r="C52" s="136">
        <v>9618</v>
      </c>
      <c r="D52" s="125">
        <f t="shared" si="10"/>
        <v>1.2905453679447487</v>
      </c>
      <c r="E52" s="124">
        <v>79766</v>
      </c>
      <c r="F52" s="167">
        <f t="shared" si="10"/>
        <v>3.2997487632417277E-2</v>
      </c>
      <c r="G52" s="136">
        <v>292178</v>
      </c>
      <c r="H52" s="125">
        <f t="shared" si="6"/>
        <v>-1.2785425155932173E-2</v>
      </c>
      <c r="I52" s="124">
        <v>381562</v>
      </c>
      <c r="J52" s="167">
        <f t="shared" si="7"/>
        <v>1.1084347565709862E-2</v>
      </c>
      <c r="K52" s="136">
        <v>226551</v>
      </c>
      <c r="L52" s="125">
        <f t="shared" si="8"/>
        <v>4.2421340993110679E-3</v>
      </c>
      <c r="M52" s="124">
        <v>608113</v>
      </c>
      <c r="N52" s="167">
        <f t="shared" si="9"/>
        <v>8.5244281253058496E-3</v>
      </c>
    </row>
    <row r="53" spans="2:14" ht="15" hidden="1" customHeight="1" outlineLevel="1">
      <c r="B53" s="65" t="s">
        <v>88</v>
      </c>
      <c r="C53" s="136">
        <v>4961</v>
      </c>
      <c r="D53" s="125">
        <f t="shared" si="10"/>
        <v>-9.8655523255813948E-2</v>
      </c>
      <c r="E53" s="124">
        <v>63173</v>
      </c>
      <c r="F53" s="167">
        <f t="shared" si="10"/>
        <v>-3.3800835079454861E-2</v>
      </c>
      <c r="G53" s="136">
        <v>259115</v>
      </c>
      <c r="H53" s="125">
        <f t="shared" si="6"/>
        <v>-0.13609039352121977</v>
      </c>
      <c r="I53" s="124">
        <v>327249</v>
      </c>
      <c r="J53" s="167">
        <f t="shared" si="7"/>
        <v>-0.117499056145839</v>
      </c>
      <c r="K53" s="136">
        <v>191784</v>
      </c>
      <c r="L53" s="125">
        <f t="shared" si="8"/>
        <v>-3.1239441744418395E-3</v>
      </c>
      <c r="M53" s="124">
        <v>519033</v>
      </c>
      <c r="N53" s="167">
        <f t="shared" si="9"/>
        <v>-7.8429701440860811E-2</v>
      </c>
    </row>
    <row r="54" spans="2:14" ht="15" hidden="1" customHeight="1" outlineLevel="1">
      <c r="B54" s="65" t="s">
        <v>89</v>
      </c>
      <c r="C54" s="136">
        <v>4211</v>
      </c>
      <c r="D54" s="125">
        <f t="shared" si="10"/>
        <v>-0.27283716111207046</v>
      </c>
      <c r="E54" s="124">
        <v>67462</v>
      </c>
      <c r="F54" s="167">
        <f t="shared" si="10"/>
        <v>-9.2264427669909499E-2</v>
      </c>
      <c r="G54" s="136">
        <v>300989</v>
      </c>
      <c r="H54" s="125">
        <f t="shared" si="6"/>
        <v>-0.10180421600458367</v>
      </c>
      <c r="I54" s="124">
        <v>372662</v>
      </c>
      <c r="J54" s="167">
        <f t="shared" si="7"/>
        <v>-0.102482093571026</v>
      </c>
      <c r="K54" s="136">
        <v>188098</v>
      </c>
      <c r="L54" s="125">
        <f t="shared" si="8"/>
        <v>-7.5794500894243444E-2</v>
      </c>
      <c r="M54" s="124">
        <v>560760</v>
      </c>
      <c r="N54" s="167">
        <f t="shared" si="9"/>
        <v>-9.3703635464445378E-2</v>
      </c>
    </row>
    <row r="55" spans="2:14" ht="15" hidden="1" customHeight="1" outlineLevel="1">
      <c r="B55" s="65" t="s">
        <v>90</v>
      </c>
      <c r="C55" s="136">
        <v>9306</v>
      </c>
      <c r="D55" s="125">
        <f t="shared" si="10"/>
        <v>0.72557018357129621</v>
      </c>
      <c r="E55" s="124">
        <v>93814</v>
      </c>
      <c r="F55" s="167">
        <f t="shared" si="10"/>
        <v>-0.1352751405659508</v>
      </c>
      <c r="G55" s="136">
        <v>385740</v>
      </c>
      <c r="H55" s="125">
        <f t="shared" si="6"/>
        <v>7.8171538453499778E-3</v>
      </c>
      <c r="I55" s="124">
        <v>488860</v>
      </c>
      <c r="J55" s="167">
        <f t="shared" si="7"/>
        <v>-1.5647432399507832E-2</v>
      </c>
      <c r="K55" s="136">
        <v>285041</v>
      </c>
      <c r="L55" s="125">
        <f t="shared" si="8"/>
        <v>-9.8376714731843729E-3</v>
      </c>
      <c r="M55" s="124">
        <v>773901</v>
      </c>
      <c r="N55" s="167">
        <f t="shared" si="9"/>
        <v>-1.3515546128509248E-2</v>
      </c>
    </row>
    <row r="56" spans="2:14" ht="15" hidden="1" customHeight="1" outlineLevel="1">
      <c r="B56" s="65" t="s">
        <v>91</v>
      </c>
      <c r="C56" s="136">
        <v>4219</v>
      </c>
      <c r="D56" s="125">
        <f t="shared" si="10"/>
        <v>-0.33106072617726334</v>
      </c>
      <c r="E56" s="124">
        <v>66630</v>
      </c>
      <c r="F56" s="167">
        <f t="shared" si="10"/>
        <v>-0.24420649054549171</v>
      </c>
      <c r="G56" s="136">
        <v>337597</v>
      </c>
      <c r="H56" s="125">
        <f t="shared" si="6"/>
        <v>-6.3606533732376569E-2</v>
      </c>
      <c r="I56" s="124">
        <v>408446</v>
      </c>
      <c r="J56" s="167">
        <f t="shared" si="7"/>
        <v>-0.10230661875405223</v>
      </c>
      <c r="K56" s="136">
        <v>248044</v>
      </c>
      <c r="L56" s="125">
        <f t="shared" si="8"/>
        <v>-3.113867883257293E-2</v>
      </c>
      <c r="M56" s="124">
        <v>656490</v>
      </c>
      <c r="N56" s="167">
        <f t="shared" si="9"/>
        <v>-7.6680951490201932E-2</v>
      </c>
    </row>
    <row r="57" spans="2:14" ht="15" hidden="1" customHeight="1" outlineLevel="1">
      <c r="B57" s="65" t="s">
        <v>92</v>
      </c>
      <c r="C57" s="136">
        <v>4059</v>
      </c>
      <c r="D57" s="125">
        <f t="shared" si="10"/>
        <v>0.17346053772766701</v>
      </c>
      <c r="E57" s="124">
        <v>62489</v>
      </c>
      <c r="F57" s="167">
        <f t="shared" si="10"/>
        <v>-0.11818412734251527</v>
      </c>
      <c r="G57" s="136">
        <v>263800</v>
      </c>
      <c r="H57" s="125">
        <f t="shared" si="6"/>
        <v>-0.10723048547303582</v>
      </c>
      <c r="I57" s="124">
        <v>330348</v>
      </c>
      <c r="J57" s="167">
        <f t="shared" si="7"/>
        <v>-0.1067040193830312</v>
      </c>
      <c r="K57" s="136">
        <v>188430</v>
      </c>
      <c r="L57" s="125">
        <f t="shared" si="8"/>
        <v>3.7490158076433966E-2</v>
      </c>
      <c r="M57" s="124">
        <v>518778</v>
      </c>
      <c r="N57" s="167">
        <f t="shared" si="9"/>
        <v>-5.9211612011700554E-2</v>
      </c>
    </row>
    <row r="58" spans="2:14" ht="15" hidden="1" customHeight="1" outlineLevel="1">
      <c r="B58" s="65" t="s">
        <v>93</v>
      </c>
      <c r="C58" s="136">
        <v>2875</v>
      </c>
      <c r="D58" s="125">
        <f t="shared" si="10"/>
        <v>-2.8716216216216228E-2</v>
      </c>
      <c r="E58" s="124">
        <v>54899</v>
      </c>
      <c r="F58" s="167">
        <f t="shared" si="10"/>
        <v>-0.20813800862553911</v>
      </c>
      <c r="G58" s="136">
        <v>215621</v>
      </c>
      <c r="H58" s="125">
        <f t="shared" si="6"/>
        <v>-0.24792379517336882</v>
      </c>
      <c r="I58" s="124">
        <v>273395</v>
      </c>
      <c r="J58" s="167">
        <f t="shared" si="7"/>
        <v>-0.23843282542689215</v>
      </c>
      <c r="K58" s="136">
        <v>155442</v>
      </c>
      <c r="L58" s="125">
        <f t="shared" si="8"/>
        <v>2.4815728055485931E-2</v>
      </c>
      <c r="M58" s="124">
        <v>428837</v>
      </c>
      <c r="N58" s="167">
        <f t="shared" si="9"/>
        <v>-0.16024305419568097</v>
      </c>
    </row>
    <row r="59" spans="2:14" ht="15" hidden="1" customHeight="1" outlineLevel="1">
      <c r="B59" s="65" t="s">
        <v>94</v>
      </c>
      <c r="C59" s="136">
        <v>7132</v>
      </c>
      <c r="D59" s="125">
        <f t="shared" si="10"/>
        <v>-6.9779574801095645E-2</v>
      </c>
      <c r="E59" s="124">
        <v>71783</v>
      </c>
      <c r="F59" s="167">
        <f t="shared" si="10"/>
        <v>-0.12553601013546434</v>
      </c>
      <c r="G59" s="136">
        <v>282901</v>
      </c>
      <c r="H59" s="125">
        <f t="shared" si="6"/>
        <v>-9.1206808987583932E-3</v>
      </c>
      <c r="I59" s="124">
        <v>361816</v>
      </c>
      <c r="J59" s="167">
        <f t="shared" si="7"/>
        <v>-3.5825827426317791E-2</v>
      </c>
      <c r="K59" s="136">
        <v>191221</v>
      </c>
      <c r="L59" s="125">
        <f t="shared" si="8"/>
        <v>-0.11771979606431815</v>
      </c>
      <c r="M59" s="124">
        <v>553037</v>
      </c>
      <c r="N59" s="167">
        <f t="shared" si="9"/>
        <v>-6.5807988243143933E-2</v>
      </c>
    </row>
    <row r="60" spans="2:14" ht="15" hidden="1" customHeight="1" outlineLevel="1">
      <c r="B60" s="65" t="s">
        <v>95</v>
      </c>
      <c r="C60" s="136">
        <v>7399</v>
      </c>
      <c r="D60" s="125">
        <f t="shared" si="10"/>
        <v>-0.17440303503682208</v>
      </c>
      <c r="E60" s="124">
        <v>87300</v>
      </c>
      <c r="F60" s="167">
        <f t="shared" si="10"/>
        <v>-1.77988794131545E-2</v>
      </c>
      <c r="G60" s="136">
        <v>325503</v>
      </c>
      <c r="H60" s="125">
        <f t="shared" si="6"/>
        <v>-9.4821054169114127E-3</v>
      </c>
      <c r="I60" s="124">
        <v>420202</v>
      </c>
      <c r="J60" s="167">
        <f t="shared" si="7"/>
        <v>-1.4681226741827591E-2</v>
      </c>
      <c r="K60" s="136">
        <v>258108</v>
      </c>
      <c r="L60" s="125">
        <f t="shared" si="8"/>
        <v>-1.3661567621893633E-2</v>
      </c>
      <c r="M60" s="124">
        <v>678310</v>
      </c>
      <c r="N60" s="167">
        <f t="shared" si="9"/>
        <v>-1.4293478418823891E-2</v>
      </c>
    </row>
    <row r="61" spans="2:14" ht="15" hidden="1" customHeight="1" outlineLevel="1">
      <c r="B61" s="65" t="s">
        <v>96</v>
      </c>
      <c r="C61" s="136">
        <v>9970</v>
      </c>
      <c r="D61" s="125">
        <f t="shared" si="10"/>
        <v>0.27526221540035811</v>
      </c>
      <c r="E61" s="124">
        <v>84313</v>
      </c>
      <c r="F61" s="167">
        <f t="shared" si="10"/>
        <v>-2.1856909173173067E-2</v>
      </c>
      <c r="G61" s="136">
        <v>290336</v>
      </c>
      <c r="H61" s="125">
        <f t="shared" si="6"/>
        <v>6.5383948691279947E-3</v>
      </c>
      <c r="I61" s="124">
        <v>384619</v>
      </c>
      <c r="J61" s="167">
        <f t="shared" si="7"/>
        <v>5.6318878851659981E-3</v>
      </c>
      <c r="K61" s="136">
        <v>238084</v>
      </c>
      <c r="L61" s="125">
        <f t="shared" si="8"/>
        <v>-4.6290658548309604E-2</v>
      </c>
      <c r="M61" s="124">
        <v>622703</v>
      </c>
      <c r="N61" s="167">
        <f t="shared" si="9"/>
        <v>-1.4874111104958843E-2</v>
      </c>
    </row>
    <row r="62" spans="2:14" ht="15" hidden="1" customHeight="1" outlineLevel="1">
      <c r="B62" s="65" t="s">
        <v>97</v>
      </c>
      <c r="C62" s="136">
        <v>7136</v>
      </c>
      <c r="D62" s="125">
        <f t="shared" si="10"/>
        <v>0.40086376128778967</v>
      </c>
      <c r="E62" s="124">
        <v>85953</v>
      </c>
      <c r="F62" s="167">
        <f t="shared" si="10"/>
        <v>2.8702439707375405E-3</v>
      </c>
      <c r="G62" s="136">
        <v>292028</v>
      </c>
      <c r="H62" s="125">
        <f t="shared" si="6"/>
        <v>4.7495041016977213E-2</v>
      </c>
      <c r="I62" s="124">
        <v>385117</v>
      </c>
      <c r="J62" s="167">
        <f t="shared" si="7"/>
        <v>4.2017056830849553E-2</v>
      </c>
      <c r="K62" s="136">
        <v>258244</v>
      </c>
      <c r="L62" s="125">
        <f t="shared" si="8"/>
        <v>1.0737807549028311E-3</v>
      </c>
      <c r="M62" s="124">
        <v>643361</v>
      </c>
      <c r="N62" s="167">
        <f t="shared" si="9"/>
        <v>2.5186637027830194E-2</v>
      </c>
    </row>
    <row r="63" spans="2:14" collapsed="1">
      <c r="B63" s="169">
        <v>2007</v>
      </c>
      <c r="C63" s="126">
        <v>77687</v>
      </c>
      <c r="D63" s="135">
        <f t="shared" si="10"/>
        <v>0.128646559739656</v>
      </c>
      <c r="E63" s="126">
        <v>899055</v>
      </c>
      <c r="F63" s="135">
        <f t="shared" si="10"/>
        <v>-8.3061022176531107E-2</v>
      </c>
      <c r="G63" s="126">
        <v>3526687</v>
      </c>
      <c r="H63" s="135">
        <f t="shared" si="6"/>
        <v>-4.9118583845552566E-2</v>
      </c>
      <c r="I63" s="126">
        <v>4503429</v>
      </c>
      <c r="J63" s="135">
        <f t="shared" si="7"/>
        <v>-5.3541378873348644E-2</v>
      </c>
      <c r="K63" s="126">
        <v>2689050</v>
      </c>
      <c r="L63" s="135">
        <f t="shared" si="8"/>
        <v>-1.6632821765178885E-2</v>
      </c>
      <c r="M63" s="126">
        <v>7192479</v>
      </c>
      <c r="N63" s="135">
        <f t="shared" si="9"/>
        <v>-4.0071285175133919E-2</v>
      </c>
    </row>
    <row r="64" spans="2:14" ht="15" hidden="1" customHeight="1" outlineLevel="1">
      <c r="B64" s="65" t="s">
        <v>86</v>
      </c>
      <c r="C64" s="136">
        <v>5678</v>
      </c>
      <c r="D64" s="136"/>
      <c r="E64" s="124">
        <v>83860</v>
      </c>
      <c r="F64" s="124"/>
      <c r="G64" s="136">
        <v>271038</v>
      </c>
      <c r="H64" s="136"/>
      <c r="I64" s="124">
        <v>360576</v>
      </c>
      <c r="J64" s="124"/>
      <c r="K64" s="136">
        <v>249817</v>
      </c>
      <c r="L64" s="136"/>
      <c r="M64" s="124">
        <v>610393</v>
      </c>
      <c r="N64" s="124"/>
    </row>
    <row r="65" spans="2:14" ht="15" hidden="1" customHeight="1" outlineLevel="1">
      <c r="B65" s="65" t="s">
        <v>87</v>
      </c>
      <c r="C65" s="136">
        <v>4199</v>
      </c>
      <c r="D65" s="136"/>
      <c r="E65" s="124">
        <v>77218</v>
      </c>
      <c r="F65" s="124"/>
      <c r="G65" s="136">
        <v>295962</v>
      </c>
      <c r="H65" s="136"/>
      <c r="I65" s="124">
        <v>377379</v>
      </c>
      <c r="J65" s="124"/>
      <c r="K65" s="136">
        <v>225594</v>
      </c>
      <c r="L65" s="136"/>
      <c r="M65" s="124">
        <v>602973</v>
      </c>
      <c r="N65" s="124"/>
    </row>
    <row r="66" spans="2:14" ht="15" hidden="1" customHeight="1" outlineLevel="1">
      <c r="B66" s="65" t="s">
        <v>88</v>
      </c>
      <c r="C66" s="136">
        <v>5504</v>
      </c>
      <c r="D66" s="136"/>
      <c r="E66" s="124">
        <v>65383</v>
      </c>
      <c r="F66" s="124"/>
      <c r="G66" s="136">
        <v>299933</v>
      </c>
      <c r="H66" s="136"/>
      <c r="I66" s="124">
        <v>370820</v>
      </c>
      <c r="J66" s="124"/>
      <c r="K66" s="136">
        <v>192385</v>
      </c>
      <c r="L66" s="136"/>
      <c r="M66" s="124">
        <v>563205</v>
      </c>
      <c r="N66" s="124"/>
    </row>
    <row r="67" spans="2:14" ht="15" hidden="1" customHeight="1" outlineLevel="1">
      <c r="B67" s="65" t="s">
        <v>89</v>
      </c>
      <c r="C67" s="136">
        <v>5791</v>
      </c>
      <c r="D67" s="136"/>
      <c r="E67" s="124">
        <v>74319</v>
      </c>
      <c r="F67" s="124"/>
      <c r="G67" s="136">
        <v>335104</v>
      </c>
      <c r="H67" s="136"/>
      <c r="I67" s="124">
        <v>415214</v>
      </c>
      <c r="J67" s="124"/>
      <c r="K67" s="136">
        <v>203524</v>
      </c>
      <c r="L67" s="136"/>
      <c r="M67" s="124">
        <v>618738</v>
      </c>
      <c r="N67" s="124"/>
    </row>
    <row r="68" spans="2:14" ht="15" hidden="1" customHeight="1" outlineLevel="1">
      <c r="B68" s="65" t="s">
        <v>90</v>
      </c>
      <c r="C68" s="136">
        <v>5393</v>
      </c>
      <c r="D68" s="136"/>
      <c r="E68" s="124">
        <v>108490</v>
      </c>
      <c r="F68" s="124"/>
      <c r="G68" s="136">
        <v>382748</v>
      </c>
      <c r="H68" s="136"/>
      <c r="I68" s="124">
        <v>496631</v>
      </c>
      <c r="J68" s="124"/>
      <c r="K68" s="136">
        <v>287873</v>
      </c>
      <c r="L68" s="136"/>
      <c r="M68" s="124">
        <v>784504</v>
      </c>
      <c r="N68" s="124"/>
    </row>
    <row r="69" spans="2:14" ht="15" hidden="1" customHeight="1" outlineLevel="1">
      <c r="B69" s="65" t="s">
        <v>91</v>
      </c>
      <c r="C69" s="136">
        <v>6307</v>
      </c>
      <c r="D69" s="136"/>
      <c r="E69" s="124">
        <v>88159</v>
      </c>
      <c r="F69" s="124"/>
      <c r="G69" s="136">
        <v>360529</v>
      </c>
      <c r="H69" s="136"/>
      <c r="I69" s="124">
        <v>454995</v>
      </c>
      <c r="J69" s="124"/>
      <c r="K69" s="136">
        <v>256016</v>
      </c>
      <c r="L69" s="136"/>
      <c r="M69" s="124">
        <v>711011</v>
      </c>
      <c r="N69" s="124"/>
    </row>
    <row r="70" spans="2:14" ht="15" hidden="1" customHeight="1" outlineLevel="1">
      <c r="B70" s="65" t="s">
        <v>92</v>
      </c>
      <c r="C70" s="136">
        <v>3459</v>
      </c>
      <c r="D70" s="136"/>
      <c r="E70" s="124">
        <v>70864</v>
      </c>
      <c r="F70" s="124"/>
      <c r="G70" s="136">
        <v>295485</v>
      </c>
      <c r="H70" s="136"/>
      <c r="I70" s="124">
        <v>369808</v>
      </c>
      <c r="J70" s="124"/>
      <c r="K70" s="136">
        <v>181621</v>
      </c>
      <c r="L70" s="136"/>
      <c r="M70" s="124">
        <v>551429</v>
      </c>
      <c r="N70" s="124"/>
    </row>
    <row r="71" spans="2:14" ht="15" hidden="1" customHeight="1" outlineLevel="1">
      <c r="B71" s="65" t="s">
        <v>93</v>
      </c>
      <c r="C71" s="136">
        <v>2960</v>
      </c>
      <c r="D71" s="136"/>
      <c r="E71" s="124">
        <v>69329</v>
      </c>
      <c r="F71" s="124"/>
      <c r="G71" s="136">
        <v>286701</v>
      </c>
      <c r="H71" s="136"/>
      <c r="I71" s="124">
        <v>358990</v>
      </c>
      <c r="J71" s="124"/>
      <c r="K71" s="136">
        <v>151678</v>
      </c>
      <c r="L71" s="136"/>
      <c r="M71" s="124">
        <v>510668</v>
      </c>
      <c r="N71" s="124"/>
    </row>
    <row r="72" spans="2:14" ht="15" hidden="1" customHeight="1" outlineLevel="1">
      <c r="B72" s="65" t="s">
        <v>94</v>
      </c>
      <c r="C72" s="136">
        <v>7667</v>
      </c>
      <c r="D72" s="136"/>
      <c r="E72" s="124">
        <v>82088</v>
      </c>
      <c r="F72" s="124"/>
      <c r="G72" s="136">
        <v>285505</v>
      </c>
      <c r="H72" s="136"/>
      <c r="I72" s="124">
        <v>375260</v>
      </c>
      <c r="J72" s="124"/>
      <c r="K72" s="136">
        <v>216735</v>
      </c>
      <c r="L72" s="136"/>
      <c r="M72" s="124">
        <v>591995</v>
      </c>
      <c r="N72" s="124"/>
    </row>
    <row r="73" spans="2:14" ht="15" hidden="1" customHeight="1" outlineLevel="1">
      <c r="B73" s="65" t="s">
        <v>95</v>
      </c>
      <c r="C73" s="136">
        <v>8962</v>
      </c>
      <c r="D73" s="136"/>
      <c r="E73" s="124">
        <v>88882</v>
      </c>
      <c r="F73" s="124"/>
      <c r="G73" s="136">
        <v>328619</v>
      </c>
      <c r="H73" s="136"/>
      <c r="I73" s="124">
        <v>426463</v>
      </c>
      <c r="J73" s="124"/>
      <c r="K73" s="136">
        <v>261683</v>
      </c>
      <c r="L73" s="136"/>
      <c r="M73" s="124">
        <v>688146</v>
      </c>
      <c r="N73" s="124"/>
    </row>
    <row r="74" spans="2:14" ht="15" hidden="1" customHeight="1" outlineLevel="1">
      <c r="B74" s="65" t="s">
        <v>96</v>
      </c>
      <c r="C74" s="136">
        <v>7818</v>
      </c>
      <c r="D74" s="136"/>
      <c r="E74" s="124">
        <v>86197</v>
      </c>
      <c r="F74" s="124"/>
      <c r="G74" s="136">
        <v>288450</v>
      </c>
      <c r="H74" s="136"/>
      <c r="I74" s="124">
        <v>382465</v>
      </c>
      <c r="J74" s="124"/>
      <c r="K74" s="136">
        <v>249640</v>
      </c>
      <c r="L74" s="136"/>
      <c r="M74" s="124">
        <v>632105</v>
      </c>
      <c r="N74" s="124"/>
    </row>
    <row r="75" spans="2:14" ht="15" hidden="1" customHeight="1" outlineLevel="1">
      <c r="B75" s="65" t="s">
        <v>97</v>
      </c>
      <c r="C75" s="136">
        <v>5094</v>
      </c>
      <c r="D75" s="136"/>
      <c r="E75" s="124">
        <v>85707</v>
      </c>
      <c r="F75" s="124"/>
      <c r="G75" s="136">
        <v>278787</v>
      </c>
      <c r="H75" s="136"/>
      <c r="I75" s="124">
        <v>369588</v>
      </c>
      <c r="J75" s="124"/>
      <c r="K75" s="136">
        <v>257967</v>
      </c>
      <c r="L75" s="136"/>
      <c r="M75" s="124">
        <v>627555</v>
      </c>
      <c r="N75" s="124"/>
    </row>
    <row r="76" spans="2:14" collapsed="1">
      <c r="B76" s="169">
        <v>2006</v>
      </c>
      <c r="C76" s="126">
        <v>68832</v>
      </c>
      <c r="D76" s="126"/>
      <c r="E76" s="126">
        <v>980496</v>
      </c>
      <c r="F76" s="126"/>
      <c r="G76" s="126">
        <v>3708861</v>
      </c>
      <c r="H76" s="126"/>
      <c r="I76" s="126">
        <v>4758189</v>
      </c>
      <c r="J76" s="126"/>
      <c r="K76" s="126">
        <v>2734533</v>
      </c>
      <c r="L76" s="126"/>
      <c r="M76" s="126">
        <v>7492722</v>
      </c>
      <c r="N76" s="126"/>
    </row>
    <row r="77" spans="2:14" ht="15" customHeight="1">
      <c r="B77" s="170" t="s">
        <v>79</v>
      </c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</row>
  </sheetData>
  <mergeCells count="2">
    <mergeCell ref="B5:N5"/>
    <mergeCell ref="B77:N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H6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265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168</v>
      </c>
      <c r="D6" s="141" t="s">
        <v>172</v>
      </c>
      <c r="E6" s="141" t="s">
        <v>178</v>
      </c>
      <c r="F6" s="171" t="s">
        <v>81</v>
      </c>
      <c r="G6" s="172" t="s">
        <v>174</v>
      </c>
      <c r="H6" s="171" t="s">
        <v>83</v>
      </c>
    </row>
    <row r="7" spans="2:8">
      <c r="B7" s="65" t="s">
        <v>94</v>
      </c>
      <c r="C7" s="67">
        <f>IFERROR('tablas pernocta cat ev anual'!C7/'tablas pernocta cat ev anual'!C20-1,"-")</f>
        <v>0.20816186556927296</v>
      </c>
      <c r="D7" s="67">
        <f>IFERROR('tablas pernocta cat ev anual'!E7/'tablas pernocta cat ev anual'!E20-1,"-")</f>
        <v>0.10224648835866845</v>
      </c>
      <c r="E7" s="67">
        <f>IFERROR('tablas pernocta cat ev anual'!G7/'tablas pernocta cat ev anual'!G20-1,"-")</f>
        <v>0.23906298773162815</v>
      </c>
      <c r="F7" s="69">
        <f>IFERROR('tablas pernocta cat ev anual'!I7/'tablas pernocta cat ev anual'!I20-1,"-")</f>
        <v>0.21648497636072372</v>
      </c>
      <c r="G7" s="67">
        <f>IFERROR('tablas pernocta cat ev anual'!K7/'tablas pernocta cat ev anual'!K20-1,"-")</f>
        <v>2.9641745458186985E-2</v>
      </c>
      <c r="H7" s="69">
        <f>IFERROR('tablas pernocta cat ev anual'!M7/'tablas pernocta cat ev anual'!M20-1,"-")</f>
        <v>0.15690026373146759</v>
      </c>
    </row>
    <row r="8" spans="2:8">
      <c r="B8" s="65" t="s">
        <v>95</v>
      </c>
      <c r="C8" s="67">
        <f>IFERROR('tablas pernocta cat ev anual'!C8/'tablas pernocta cat ev anual'!C21-1,"-")</f>
        <v>-0.38293302089435655</v>
      </c>
      <c r="D8" s="67">
        <f>IFERROR('tablas pernocta cat ev anual'!E8/'tablas pernocta cat ev anual'!E21-1,"-")</f>
        <v>0.10199930256887124</v>
      </c>
      <c r="E8" s="67">
        <f>IFERROR('tablas pernocta cat ev anual'!G8/'tablas pernocta cat ev anual'!G21-1,"-")</f>
        <v>0.22120861883926368</v>
      </c>
      <c r="F8" s="69">
        <f>IFERROR('tablas pernocta cat ev anual'!I8/'tablas pernocta cat ev anual'!I21-1,"-")</f>
        <v>0.1925995823342872</v>
      </c>
      <c r="G8" s="67">
        <f>IFERROR('tablas pernocta cat ev anual'!K8/'tablas pernocta cat ev anual'!K21-1,"-")</f>
        <v>2.0218382894760856E-2</v>
      </c>
      <c r="H8" s="69">
        <f>IFERROR('tablas pernocta cat ev anual'!M8/'tablas pernocta cat ev anual'!M21-1,"-")</f>
        <v>0.13452748280785842</v>
      </c>
    </row>
    <row r="9" spans="2:8">
      <c r="B9" s="65" t="s">
        <v>96</v>
      </c>
      <c r="C9" s="67">
        <f>IFERROR('tablas pernocta cat ev anual'!C9/'tablas pernocta cat ev anual'!C22-1,"-")</f>
        <v>-0.17796014067995314</v>
      </c>
      <c r="D9" s="67">
        <f>IFERROR('tablas pernocta cat ev anual'!E9/'tablas pernocta cat ev anual'!E22-1,"-")</f>
        <v>3.3422966870065851E-2</v>
      </c>
      <c r="E9" s="67">
        <f>IFERROR('tablas pernocta cat ev anual'!G9/'tablas pernocta cat ev anual'!G22-1,"-")</f>
        <v>9.7755912186025418E-2</v>
      </c>
      <c r="F9" s="69">
        <f>IFERROR('tablas pernocta cat ev anual'!I9/'tablas pernocta cat ev anual'!I22-1,"-")</f>
        <v>8.3546839671938544E-2</v>
      </c>
      <c r="G9" s="67">
        <f>IFERROR('tablas pernocta cat ev anual'!K9/'tablas pernocta cat ev anual'!K22-1,"-")</f>
        <v>-9.9236511994041043E-2</v>
      </c>
      <c r="H9" s="69">
        <f>IFERROR('tablas pernocta cat ev anual'!M9/'tablas pernocta cat ev anual'!M22-1,"-")</f>
        <v>2.1569505353630447E-2</v>
      </c>
    </row>
    <row r="10" spans="2:8">
      <c r="B10" s="65" t="s">
        <v>97</v>
      </c>
      <c r="C10" s="67">
        <f>IFERROR('tablas pernocta cat ev anual'!C10/'tablas pernocta cat ev anual'!C23-1,"-")</f>
        <v>-0.28698224852071008</v>
      </c>
      <c r="D10" s="67">
        <f>IFERROR('tablas pernocta cat ev anual'!E10/'tablas pernocta cat ev anual'!E23-1,"-")</f>
        <v>8.0945993127400362E-2</v>
      </c>
      <c r="E10" s="67">
        <f>IFERROR('tablas pernocta cat ev anual'!G10/'tablas pernocta cat ev anual'!G23-1,"-")</f>
        <v>-1.213187658027548E-2</v>
      </c>
      <c r="F10" s="69">
        <f>IFERROR('tablas pernocta cat ev anual'!I10/'tablas pernocta cat ev anual'!I23-1,"-")</f>
        <v>-6.2853551225638959E-4</v>
      </c>
      <c r="G10" s="67">
        <f>IFERROR('tablas pernocta cat ev anual'!K10/'tablas pernocta cat ev anual'!K23-1,"-")</f>
        <v>-0.13709045641372353</v>
      </c>
      <c r="H10" s="69">
        <f>IFERROR('tablas pernocta cat ev anual'!M10/'tablas pernocta cat ev anual'!M23-1,"-")</f>
        <v>-4.7212839694320885E-2</v>
      </c>
    </row>
    <row r="11" spans="2:8" ht="30" customHeight="1">
      <c r="B11" s="71" t="str">
        <f>actualizaciones!$A$2</f>
        <v xml:space="preserve">acumulado abril 2011 </v>
      </c>
      <c r="C11" s="187">
        <v>-0.19659482208901924</v>
      </c>
      <c r="D11" s="187">
        <v>7.7129948888035038E-2</v>
      </c>
      <c r="E11" s="187">
        <v>0.12562062784910166</v>
      </c>
      <c r="F11" s="187">
        <v>0.1139210244333968</v>
      </c>
      <c r="G11" s="187">
        <v>-5.5994515276776236E-2</v>
      </c>
      <c r="H11" s="187">
        <v>5.6957356525988434E-2</v>
      </c>
    </row>
    <row r="12" spans="2:8" outlineLevel="1">
      <c r="B12" s="65" t="s">
        <v>86</v>
      </c>
      <c r="C12" s="67">
        <f>IFERROR('tablas pernocta cat ev anual'!C12/'tablas pernocta cat ev anual'!C25-1,"-")</f>
        <v>-0.20436817472698909</v>
      </c>
      <c r="D12" s="67">
        <f>IFERROR('tablas pernocta cat ev anual'!E12/'tablas pernocta cat ev anual'!E25-1,"-")</f>
        <v>-3.6771620960764362E-2</v>
      </c>
      <c r="E12" s="67">
        <f>IFERROR('tablas pernocta cat ev anual'!G12/'tablas pernocta cat ev anual'!G25-1,"-")</f>
        <v>-0.13368302513039354</v>
      </c>
      <c r="F12" s="69">
        <f>IFERROR('tablas pernocta cat ev anual'!I12/'tablas pernocta cat ev anual'!I25-1,"-")</f>
        <v>-0.1187561933423863</v>
      </c>
      <c r="G12" s="67">
        <f>IFERROR('tablas pernocta cat ev anual'!K12/'tablas pernocta cat ev anual'!K25-1,"-")</f>
        <v>-0.12176911411461278</v>
      </c>
      <c r="H12" s="69">
        <f>IFERROR('tablas pernocta cat ev anual'!M12/'tablas pernocta cat ev anual'!M25-1,"-")</f>
        <v>-0.11982854058568837</v>
      </c>
    </row>
    <row r="13" spans="2:8" outlineLevel="1">
      <c r="B13" s="65" t="s">
        <v>87</v>
      </c>
      <c r="C13" s="67">
        <f>IFERROR('tablas pernocta cat ev anual'!C13/'tablas pernocta cat ev anual'!C26-1,"-")</f>
        <v>3.7555282555282554</v>
      </c>
      <c r="D13" s="67">
        <f>IFERROR('tablas pernocta cat ev anual'!E13/'tablas pernocta cat ev anual'!E26-1,"-")</f>
        <v>2.5932254497939455E-2</v>
      </c>
      <c r="E13" s="67">
        <f>IFERROR('tablas pernocta cat ev anual'!G13/'tablas pernocta cat ev anual'!G26-1,"-")</f>
        <v>-0.13223736790693541</v>
      </c>
      <c r="F13" s="69">
        <f>IFERROR('tablas pernocta cat ev anual'!I13/'tablas pernocta cat ev anual'!I26-1,"-")</f>
        <v>-9.7848346284399756E-2</v>
      </c>
      <c r="G13" s="67">
        <f>IFERROR('tablas pernocta cat ev anual'!K13/'tablas pernocta cat ev anual'!K26-1,"-")</f>
        <v>-6.4959141797760855E-2</v>
      </c>
      <c r="H13" s="69">
        <f>IFERROR('tablas pernocta cat ev anual'!M13/'tablas pernocta cat ev anual'!M26-1,"-")</f>
        <v>-8.6603609868368459E-2</v>
      </c>
    </row>
    <row r="14" spans="2:8" outlineLevel="1">
      <c r="B14" s="65" t="s">
        <v>88</v>
      </c>
      <c r="C14" s="67">
        <f>IFERROR('tablas pernocta cat ev anual'!C14/'tablas pernocta cat ev anual'!C27-1,"-")</f>
        <v>0.20357803824799503</v>
      </c>
      <c r="D14" s="67">
        <f>IFERROR('tablas pernocta cat ev anual'!E14/'tablas pernocta cat ev anual'!E27-1,"-")</f>
        <v>-4.8729819563152921E-2</v>
      </c>
      <c r="E14" s="67">
        <f>IFERROR('tablas pernocta cat ev anual'!G14/'tablas pernocta cat ev anual'!G27-1,"-")</f>
        <v>-4.3684543306599988E-2</v>
      </c>
      <c r="F14" s="69">
        <f>IFERROR('tablas pernocta cat ev anual'!I14/'tablas pernocta cat ev anual'!I27-1,"-")</f>
        <v>-4.2745027801975088E-2</v>
      </c>
      <c r="G14" s="67">
        <f>IFERROR('tablas pernocta cat ev anual'!K14/'tablas pernocta cat ev anual'!K27-1,"-")</f>
        <v>-0.16845847598097685</v>
      </c>
      <c r="H14" s="69">
        <f>IFERROR('tablas pernocta cat ev anual'!M14/'tablas pernocta cat ev anual'!M27-1,"-")</f>
        <v>-8.60523198104447E-2</v>
      </c>
    </row>
    <row r="15" spans="2:8" outlineLevel="1">
      <c r="B15" s="65" t="s">
        <v>89</v>
      </c>
      <c r="C15" s="67">
        <f>IFERROR('tablas pernocta cat ev anual'!C15/'tablas pernocta cat ev anual'!C28-1,"-")</f>
        <v>0.43831553973902726</v>
      </c>
      <c r="D15" s="67">
        <f>IFERROR('tablas pernocta cat ev anual'!E15/'tablas pernocta cat ev anual'!E28-1,"-")</f>
        <v>-0.15317176680813049</v>
      </c>
      <c r="E15" s="67">
        <f>IFERROR('tablas pernocta cat ev anual'!G15/'tablas pernocta cat ev anual'!G28-1,"-")</f>
        <v>-8.1120204888369241E-2</v>
      </c>
      <c r="F15" s="69">
        <f>IFERROR('tablas pernocta cat ev anual'!I15/'tablas pernocta cat ev anual'!I28-1,"-")</f>
        <v>-8.7411206848834855E-2</v>
      </c>
      <c r="G15" s="67">
        <f>IFERROR('tablas pernocta cat ev anual'!K15/'tablas pernocta cat ev anual'!K28-1,"-")</f>
        <v>-0.19287752822930881</v>
      </c>
      <c r="H15" s="69">
        <f>IFERROR('tablas pernocta cat ev anual'!M15/'tablas pernocta cat ev anual'!M28-1,"-")</f>
        <v>-0.11994488108604673</v>
      </c>
    </row>
    <row r="16" spans="2:8" outlineLevel="1">
      <c r="B16" s="65" t="s">
        <v>90</v>
      </c>
      <c r="C16" s="67">
        <f>IFERROR('tablas pernocta cat ev anual'!C16/'tablas pernocta cat ev anual'!C29-1,"-")</f>
        <v>-0.29032258064516125</v>
      </c>
      <c r="D16" s="67">
        <f>IFERROR('tablas pernocta cat ev anual'!E16/'tablas pernocta cat ev anual'!E29-1,"-")</f>
        <v>-0.32023173917982506</v>
      </c>
      <c r="E16" s="67">
        <f>IFERROR('tablas pernocta cat ev anual'!G16/'tablas pernocta cat ev anual'!G29-1,"-")</f>
        <v>-0.15303165747048486</v>
      </c>
      <c r="F16" s="69">
        <f>IFERROR('tablas pernocta cat ev anual'!I16/'tablas pernocta cat ev anual'!I29-1,"-")</f>
        <v>-0.17730610269105607</v>
      </c>
      <c r="G16" s="67">
        <f>IFERROR('tablas pernocta cat ev anual'!K16/'tablas pernocta cat ev anual'!K29-1,"-")</f>
        <v>-0.27156805120167193</v>
      </c>
      <c r="H16" s="69">
        <f>IFERROR('tablas pernocta cat ev anual'!M16/'tablas pernocta cat ev anual'!M29-1,"-")</f>
        <v>-0.20802333933369399</v>
      </c>
    </row>
    <row r="17" spans="2:8" outlineLevel="1">
      <c r="B17" s="65" t="s">
        <v>91</v>
      </c>
      <c r="C17" s="67">
        <f>IFERROR('tablas pernocta cat ev anual'!C17/'tablas pernocta cat ev anual'!C30-1,"-")</f>
        <v>1.0594541910331383</v>
      </c>
      <c r="D17" s="67">
        <f>IFERROR('tablas pernocta cat ev anual'!E17/'tablas pernocta cat ev anual'!E30-1,"-")</f>
        <v>-0.22825523084904031</v>
      </c>
      <c r="E17" s="67">
        <f>IFERROR('tablas pernocta cat ev anual'!G17/'tablas pernocta cat ev anual'!G30-1,"-")</f>
        <v>-0.11855100309913613</v>
      </c>
      <c r="F17" s="69">
        <f>IFERROR('tablas pernocta cat ev anual'!I17/'tablas pernocta cat ev anual'!I30-1,"-")</f>
        <v>-0.13161121225119821</v>
      </c>
      <c r="G17" s="67">
        <f>IFERROR('tablas pernocta cat ev anual'!K17/'tablas pernocta cat ev anual'!K30-1,"-")</f>
        <v>-0.27644954284740753</v>
      </c>
      <c r="H17" s="69">
        <f>IFERROR('tablas pernocta cat ev anual'!M17/'tablas pernocta cat ev anual'!M30-1,"-")</f>
        <v>-0.18210977890221103</v>
      </c>
    </row>
    <row r="18" spans="2:8" outlineLevel="1">
      <c r="B18" s="65" t="s">
        <v>92</v>
      </c>
      <c r="C18" s="67">
        <f>IFERROR('tablas pernocta cat ev anual'!C18/'tablas pernocta cat ev anual'!C31-1,"-")</f>
        <v>0.75615212527964215</v>
      </c>
      <c r="D18" s="67">
        <f>IFERROR('tablas pernocta cat ev anual'!E18/'tablas pernocta cat ev anual'!E31-1,"-")</f>
        <v>-8.5988896769302214E-2</v>
      </c>
      <c r="E18" s="67">
        <f>IFERROR('tablas pernocta cat ev anual'!G18/'tablas pernocta cat ev anual'!G31-1,"-")</f>
        <v>0.14068576462099269</v>
      </c>
      <c r="F18" s="69">
        <f>IFERROR('tablas pernocta cat ev anual'!I18/'tablas pernocta cat ev anual'!I31-1,"-")</f>
        <v>0.1065244564259098</v>
      </c>
      <c r="G18" s="67">
        <f>IFERROR('tablas pernocta cat ev anual'!K18/'tablas pernocta cat ev anual'!K31-1,"-")</f>
        <v>-0.13326784765159827</v>
      </c>
      <c r="H18" s="69">
        <f>IFERROR('tablas pernocta cat ev anual'!M18/'tablas pernocta cat ev anual'!M31-1,"-")</f>
        <v>1.8269521248408971E-2</v>
      </c>
    </row>
    <row r="19" spans="2:8" outlineLevel="1">
      <c r="B19" s="65" t="s">
        <v>93</v>
      </c>
      <c r="C19" s="67">
        <f>IFERROR('tablas pernocta cat ev anual'!C19/'tablas pernocta cat ev anual'!C32-1,"-")</f>
        <v>2.9781718963165074</v>
      </c>
      <c r="D19" s="67">
        <f>IFERROR('tablas pernocta cat ev anual'!E19/'tablas pernocta cat ev anual'!E32-1,"-")</f>
        <v>2.0871187938908742E-2</v>
      </c>
      <c r="E19" s="67">
        <f>IFERROR('tablas pernocta cat ev anual'!G19/'tablas pernocta cat ev anual'!G32-1,"-")</f>
        <v>2.8665116324326334E-2</v>
      </c>
      <c r="F19" s="69">
        <f>IFERROR('tablas pernocta cat ev anual'!I19/'tablas pernocta cat ev anual'!I32-1,"-")</f>
        <v>3.6132871804214428E-2</v>
      </c>
      <c r="G19" s="67">
        <f>IFERROR('tablas pernocta cat ev anual'!K19/'tablas pernocta cat ev anual'!K32-1,"-")</f>
        <v>-8.575504879035023E-2</v>
      </c>
      <c r="H19" s="69">
        <f>IFERROR('tablas pernocta cat ev anual'!M19/'tablas pernocta cat ev anual'!M32-1,"-")</f>
        <v>-6.123107523355098E-3</v>
      </c>
    </row>
    <row r="20" spans="2:8" outlineLevel="1">
      <c r="B20" s="65" t="s">
        <v>94</v>
      </c>
      <c r="C20" s="67">
        <f>IFERROR('tablas pernocta cat ev anual'!C20/'tablas pernocta cat ev anual'!C33-1,"-")</f>
        <v>0.11638591117917296</v>
      </c>
      <c r="D20" s="67">
        <f>IFERROR('tablas pernocta cat ev anual'!E20/'tablas pernocta cat ev anual'!E33-1,"-")</f>
        <v>-0.1615882554598802</v>
      </c>
      <c r="E20" s="67">
        <f>IFERROR('tablas pernocta cat ev anual'!G20/'tablas pernocta cat ev anual'!G33-1,"-")</f>
        <v>-0.15892103473103436</v>
      </c>
      <c r="F20" s="69">
        <f>IFERROR('tablas pernocta cat ev anual'!I20/'tablas pernocta cat ev anual'!I33-1,"-")</f>
        <v>-0.15698804308442305</v>
      </c>
      <c r="G20" s="67">
        <f>IFERROR('tablas pernocta cat ev anual'!K20/'tablas pernocta cat ev anual'!K33-1,"-")</f>
        <v>-0.1870021846208122</v>
      </c>
      <c r="H20" s="69">
        <f>IFERROR('tablas pernocta cat ev anual'!M20/'tablas pernocta cat ev anual'!M33-1,"-")</f>
        <v>-0.16679749170702285</v>
      </c>
    </row>
    <row r="21" spans="2:8" outlineLevel="1">
      <c r="B21" s="65" t="s">
        <v>95</v>
      </c>
      <c r="C21" s="67">
        <f>IFERROR('tablas pernocta cat ev anual'!C21/'tablas pernocta cat ev anual'!C34-1,"-")</f>
        <v>-1.0817075526366571E-2</v>
      </c>
      <c r="D21" s="67">
        <f>IFERROR('tablas pernocta cat ev anual'!E21/'tablas pernocta cat ev anual'!E34-1,"-")</f>
        <v>-2.8184128777181572E-2</v>
      </c>
      <c r="E21" s="67">
        <f>IFERROR('tablas pernocta cat ev anual'!G21/'tablas pernocta cat ev anual'!G34-1,"-")</f>
        <v>-6.3992553695930821E-2</v>
      </c>
      <c r="F21" s="69">
        <f>IFERROR('tablas pernocta cat ev anual'!I21/'tablas pernocta cat ev anual'!I34-1,"-")</f>
        <v>-5.7644819050895468E-2</v>
      </c>
      <c r="G21" s="67">
        <f>IFERROR('tablas pernocta cat ev anual'!K21/'tablas pernocta cat ev anual'!K34-1,"-")</f>
        <v>-0.19686683817703388</v>
      </c>
      <c r="H21" s="69">
        <f>IFERROR('tablas pernocta cat ev anual'!M21/'tablas pernocta cat ev anual'!M34-1,"-")</f>
        <v>-0.10964006174023433</v>
      </c>
    </row>
    <row r="22" spans="2:8" outlineLevel="1">
      <c r="B22" s="65" t="s">
        <v>96</v>
      </c>
      <c r="C22" s="67">
        <f>IFERROR('tablas pernocta cat ev anual'!C22/'tablas pernocta cat ev anual'!C35-1,"-")</f>
        <v>-0.29270315091210619</v>
      </c>
      <c r="D22" s="67">
        <f>IFERROR('tablas pernocta cat ev anual'!E22/'tablas pernocta cat ev anual'!E35-1,"-")</f>
        <v>-4.513134505234051E-2</v>
      </c>
      <c r="E22" s="67">
        <f>IFERROR('tablas pernocta cat ev anual'!G22/'tablas pernocta cat ev anual'!G35-1,"-")</f>
        <v>0.10434022902430651</v>
      </c>
      <c r="F22" s="69">
        <f>IFERROR('tablas pernocta cat ev anual'!I22/'tablas pernocta cat ev anual'!I35-1,"-")</f>
        <v>6.8832036834190369E-2</v>
      </c>
      <c r="G22" s="67">
        <f>IFERROR('tablas pernocta cat ev anual'!K22/'tablas pernocta cat ev anual'!K35-1,"-")</f>
        <v>-0.14836244803806142</v>
      </c>
      <c r="H22" s="69">
        <f>IFERROR('tablas pernocta cat ev anual'!M22/'tablas pernocta cat ev anual'!M35-1,"-")</f>
        <v>-1.6238661453931491E-2</v>
      </c>
    </row>
    <row r="23" spans="2:8" outlineLevel="1">
      <c r="B23" s="65" t="s">
        <v>97</v>
      </c>
      <c r="C23" s="67">
        <f>IFERROR('tablas pernocta cat ev anual'!C23/'tablas pernocta cat ev anual'!C36-1,"-")</f>
        <v>-0.30723508915761422</v>
      </c>
      <c r="D23" s="67">
        <f>IFERROR('tablas pernocta cat ev anual'!E23/'tablas pernocta cat ev anual'!E36-1,"-")</f>
        <v>-0.15007496720184921</v>
      </c>
      <c r="E23" s="67">
        <f>IFERROR('tablas pernocta cat ev anual'!G23/'tablas pernocta cat ev anual'!G36-1,"-")</f>
        <v>2.5124757533860231E-2</v>
      </c>
      <c r="F23" s="69">
        <f>IFERROR('tablas pernocta cat ev anual'!I23/'tablas pernocta cat ev anual'!I36-1,"-")</f>
        <v>-1.0218069907894201E-2</v>
      </c>
      <c r="G23" s="67">
        <f>IFERROR('tablas pernocta cat ev anual'!K23/'tablas pernocta cat ev anual'!K36-1,"-")</f>
        <v>-0.19338140456878716</v>
      </c>
      <c r="H23" s="69">
        <f>IFERROR('tablas pernocta cat ev anual'!M23/'tablas pernocta cat ev anual'!M36-1,"-")</f>
        <v>-8.1423600594961676E-2</v>
      </c>
    </row>
    <row r="24" spans="2:8" ht="15" customHeight="1">
      <c r="B24" s="168">
        <v>2010</v>
      </c>
      <c r="C24" s="78">
        <f>IFERROR('tablas pernocta cat ev anual'!C24/'tablas pernocta cat ev anual'!C37-1,"-")</f>
        <v>0.10661159591317038</v>
      </c>
      <c r="D24" s="78">
        <f>IFERROR('tablas pernocta cat ev anual'!E24/'tablas pernocta cat ev anual'!E37-1,"-")</f>
        <v>-0.10298514660493829</v>
      </c>
      <c r="E24" s="78">
        <f>IFERROR('tablas pernocta cat ev anual'!G24/'tablas pernocta cat ev anual'!G37-1,"-")</f>
        <v>-5.4585325339625901E-2</v>
      </c>
      <c r="F24" s="78">
        <f>IFERROR('tablas pernocta cat ev anual'!I24/'tablas pernocta cat ev anual'!I37-1,"-")</f>
        <v>-6.0818007092169668E-2</v>
      </c>
      <c r="G24" s="78">
        <f>IFERROR('tablas pernocta cat ev anual'!K24/'tablas pernocta cat ev anual'!K37-1,"-")</f>
        <v>-0.17212642177236226</v>
      </c>
      <c r="H24" s="78">
        <f>IFERROR('tablas pernocta cat ev anual'!M24/'tablas pernocta cat ev anual'!M37-1,"-")</f>
        <v>-0.10016953504486348</v>
      </c>
    </row>
    <row r="25" spans="2:8" hidden="1" outlineLevel="1">
      <c r="B25" s="65" t="s">
        <v>86</v>
      </c>
      <c r="C25" s="67">
        <f>IFERROR('tablas pernocta cat ev anual'!C25/'tablas pernocta cat ev anual'!C38-1,"-")</f>
        <v>-0.40528838719653626</v>
      </c>
      <c r="D25" s="67">
        <f>IFERROR('tablas pernocta cat ev anual'!E25/'tablas pernocta cat ev anual'!E38-1,"-")</f>
        <v>-0.33281463726831229</v>
      </c>
      <c r="E25" s="67">
        <f>IFERROR('tablas pernocta cat ev anual'!G25/'tablas pernocta cat ev anual'!G38-1,"-")</f>
        <v>-1.0570452579571565E-2</v>
      </c>
      <c r="F25" s="69">
        <f>IFERROR('tablas pernocta cat ev anual'!I25/'tablas pernocta cat ev anual'!I38-1,"-")</f>
        <v>-8.9211398646201867E-2</v>
      </c>
      <c r="G25" s="67">
        <f>IFERROR('tablas pernocta cat ev anual'!K25/'tablas pernocta cat ev anual'!K38-1,"-")</f>
        <v>-0.18794214675451926</v>
      </c>
      <c r="H25" s="69">
        <f>IFERROR('tablas pernocta cat ev anual'!M25/'tablas pernocta cat ev anual'!M38-1,"-")</f>
        <v>-0.12698887673607528</v>
      </c>
    </row>
    <row r="26" spans="2:8" hidden="1" outlineLevel="1">
      <c r="B26" s="65" t="s">
        <v>87</v>
      </c>
      <c r="C26" s="67">
        <f>IFERROR('tablas pernocta cat ev anual'!C26/'tablas pernocta cat ev anual'!C39-1,"-")</f>
        <v>-0.82524688707599825</v>
      </c>
      <c r="D26" s="67">
        <f>IFERROR('tablas pernocta cat ev anual'!E26/'tablas pernocta cat ev anual'!E39-1,"-")</f>
        <v>-0.29393646918556793</v>
      </c>
      <c r="E26" s="67">
        <f>IFERROR('tablas pernocta cat ev anual'!G26/'tablas pernocta cat ev anual'!G39-1,"-")</f>
        <v>2.2435742919761914E-3</v>
      </c>
      <c r="F26" s="69">
        <f>IFERROR('tablas pernocta cat ev anual'!I26/'tablas pernocta cat ev anual'!I39-1,"-")</f>
        <v>-6.9460598484211267E-2</v>
      </c>
      <c r="G26" s="67">
        <f>IFERROR('tablas pernocta cat ev anual'!K26/'tablas pernocta cat ev anual'!K39-1,"-")</f>
        <v>-0.18549395988897144</v>
      </c>
      <c r="H26" s="69">
        <f>IFERROR('tablas pernocta cat ev anual'!M26/'tablas pernocta cat ev anual'!M39-1,"-")</f>
        <v>-0.11267867121220665</v>
      </c>
    </row>
    <row r="27" spans="2:8" hidden="1" outlineLevel="1">
      <c r="B27" s="65" t="s">
        <v>88</v>
      </c>
      <c r="C27" s="67">
        <f>IFERROR('tablas pernocta cat ev anual'!C27/'tablas pernocta cat ev anual'!C40-1,"-")</f>
        <v>-0.55503705737029918</v>
      </c>
      <c r="D27" s="67">
        <f>IFERROR('tablas pernocta cat ev anual'!E27/'tablas pernocta cat ev anual'!E40-1,"-")</f>
        <v>-0.41478664096285101</v>
      </c>
      <c r="E27" s="67">
        <f>IFERROR('tablas pernocta cat ev anual'!G27/'tablas pernocta cat ev anual'!G40-1,"-")</f>
        <v>-0.14296831391914078</v>
      </c>
      <c r="F27" s="69">
        <f>IFERROR('tablas pernocta cat ev anual'!I27/'tablas pernocta cat ev anual'!I40-1,"-")</f>
        <v>-0.19890041446418028</v>
      </c>
      <c r="G27" s="67">
        <f>IFERROR('tablas pernocta cat ev anual'!K27/'tablas pernocta cat ev anual'!K40-1,"-")</f>
        <v>-0.25007260772081463</v>
      </c>
      <c r="H27" s="69">
        <f>IFERROR('tablas pernocta cat ev anual'!M27/'tablas pernocta cat ev anual'!M40-1,"-")</f>
        <v>-0.21729922998043105</v>
      </c>
    </row>
    <row r="28" spans="2:8" hidden="1" outlineLevel="1">
      <c r="B28" s="65" t="s">
        <v>89</v>
      </c>
      <c r="C28" s="67">
        <f>IFERROR('tablas pernocta cat ev anual'!C28/'tablas pernocta cat ev anual'!C41-1,"-")</f>
        <v>-0.60226468506723285</v>
      </c>
      <c r="D28" s="67">
        <f>IFERROR('tablas pernocta cat ev anual'!E28/'tablas pernocta cat ev anual'!E41-1,"-")</f>
        <v>-0.35139442231075702</v>
      </c>
      <c r="E28" s="67">
        <f>IFERROR('tablas pernocta cat ev anual'!G28/'tablas pernocta cat ev anual'!G41-1,"-")</f>
        <v>-0.16384478202015429</v>
      </c>
      <c r="F28" s="69">
        <f>IFERROR('tablas pernocta cat ev anual'!I28/'tablas pernocta cat ev anual'!I41-1,"-")</f>
        <v>-0.1999084749265585</v>
      </c>
      <c r="G28" s="67">
        <f>IFERROR('tablas pernocta cat ev anual'!K28/'tablas pernocta cat ev anual'!K41-1,"-")</f>
        <v>-0.2818272012737415</v>
      </c>
      <c r="H28" s="69">
        <f>IFERROR('tablas pernocta cat ev anual'!M28/'tablas pernocta cat ev anual'!M41-1,"-")</f>
        <v>-0.22710382858540357</v>
      </c>
    </row>
    <row r="29" spans="2:8" hidden="1" outlineLevel="1">
      <c r="B29" s="65" t="s">
        <v>90</v>
      </c>
      <c r="C29" s="67">
        <f>IFERROR('tablas pernocta cat ev anual'!C29/'tablas pernocta cat ev anual'!C42-1,"-")</f>
        <v>-0.54818993888105316</v>
      </c>
      <c r="D29" s="67">
        <f>IFERROR('tablas pernocta cat ev anual'!E29/'tablas pernocta cat ev anual'!E42-1,"-")</f>
        <v>-0.40928713624264657</v>
      </c>
      <c r="E29" s="67">
        <f>IFERROR('tablas pernocta cat ev anual'!G29/'tablas pernocta cat ev anual'!G42-1,"-")</f>
        <v>-0.12017248860924279</v>
      </c>
      <c r="F29" s="69">
        <f>IFERROR('tablas pernocta cat ev anual'!I29/'tablas pernocta cat ev anual'!I42-1,"-")</f>
        <v>-0.1817034971960001</v>
      </c>
      <c r="G29" s="67">
        <f>IFERROR('tablas pernocta cat ev anual'!K29/'tablas pernocta cat ev anual'!K42-1,"-")</f>
        <v>-0.34790524354538199</v>
      </c>
      <c r="H29" s="69">
        <f>IFERROR('tablas pernocta cat ev anual'!M29/'tablas pernocta cat ev anual'!M42-1,"-")</f>
        <v>-0.24445590856101518</v>
      </c>
    </row>
    <row r="30" spans="2:8" hidden="1" outlineLevel="1">
      <c r="B30" s="65" t="s">
        <v>91</v>
      </c>
      <c r="C30" s="67">
        <f>IFERROR('tablas pernocta cat ev anual'!C30/'tablas pernocta cat ev anual'!C43-1,"-")</f>
        <v>-0.74778761061946897</v>
      </c>
      <c r="D30" s="67">
        <f>IFERROR('tablas pernocta cat ev anual'!E30/'tablas pernocta cat ev anual'!E43-1,"-")</f>
        <v>-0.21959448061806286</v>
      </c>
      <c r="E30" s="67">
        <f>IFERROR('tablas pernocta cat ev anual'!G30/'tablas pernocta cat ev anual'!G43-1,"-")</f>
        <v>-0.2086980584747703</v>
      </c>
      <c r="F30" s="69">
        <f>IFERROR('tablas pernocta cat ev anual'!I30/'tablas pernocta cat ev anual'!I43-1,"-")</f>
        <v>-0.2162137120044898</v>
      </c>
      <c r="G30" s="67">
        <f>IFERROR('tablas pernocta cat ev anual'!K30/'tablas pernocta cat ev anual'!K43-1,"-")</f>
        <v>-0.28909015058741205</v>
      </c>
      <c r="H30" s="69">
        <f>IFERROR('tablas pernocta cat ev anual'!M30/'tablas pernocta cat ev anual'!M43-1,"-")</f>
        <v>-0.24326043128578301</v>
      </c>
    </row>
    <row r="31" spans="2:8" hidden="1" outlineLevel="1">
      <c r="B31" s="65" t="s">
        <v>92</v>
      </c>
      <c r="C31" s="67">
        <f>IFERROR('tablas pernocta cat ev anual'!C31/'tablas pernocta cat ev anual'!C44-1,"-")</f>
        <v>-0.69151138716356109</v>
      </c>
      <c r="D31" s="67">
        <f>IFERROR('tablas pernocta cat ev anual'!E31/'tablas pernocta cat ev anual'!E44-1,"-")</f>
        <v>-0.33063222342271548</v>
      </c>
      <c r="E31" s="67">
        <f>IFERROR('tablas pernocta cat ev anual'!G31/'tablas pernocta cat ev anual'!G44-1,"-")</f>
        <v>-0.18898460626465374</v>
      </c>
      <c r="F31" s="69">
        <f>IFERROR('tablas pernocta cat ev anual'!I31/'tablas pernocta cat ev anual'!I44-1,"-")</f>
        <v>-0.21988549349978448</v>
      </c>
      <c r="G31" s="67">
        <f>IFERROR('tablas pernocta cat ev anual'!K31/'tablas pernocta cat ev anual'!K44-1,"-")</f>
        <v>-0.17290559528115523</v>
      </c>
      <c r="H31" s="69">
        <f>IFERROR('tablas pernocta cat ev anual'!M31/'tablas pernocta cat ev anual'!M44-1,"-")</f>
        <v>-0.20322858134983268</v>
      </c>
    </row>
    <row r="32" spans="2:8" hidden="1" outlineLevel="1">
      <c r="B32" s="65" t="s">
        <v>93</v>
      </c>
      <c r="C32" s="67">
        <f>IFERROR('tablas pernocta cat ev anual'!C32/'tablas pernocta cat ev anual'!C45-1,"-")</f>
        <v>-0.81262781186094069</v>
      </c>
      <c r="D32" s="67">
        <f>IFERROR('tablas pernocta cat ev anual'!E32/'tablas pernocta cat ev anual'!E45-1,"-")</f>
        <v>-0.34633410374935802</v>
      </c>
      <c r="E32" s="67">
        <f>IFERROR('tablas pernocta cat ev anual'!G32/'tablas pernocta cat ev anual'!G45-1,"-")</f>
        <v>-0.19480560180197826</v>
      </c>
      <c r="F32" s="69">
        <f>IFERROR('tablas pernocta cat ev anual'!I32/'tablas pernocta cat ev anual'!I45-1,"-")</f>
        <v>-0.23168922302646111</v>
      </c>
      <c r="G32" s="67">
        <f>IFERROR('tablas pernocta cat ev anual'!K32/'tablas pernocta cat ev anual'!K45-1,"-")</f>
        <v>-0.30427189825578305</v>
      </c>
      <c r="H32" s="69">
        <f>IFERROR('tablas pernocta cat ev anual'!M32/'tablas pernocta cat ev anual'!M45-1,"-")</f>
        <v>-0.25850731047196918</v>
      </c>
    </row>
    <row r="33" spans="2:8" hidden="1" outlineLevel="1">
      <c r="B33" s="65" t="s">
        <v>94</v>
      </c>
      <c r="C33" s="67">
        <f>IFERROR('tablas pernocta cat ev anual'!C33/'tablas pernocta cat ev anual'!C46-1,"-")</f>
        <v>-0.43634009495036685</v>
      </c>
      <c r="D33" s="67">
        <f>IFERROR('tablas pernocta cat ev anual'!E33/'tablas pernocta cat ev anual'!E46-1,"-")</f>
        <v>-0.42793364404042267</v>
      </c>
      <c r="E33" s="67">
        <f>IFERROR('tablas pernocta cat ev anual'!G33/'tablas pernocta cat ev anual'!G46-1,"-")</f>
        <v>-0.20412266038548232</v>
      </c>
      <c r="F33" s="69">
        <f>IFERROR('tablas pernocta cat ev anual'!I33/'tablas pernocta cat ev anual'!I46-1,"-")</f>
        <v>-0.25441203196604956</v>
      </c>
      <c r="G33" s="67">
        <f>IFERROR('tablas pernocta cat ev anual'!K33/'tablas pernocta cat ev anual'!K46-1,"-")</f>
        <v>-0.28432143724204906</v>
      </c>
      <c r="H33" s="69">
        <f>IFERROR('tablas pernocta cat ev anual'!M33/'tablas pernocta cat ev anual'!M46-1,"-")</f>
        <v>-0.26445855052419376</v>
      </c>
    </row>
    <row r="34" spans="2:8" hidden="1" outlineLevel="1">
      <c r="B34" s="65" t="s">
        <v>95</v>
      </c>
      <c r="C34" s="67">
        <f>IFERROR('tablas pernocta cat ev anual'!C34/'tablas pernocta cat ev anual'!C47-1,"-")</f>
        <v>-0.47457627118644063</v>
      </c>
      <c r="D34" s="67">
        <f>IFERROR('tablas pernocta cat ev anual'!E34/'tablas pernocta cat ev anual'!E47-1,"-")</f>
        <v>-0.41158550095271862</v>
      </c>
      <c r="E34" s="67">
        <f>IFERROR('tablas pernocta cat ev anual'!G34/'tablas pernocta cat ev anual'!G47-1,"-")</f>
        <v>-8.1925504093695478E-2</v>
      </c>
      <c r="F34" s="69">
        <f>IFERROR('tablas pernocta cat ev anual'!I34/'tablas pernocta cat ev anual'!I47-1,"-")</f>
        <v>-0.16389506425632328</v>
      </c>
      <c r="G34" s="67">
        <f>IFERROR('tablas pernocta cat ev anual'!K34/'tablas pernocta cat ev anual'!K47-1,"-")</f>
        <v>-0.18999267080007132</v>
      </c>
      <c r="H34" s="69">
        <f>IFERROR('tablas pernocta cat ev anual'!M34/'tablas pernocta cat ev anual'!M47-1,"-")</f>
        <v>-0.17383614503649758</v>
      </c>
    </row>
    <row r="35" spans="2:8" hidden="1" outlineLevel="1">
      <c r="B35" s="65" t="s">
        <v>96</v>
      </c>
      <c r="C35" s="67">
        <f>IFERROR('tablas pernocta cat ev anual'!C35/'tablas pernocta cat ev anual'!C48-1,"-")</f>
        <v>-0.356388088376561</v>
      </c>
      <c r="D35" s="67">
        <f>IFERROR('tablas pernocta cat ev anual'!E35/'tablas pernocta cat ev anual'!E48-1,"-")</f>
        <v>-0.2940028120896615</v>
      </c>
      <c r="E35" s="67">
        <f>IFERROR('tablas pernocta cat ev anual'!G35/'tablas pernocta cat ev anual'!G48-1,"-")</f>
        <v>-0.1410250397003544</v>
      </c>
      <c r="F35" s="69">
        <f>IFERROR('tablas pernocta cat ev anual'!I35/'tablas pernocta cat ev anual'!I48-1,"-")</f>
        <v>-0.17956802534576255</v>
      </c>
      <c r="G35" s="67">
        <f>IFERROR('tablas pernocta cat ev anual'!K35/'tablas pernocta cat ev anual'!K48-1,"-")</f>
        <v>-0.12990846863723227</v>
      </c>
      <c r="H35" s="69">
        <f>IFERROR('tablas pernocta cat ev anual'!M35/'tablas pernocta cat ev anual'!M48-1,"-")</f>
        <v>-0.16080813186639598</v>
      </c>
    </row>
    <row r="36" spans="2:8" hidden="1" outlineLevel="1">
      <c r="B36" s="65" t="s">
        <v>97</v>
      </c>
      <c r="C36" s="67">
        <f>IFERROR('tablas pernocta cat ev anual'!C36/'tablas pernocta cat ev anual'!C49-1,"-")</f>
        <v>-0.35437342860923648</v>
      </c>
      <c r="D36" s="67">
        <f>IFERROR('tablas pernocta cat ev anual'!E36/'tablas pernocta cat ev anual'!E49-1,"-")</f>
        <v>-0.21918977585912536</v>
      </c>
      <c r="E36" s="67">
        <f>IFERROR('tablas pernocta cat ev anual'!G36/'tablas pernocta cat ev anual'!G49-1,"-")</f>
        <v>1.3499741779996466E-2</v>
      </c>
      <c r="F36" s="69">
        <f>IFERROR('tablas pernocta cat ev anual'!I36/'tablas pernocta cat ev anual'!I49-1,"-")</f>
        <v>-4.4027904602259471E-2</v>
      </c>
      <c r="G36" s="67">
        <f>IFERROR('tablas pernocta cat ev anual'!K36/'tablas pernocta cat ev anual'!K49-1,"-")</f>
        <v>-0.10302658550220511</v>
      </c>
      <c r="H36" s="69">
        <f>IFERROR('tablas pernocta cat ev anual'!M36/'tablas pernocta cat ev anual'!M49-1,"-")</f>
        <v>-6.7863041156349002E-2</v>
      </c>
    </row>
    <row r="37" spans="2:8" collapsed="1">
      <c r="B37" s="169">
        <v>2009</v>
      </c>
      <c r="C37" s="81">
        <f>IFERROR('tablas pernocta cat ev anual'!C37/'tablas pernocta cat ev anual'!C50-1,"-")</f>
        <v>-0.52420987307732081</v>
      </c>
      <c r="D37" s="81">
        <f>IFERROR('tablas pernocta cat ev anual'!E37/'tablas pernocta cat ev anual'!E50-1,"-")</f>
        <v>-0.34024592147830146</v>
      </c>
      <c r="E37" s="81">
        <f>IFERROR('tablas pernocta cat ev anual'!G37/'tablas pernocta cat ev anual'!G50-1,"-")</f>
        <v>-0.12072469089058357</v>
      </c>
      <c r="F37" s="81">
        <f>IFERROR('tablas pernocta cat ev anual'!I37/'tablas pernocta cat ev anual'!I50-1,"-")</f>
        <v>-0.17048246889832519</v>
      </c>
      <c r="G37" s="81">
        <f>IFERROR('tablas pernocta cat ev anual'!K37/'tablas pernocta cat ev anual'!K50-1,"-")</f>
        <v>-0.22548747644971512</v>
      </c>
      <c r="H37" s="81">
        <f>IFERROR('tablas pernocta cat ev anual'!M37/'tablas pernocta cat ev anual'!M50-1,"-")</f>
        <v>-0.1907996498579807</v>
      </c>
    </row>
    <row r="38" spans="2:8" hidden="1" outlineLevel="1">
      <c r="B38" s="65" t="s">
        <v>86</v>
      </c>
      <c r="C38" s="67">
        <f>IFERROR('tablas pernocta cat ev anual'!C38/'tablas pernocta cat ev anual'!C51-1,"-")</f>
        <v>-4.9110424937509167E-2</v>
      </c>
      <c r="D38" s="67">
        <f>IFERROR('tablas pernocta cat ev anual'!E38/'tablas pernocta cat ev anual'!E51-1,"-")</f>
        <v>-2.192137272470629E-2</v>
      </c>
      <c r="E38" s="67">
        <f>IFERROR('tablas pernocta cat ev anual'!G38/'tablas pernocta cat ev anual'!G51-1,"-")</f>
        <v>-2.8635106220116113E-2</v>
      </c>
      <c r="F38" s="69">
        <f>IFERROR('tablas pernocta cat ev anual'!I38/'tablas pernocta cat ev anual'!I51-1,"-")</f>
        <v>-2.7530590297248025E-2</v>
      </c>
      <c r="G38" s="67">
        <f>IFERROR('tablas pernocta cat ev anual'!K38/'tablas pernocta cat ev anual'!K51-1,"-")</f>
        <v>-0.14426372003399957</v>
      </c>
      <c r="H38" s="69">
        <f>IFERROR('tablas pernocta cat ev anual'!M38/'tablas pernocta cat ev anual'!M51-1,"-")</f>
        <v>-7.5771350825550421E-2</v>
      </c>
    </row>
    <row r="39" spans="2:8" hidden="1" outlineLevel="1">
      <c r="B39" s="65" t="s">
        <v>87</v>
      </c>
      <c r="C39" s="67">
        <f>IFERROR('tablas pernocta cat ev anual'!C39/'tablas pernocta cat ev anual'!C52-1,"-")</f>
        <v>-0.51569972967352884</v>
      </c>
      <c r="D39" s="67">
        <f>IFERROR('tablas pernocta cat ev anual'!E39/'tablas pernocta cat ev anual'!E52-1,"-")</f>
        <v>-0.11674146879622893</v>
      </c>
      <c r="E39" s="67">
        <f>IFERROR('tablas pernocta cat ev anual'!G39/'tablas pernocta cat ev anual'!G52-1,"-")</f>
        <v>-7.7072880230544372E-2</v>
      </c>
      <c r="F39" s="69">
        <f>IFERROR('tablas pernocta cat ev anual'!I39/'tablas pernocta cat ev anual'!I52-1,"-")</f>
        <v>-9.6422075573563415E-2</v>
      </c>
      <c r="G39" s="67">
        <f>IFERROR('tablas pernocta cat ev anual'!K39/'tablas pernocta cat ev anual'!K52-1,"-")</f>
        <v>-9.6750841973771928E-2</v>
      </c>
      <c r="H39" s="69">
        <f>IFERROR('tablas pernocta cat ev anual'!M39/'tablas pernocta cat ev anual'!M52-1,"-")</f>
        <v>-9.6544556686010696E-2</v>
      </c>
    </row>
    <row r="40" spans="2:8" hidden="1" outlineLevel="1">
      <c r="B40" s="65" t="s">
        <v>88</v>
      </c>
      <c r="C40" s="67">
        <f>IFERROR('tablas pernocta cat ev anual'!C40/'tablas pernocta cat ev anual'!C53-1,"-")</f>
        <v>-0.26567224349929452</v>
      </c>
      <c r="D40" s="67">
        <f>IFERROR('tablas pernocta cat ev anual'!E40/'tablas pernocta cat ev anual'!E53-1,"-")</f>
        <v>-8.8550488341538336E-2</v>
      </c>
      <c r="E40" s="67">
        <f>IFERROR('tablas pernocta cat ev anual'!G40/'tablas pernocta cat ev anual'!G53-1,"-")</f>
        <v>-5.2779653821662165E-2</v>
      </c>
      <c r="F40" s="69">
        <f>IFERROR('tablas pernocta cat ev anual'!I40/'tablas pernocta cat ev anual'!I53-1,"-")</f>
        <v>-6.2912338922349598E-2</v>
      </c>
      <c r="G40" s="67">
        <f>IFERROR('tablas pernocta cat ev anual'!K40/'tablas pernocta cat ev anual'!K53-1,"-")</f>
        <v>-0.10233387561006135</v>
      </c>
      <c r="H40" s="69">
        <f>IFERROR('tablas pernocta cat ev anual'!M40/'tablas pernocta cat ev anual'!M53-1,"-")</f>
        <v>-7.7478695959601773E-2</v>
      </c>
    </row>
    <row r="41" spans="2:8" hidden="1" outlineLevel="1">
      <c r="B41" s="65" t="s">
        <v>89</v>
      </c>
      <c r="C41" s="67">
        <f>IFERROR('tablas pernocta cat ev anual'!C41/'tablas pernocta cat ev anual'!C54-1,"-")</f>
        <v>6.6492519591545562E-3</v>
      </c>
      <c r="D41" s="67">
        <f>IFERROR('tablas pernocta cat ev anual'!E41/'tablas pernocta cat ev anual'!E54-1,"-")</f>
        <v>-0.18146512110521473</v>
      </c>
      <c r="E41" s="67">
        <f>IFERROR('tablas pernocta cat ev anual'!G41/'tablas pernocta cat ev anual'!G54-1,"-")</f>
        <v>-7.2238520344597323E-2</v>
      </c>
      <c r="F41" s="69">
        <f>IFERROR('tablas pernocta cat ev anual'!I41/'tablas pernocta cat ev anual'!I54-1,"-")</f>
        <v>-9.112010347177868E-2</v>
      </c>
      <c r="G41" s="67">
        <f>IFERROR('tablas pernocta cat ev anual'!K41/'tablas pernocta cat ev anual'!K54-1,"-")</f>
        <v>-0.10513136769130982</v>
      </c>
      <c r="H41" s="69">
        <f>IFERROR('tablas pernocta cat ev anual'!M41/'tablas pernocta cat ev anual'!M54-1,"-")</f>
        <v>-9.5819958627576862E-2</v>
      </c>
    </row>
    <row r="42" spans="2:8" ht="15" hidden="1" customHeight="1" outlineLevel="1">
      <c r="B42" s="65" t="s">
        <v>90</v>
      </c>
      <c r="C42" s="67">
        <f>IFERROR('tablas pernocta cat ev anual'!C42/'tablas pernocta cat ev anual'!C55-1,"-")</f>
        <v>-0.31431334622823981</v>
      </c>
      <c r="D42" s="67">
        <f>IFERROR('tablas pernocta cat ev anual'!E42/'tablas pernocta cat ev anual'!E55-1,"-")</f>
        <v>-4.6901315368708341E-2</v>
      </c>
      <c r="E42" s="67">
        <f>IFERROR('tablas pernocta cat ev anual'!G42/'tablas pernocta cat ev anual'!G55-1,"-")</f>
        <v>-4.4122984393633047E-2</v>
      </c>
      <c r="F42" s="69">
        <f>IFERROR('tablas pernocta cat ev anual'!I42/'tablas pernocta cat ev anual'!I55-1,"-")</f>
        <v>-4.9799533608804181E-2</v>
      </c>
      <c r="G42" s="67">
        <f>IFERROR('tablas pernocta cat ev anual'!K42/'tablas pernocta cat ev anual'!K55-1,"-")</f>
        <v>-1.1458000778835298E-2</v>
      </c>
      <c r="H42" s="69">
        <f>IFERROR('tablas pernocta cat ev anual'!M42/'tablas pernocta cat ev anual'!M55-1,"-")</f>
        <v>-3.5677690040457399E-2</v>
      </c>
    </row>
    <row r="43" spans="2:8" ht="15" hidden="1" customHeight="1" outlineLevel="1">
      <c r="B43" s="65" t="s">
        <v>91</v>
      </c>
      <c r="C43" s="67">
        <f>IFERROR('tablas pernocta cat ev anual'!C43/'tablas pernocta cat ev anual'!C56-1,"-")</f>
        <v>-3.5790471675752555E-2</v>
      </c>
      <c r="D43" s="67">
        <f>IFERROR('tablas pernocta cat ev anual'!E43/'tablas pernocta cat ev anual'!E56-1,"-")</f>
        <v>-0.11028065435989798</v>
      </c>
      <c r="E43" s="67">
        <f>IFERROR('tablas pernocta cat ev anual'!G43/'tablas pernocta cat ev anual'!G56-1,"-")</f>
        <v>-6.8735800377373035E-2</v>
      </c>
      <c r="F43" s="69">
        <f>IFERROR('tablas pernocta cat ev anual'!I43/'tablas pernocta cat ev anual'!I56-1,"-")</f>
        <v>-7.5172727851417376E-2</v>
      </c>
      <c r="G43" s="67">
        <f>IFERROR('tablas pernocta cat ev anual'!K43/'tablas pernocta cat ev anual'!K56-1,"-")</f>
        <v>-0.10126026027640256</v>
      </c>
      <c r="H43" s="69">
        <f>IFERROR('tablas pernocta cat ev anual'!M43/'tablas pernocta cat ev anual'!M56-1,"-")</f>
        <v>-8.5029474934881E-2</v>
      </c>
    </row>
    <row r="44" spans="2:8" ht="15" hidden="1" customHeight="1" outlineLevel="1">
      <c r="B44" s="65" t="s">
        <v>92</v>
      </c>
      <c r="C44" s="67">
        <f>IFERROR('tablas pernocta cat ev anual'!C44/'tablas pernocta cat ev anual'!C57-1,"-")</f>
        <v>-0.28603104212860309</v>
      </c>
      <c r="D44" s="67">
        <f>IFERROR('tablas pernocta cat ev anual'!E44/'tablas pernocta cat ev anual'!E57-1,"-")</f>
        <v>-2.2451951543471682E-2</v>
      </c>
      <c r="E44" s="67">
        <f>IFERROR('tablas pernocta cat ev anual'!G44/'tablas pernocta cat ev anual'!G57-1,"-")</f>
        <v>-2.4298711144806751E-3</v>
      </c>
      <c r="F44" s="69">
        <f>IFERROR('tablas pernocta cat ev anual'!I44/'tablas pernocta cat ev anual'!I57-1,"-")</f>
        <v>-9.701890127986279E-3</v>
      </c>
      <c r="G44" s="67">
        <f>IFERROR('tablas pernocta cat ev anual'!K44/'tablas pernocta cat ev anual'!K57-1,"-")</f>
        <v>-4.6303667144297567E-2</v>
      </c>
      <c r="H44" s="69">
        <f>IFERROR('tablas pernocta cat ev anual'!M44/'tablas pernocta cat ev anual'!M57-1,"-")</f>
        <v>-2.2996349112722636E-2</v>
      </c>
    </row>
    <row r="45" spans="2:8" hidden="1" outlineLevel="1">
      <c r="B45" s="65" t="s">
        <v>93</v>
      </c>
      <c r="C45" s="67">
        <f>IFERROR('tablas pernocta cat ev anual'!C45/'tablas pernocta cat ev anual'!C58-1,"-")</f>
        <v>0.36069565217391308</v>
      </c>
      <c r="D45" s="67">
        <f>IFERROR('tablas pernocta cat ev anual'!E45/'tablas pernocta cat ev anual'!E58-1,"-")</f>
        <v>0.13488405981894025</v>
      </c>
      <c r="E45" s="67">
        <f>IFERROR('tablas pernocta cat ev anual'!G45/'tablas pernocta cat ev anual'!G58-1,"-")</f>
        <v>0.18390602028559377</v>
      </c>
      <c r="F45" s="69">
        <f>IFERROR('tablas pernocta cat ev anual'!I45/'tablas pernocta cat ev anual'!I58-1,"-")</f>
        <v>0.17592128605131774</v>
      </c>
      <c r="G45" s="67">
        <f>IFERROR('tablas pernocta cat ev anual'!K45/'tablas pernocta cat ev anual'!K58-1,"-")</f>
        <v>0.21198903771181543</v>
      </c>
      <c r="H45" s="69">
        <f>IFERROR('tablas pernocta cat ev anual'!M45/'tablas pernocta cat ev anual'!M58-1,"-")</f>
        <v>0.18899488616887061</v>
      </c>
    </row>
    <row r="46" spans="2:8" ht="30" hidden="1" customHeight="1" outlineLevel="1">
      <c r="B46" s="65" t="s">
        <v>94</v>
      </c>
      <c r="C46" s="67">
        <f>IFERROR('tablas pernocta cat ev anual'!C46/'tablas pernocta cat ev anual'!C59-1,"-")</f>
        <v>-0.35025238362310718</v>
      </c>
      <c r="D46" s="67">
        <f>IFERROR('tablas pernocta cat ev anual'!E46/'tablas pernocta cat ev anual'!E59-1,"-")</f>
        <v>0.20758396834905191</v>
      </c>
      <c r="E46" s="67">
        <f>IFERROR('tablas pernocta cat ev anual'!G46/'tablas pernocta cat ev anual'!G59-1,"-")</f>
        <v>0.11651779244329297</v>
      </c>
      <c r="F46" s="69">
        <f>IFERROR('tablas pernocta cat ev anual'!I46/'tablas pernocta cat ev anual'!I59-1,"-")</f>
        <v>0.12538417317089356</v>
      </c>
      <c r="G46" s="67">
        <f>IFERROR('tablas pernocta cat ev anual'!K46/'tablas pernocta cat ev anual'!K59-1,"-")</f>
        <v>7.7026058853368662E-2</v>
      </c>
      <c r="H46" s="69">
        <f>IFERROR('tablas pernocta cat ev anual'!M46/'tablas pernocta cat ev anual'!M59-1,"-")</f>
        <v>0.10866361563512017</v>
      </c>
    </row>
    <row r="47" spans="2:8" hidden="1" outlineLevel="1">
      <c r="B47" s="65" t="s">
        <v>95</v>
      </c>
      <c r="C47" s="67">
        <f>IFERROR('tablas pernocta cat ev anual'!C47/'tablas pernocta cat ev anual'!C60-1,"-")</f>
        <v>0.33166644141100154</v>
      </c>
      <c r="D47" s="67">
        <f>IFERROR('tablas pernocta cat ev anual'!E47/'tablas pernocta cat ev anual'!E60-1,"-")</f>
        <v>3.3997709049255365E-2</v>
      </c>
      <c r="E47" s="67">
        <f>IFERROR('tablas pernocta cat ev anual'!G47/'tablas pernocta cat ev anual'!G60-1,"-")</f>
        <v>-4.7286814560848933E-2</v>
      </c>
      <c r="F47" s="69">
        <f>IFERROR('tablas pernocta cat ev anual'!I47/'tablas pernocta cat ev anual'!I60-1,"-")</f>
        <v>-2.3726683833013684E-2</v>
      </c>
      <c r="G47" s="67">
        <f>IFERROR('tablas pernocta cat ev anual'!K47/'tablas pernocta cat ev anual'!K60-1,"-")</f>
        <v>-2.2056658453050715E-2</v>
      </c>
      <c r="H47" s="69">
        <f>IFERROR('tablas pernocta cat ev anual'!M47/'tablas pernocta cat ev anual'!M60-1,"-")</f>
        <v>-2.3091211982721793E-2</v>
      </c>
    </row>
    <row r="48" spans="2:8" ht="30" hidden="1" customHeight="1" outlineLevel="1">
      <c r="B48" s="65" t="s">
        <v>96</v>
      </c>
      <c r="C48" s="67">
        <f>IFERROR('tablas pernocta cat ev anual'!C48/'tablas pernocta cat ev anual'!C61-1,"-")</f>
        <v>-6.0280842527582701E-2</v>
      </c>
      <c r="D48" s="67">
        <f>IFERROR('tablas pernocta cat ev anual'!E48/'tablas pernocta cat ev anual'!E61-1,"-")</f>
        <v>2.0684829148529982E-2</v>
      </c>
      <c r="E48" s="67">
        <f>IFERROR('tablas pernocta cat ev anual'!G48/'tablas pernocta cat ev anual'!G61-1,"-")</f>
        <v>2.8070924721701696E-2</v>
      </c>
      <c r="F48" s="69">
        <f>IFERROR('tablas pernocta cat ev anual'!I48/'tablas pernocta cat ev anual'!I61-1,"-")</f>
        <v>2.416157288121501E-2</v>
      </c>
      <c r="G48" s="67">
        <f>IFERROR('tablas pernocta cat ev anual'!K48/'tablas pernocta cat ev anual'!K61-1,"-")</f>
        <v>4.4900119285631312E-3</v>
      </c>
      <c r="H48" s="69">
        <f>IFERROR('tablas pernocta cat ev anual'!M48/'tablas pernocta cat ev anual'!M61-1,"-")</f>
        <v>1.6640356638718545E-2</v>
      </c>
    </row>
    <row r="49" spans="2:8" hidden="1" outlineLevel="1">
      <c r="B49" s="65" t="s">
        <v>97</v>
      </c>
      <c r="C49" s="67">
        <f>IFERROR('tablas pernocta cat ev anual'!C49/'tablas pernocta cat ev anual'!C62-1,"-")</f>
        <v>5.8996636771300404E-2</v>
      </c>
      <c r="D49" s="67">
        <f>IFERROR('tablas pernocta cat ev anual'!E49/'tablas pernocta cat ev anual'!E62-1,"-")</f>
        <v>-4.5966981955254615E-2</v>
      </c>
      <c r="E49" s="67">
        <f>IFERROR('tablas pernocta cat ev anual'!G49/'tablas pernocta cat ev anual'!G62-1,"-")</f>
        <v>-5.4035914364376492E-3</v>
      </c>
      <c r="F49" s="69">
        <f>IFERROR('tablas pernocta cat ev anual'!I49/'tablas pernocta cat ev anual'!I62-1,"-")</f>
        <v>-1.3263501741029304E-2</v>
      </c>
      <c r="G49" s="67">
        <f>IFERROR('tablas pernocta cat ev anual'!K49/'tablas pernocta cat ev anual'!K62-1,"-")</f>
        <v>-2.5557224950046864E-3</v>
      </c>
      <c r="H49" s="69">
        <f>IFERROR('tablas pernocta cat ev anual'!M49/'tablas pernocta cat ev anual'!M62-1,"-")</f>
        <v>-8.9654175494007227E-3</v>
      </c>
    </row>
    <row r="50" spans="2:8" collapsed="1">
      <c r="B50" s="169">
        <v>2008</v>
      </c>
      <c r="C50" s="81">
        <f>IFERROR('tablas pernocta cat ev anual'!C50/'tablas pernocta cat ev anual'!C63-1,"-")</f>
        <v>-0.12882464247557501</v>
      </c>
      <c r="D50" s="81">
        <f>IFERROR('tablas pernocta cat ev anual'!E50/'tablas pernocta cat ev anual'!E63-1,"-")</f>
        <v>-2.1153322099315419E-2</v>
      </c>
      <c r="E50" s="81">
        <f>IFERROR('tablas pernocta cat ev anual'!G50/'tablas pernocta cat ev anual'!G63-1,"-")</f>
        <v>-1.2206923948737125E-2</v>
      </c>
      <c r="F50" s="81">
        <f>IFERROR('tablas pernocta cat ev anual'!I50/'tablas pernocta cat ev anual'!I63-1,"-")</f>
        <v>-1.6004693312584695E-2</v>
      </c>
      <c r="G50" s="81">
        <f>IFERROR('tablas pernocta cat ev anual'!K50/'tablas pernocta cat ev anual'!K63-1,"-")</f>
        <v>-3.4785519049478464E-2</v>
      </c>
      <c r="H50" s="81">
        <f>IFERROR('tablas pernocta cat ev anual'!M50/'tablas pernocta cat ev anual'!M63-1,"-")</f>
        <v>-2.3026275085405223E-2</v>
      </c>
    </row>
    <row r="51" spans="2:8" hidden="1" outlineLevel="1">
      <c r="B51" s="65" t="s">
        <v>86</v>
      </c>
      <c r="C51" s="67">
        <f>IFERROR('tablas pernocta cat ev anual'!C51/'tablas pernocta cat ev anual'!C64-1,"-")</f>
        <v>0.19778090877069388</v>
      </c>
      <c r="D51" s="67">
        <f>IFERROR('tablas pernocta cat ev anual'!E51/'tablas pernocta cat ev anual'!E64-1,"-")</f>
        <v>-2.846410684474121E-2</v>
      </c>
      <c r="E51" s="67">
        <f>IFERROR('tablas pernocta cat ev anual'!G51/'tablas pernocta cat ev anual'!G64-1,"-")</f>
        <v>3.6308561899069502E-2</v>
      </c>
      <c r="F51" s="69">
        <f>IFERROR('tablas pernocta cat ev anual'!I51/'tablas pernocta cat ev anual'!I64-1,"-")</f>
        <v>2.3786940894568787E-2</v>
      </c>
      <c r="G51" s="67">
        <f>IFERROR('tablas pernocta cat ev anual'!K51/'tablas pernocta cat ev anual'!K64-1,"-")</f>
        <v>4.0773846455605556E-2</v>
      </c>
      <c r="H51" s="69">
        <f>IFERROR('tablas pernocta cat ev anual'!M51/'tablas pernocta cat ev anual'!M64-1,"-")</f>
        <v>3.0739212277991479E-2</v>
      </c>
    </row>
    <row r="52" spans="2:8" hidden="1" outlineLevel="1">
      <c r="B52" s="65" t="s">
        <v>87</v>
      </c>
      <c r="C52" s="67">
        <f>IFERROR('tablas pernocta cat ev anual'!C52/'tablas pernocta cat ev anual'!C65-1,"-")</f>
        <v>1.2905453679447487</v>
      </c>
      <c r="D52" s="67">
        <f>IFERROR('tablas pernocta cat ev anual'!E52/'tablas pernocta cat ev anual'!E65-1,"-")</f>
        <v>3.2997487632417277E-2</v>
      </c>
      <c r="E52" s="67">
        <f>IFERROR('tablas pernocta cat ev anual'!G52/'tablas pernocta cat ev anual'!G65-1,"-")</f>
        <v>-1.2785425155932173E-2</v>
      </c>
      <c r="F52" s="69">
        <f>IFERROR('tablas pernocta cat ev anual'!I52/'tablas pernocta cat ev anual'!I65-1,"-")</f>
        <v>1.1084347565709862E-2</v>
      </c>
      <c r="G52" s="67">
        <f>IFERROR('tablas pernocta cat ev anual'!K52/'tablas pernocta cat ev anual'!K65-1,"-")</f>
        <v>4.2421340993110679E-3</v>
      </c>
      <c r="H52" s="69">
        <f>IFERROR('tablas pernocta cat ev anual'!M52/'tablas pernocta cat ev anual'!M65-1,"-")</f>
        <v>8.5244281253058496E-3</v>
      </c>
    </row>
    <row r="53" spans="2:8" hidden="1" outlineLevel="1">
      <c r="B53" s="65" t="s">
        <v>88</v>
      </c>
      <c r="C53" s="67">
        <f>IFERROR('tablas pernocta cat ev anual'!C53/'tablas pernocta cat ev anual'!C66-1,"-")</f>
        <v>-9.8655523255813948E-2</v>
      </c>
      <c r="D53" s="67">
        <f>IFERROR('tablas pernocta cat ev anual'!E53/'tablas pernocta cat ev anual'!E66-1,"-")</f>
        <v>-3.3800835079454861E-2</v>
      </c>
      <c r="E53" s="67">
        <f>IFERROR('tablas pernocta cat ev anual'!G53/'tablas pernocta cat ev anual'!G66-1,"-")</f>
        <v>-0.13609039352121977</v>
      </c>
      <c r="F53" s="69">
        <f>IFERROR('tablas pernocta cat ev anual'!I53/'tablas pernocta cat ev anual'!I66-1,"-")</f>
        <v>-0.117499056145839</v>
      </c>
      <c r="G53" s="67">
        <f>IFERROR('tablas pernocta cat ev anual'!K53/'tablas pernocta cat ev anual'!K66-1,"-")</f>
        <v>-3.1239441744418395E-3</v>
      </c>
      <c r="H53" s="69">
        <f>IFERROR('tablas pernocta cat ev anual'!M53/'tablas pernocta cat ev anual'!M66-1,"-")</f>
        <v>-7.8429701440860811E-2</v>
      </c>
    </row>
    <row r="54" spans="2:8" hidden="1" outlineLevel="1">
      <c r="B54" s="65" t="s">
        <v>89</v>
      </c>
      <c r="C54" s="67">
        <f>IFERROR('tablas pernocta cat ev anual'!C54/'tablas pernocta cat ev anual'!C67-1,"-")</f>
        <v>-0.27283716111207046</v>
      </c>
      <c r="D54" s="67">
        <f>IFERROR('tablas pernocta cat ev anual'!E54/'tablas pernocta cat ev anual'!E67-1,"-")</f>
        <v>-9.2264427669909499E-2</v>
      </c>
      <c r="E54" s="67">
        <f>IFERROR('tablas pernocta cat ev anual'!G54/'tablas pernocta cat ev anual'!G67-1,"-")</f>
        <v>-0.10180421600458367</v>
      </c>
      <c r="F54" s="69">
        <f>IFERROR('tablas pernocta cat ev anual'!I54/'tablas pernocta cat ev anual'!I67-1,"-")</f>
        <v>-0.102482093571026</v>
      </c>
      <c r="G54" s="67">
        <f>IFERROR('tablas pernocta cat ev anual'!K54/'tablas pernocta cat ev anual'!K67-1,"-")</f>
        <v>-7.5794500894243444E-2</v>
      </c>
      <c r="H54" s="69">
        <f>IFERROR('tablas pernocta cat ev anual'!M54/'tablas pernocta cat ev anual'!M67-1,"-")</f>
        <v>-9.3703635464445378E-2</v>
      </c>
    </row>
    <row r="55" spans="2:8" hidden="1" outlineLevel="1">
      <c r="B55" s="65" t="s">
        <v>90</v>
      </c>
      <c r="C55" s="67">
        <f>IFERROR('tablas pernocta cat ev anual'!C55/'tablas pernocta cat ev anual'!C68-1,"-")</f>
        <v>0.72557018357129621</v>
      </c>
      <c r="D55" s="67">
        <f>IFERROR('tablas pernocta cat ev anual'!E55/'tablas pernocta cat ev anual'!E68-1,"-")</f>
        <v>-0.1352751405659508</v>
      </c>
      <c r="E55" s="67">
        <f>IFERROR('tablas pernocta cat ev anual'!G55/'tablas pernocta cat ev anual'!G68-1,"-")</f>
        <v>7.8171538453499778E-3</v>
      </c>
      <c r="F55" s="69">
        <f>IFERROR('tablas pernocta cat ev anual'!I55/'tablas pernocta cat ev anual'!I68-1,"-")</f>
        <v>-1.5647432399507832E-2</v>
      </c>
      <c r="G55" s="67">
        <f>IFERROR('tablas pernocta cat ev anual'!K55/'tablas pernocta cat ev anual'!K68-1,"-")</f>
        <v>-9.8376714731843729E-3</v>
      </c>
      <c r="H55" s="69">
        <f>IFERROR('tablas pernocta cat ev anual'!M55/'tablas pernocta cat ev anual'!M68-1,"-")</f>
        <v>-1.3515546128509248E-2</v>
      </c>
    </row>
    <row r="56" spans="2:8" hidden="1" outlineLevel="1">
      <c r="B56" s="65" t="s">
        <v>91</v>
      </c>
      <c r="C56" s="67">
        <f>IFERROR('tablas pernocta cat ev anual'!C56/'tablas pernocta cat ev anual'!C69-1,"-")</f>
        <v>-0.33106072617726334</v>
      </c>
      <c r="D56" s="67">
        <f>IFERROR('tablas pernocta cat ev anual'!E56/'tablas pernocta cat ev anual'!E69-1,"-")</f>
        <v>-0.24420649054549171</v>
      </c>
      <c r="E56" s="67">
        <f>IFERROR('tablas pernocta cat ev anual'!G56/'tablas pernocta cat ev anual'!G69-1,"-")</f>
        <v>-6.3606533732376569E-2</v>
      </c>
      <c r="F56" s="69">
        <f>IFERROR('tablas pernocta cat ev anual'!I56/'tablas pernocta cat ev anual'!I69-1,"-")</f>
        <v>-0.10230661875405223</v>
      </c>
      <c r="G56" s="67">
        <f>IFERROR('tablas pernocta cat ev anual'!K56/'tablas pernocta cat ev anual'!K69-1,"-")</f>
        <v>-3.113867883257293E-2</v>
      </c>
      <c r="H56" s="69">
        <f>IFERROR('tablas pernocta cat ev anual'!M56/'tablas pernocta cat ev anual'!M69-1,"-")</f>
        <v>-7.6680951490201932E-2</v>
      </c>
    </row>
    <row r="57" spans="2:8" hidden="1" outlineLevel="1">
      <c r="B57" s="65" t="s">
        <v>92</v>
      </c>
      <c r="C57" s="67">
        <f>IFERROR('tablas pernocta cat ev anual'!C57/'tablas pernocta cat ev anual'!C70-1,"-")</f>
        <v>0.17346053772766701</v>
      </c>
      <c r="D57" s="67">
        <f>IFERROR('tablas pernocta cat ev anual'!E57/'tablas pernocta cat ev anual'!E70-1,"-")</f>
        <v>-0.11818412734251527</v>
      </c>
      <c r="E57" s="67">
        <f>IFERROR('tablas pernocta cat ev anual'!G57/'tablas pernocta cat ev anual'!G70-1,"-")</f>
        <v>-0.10723048547303582</v>
      </c>
      <c r="F57" s="69">
        <f>IFERROR('tablas pernocta cat ev anual'!I57/'tablas pernocta cat ev anual'!I70-1,"-")</f>
        <v>-0.1067040193830312</v>
      </c>
      <c r="G57" s="67">
        <f>IFERROR('tablas pernocta cat ev anual'!K57/'tablas pernocta cat ev anual'!K70-1,"-")</f>
        <v>3.7490158076433966E-2</v>
      </c>
      <c r="H57" s="69">
        <f>IFERROR('tablas pernocta cat ev anual'!M57/'tablas pernocta cat ev anual'!M70-1,"-")</f>
        <v>-5.9211612011700554E-2</v>
      </c>
    </row>
    <row r="58" spans="2:8" hidden="1" outlineLevel="1">
      <c r="B58" s="65" t="s">
        <v>93</v>
      </c>
      <c r="C58" s="67">
        <f>IFERROR('tablas pernocta cat ev anual'!C58/'tablas pernocta cat ev anual'!C71-1,"-")</f>
        <v>-2.8716216216216228E-2</v>
      </c>
      <c r="D58" s="67">
        <f>IFERROR('tablas pernocta cat ev anual'!E58/'tablas pernocta cat ev anual'!E71-1,"-")</f>
        <v>-0.20813800862553911</v>
      </c>
      <c r="E58" s="67">
        <f>IFERROR('tablas pernocta cat ev anual'!G58/'tablas pernocta cat ev anual'!G71-1,"-")</f>
        <v>-0.24792379517336882</v>
      </c>
      <c r="F58" s="69">
        <f>IFERROR('tablas pernocta cat ev anual'!I58/'tablas pernocta cat ev anual'!I71-1,"-")</f>
        <v>-0.23843282542689215</v>
      </c>
      <c r="G58" s="67">
        <f>IFERROR('tablas pernocta cat ev anual'!K58/'tablas pernocta cat ev anual'!K71-1,"-")</f>
        <v>2.4815728055485931E-2</v>
      </c>
      <c r="H58" s="69">
        <f>IFERROR('tablas pernocta cat ev anual'!M58/'tablas pernocta cat ev anual'!M71-1,"-")</f>
        <v>-0.16024305419568097</v>
      </c>
    </row>
    <row r="59" spans="2:8" hidden="1" outlineLevel="1">
      <c r="B59" s="65" t="s">
        <v>94</v>
      </c>
      <c r="C59" s="67">
        <f>IFERROR('tablas pernocta cat ev anual'!C59/'tablas pernocta cat ev anual'!C72-1,"-")</f>
        <v>-6.9779574801095645E-2</v>
      </c>
      <c r="D59" s="67">
        <f>IFERROR('tablas pernocta cat ev anual'!E59/'tablas pernocta cat ev anual'!E72-1,"-")</f>
        <v>-0.12553601013546434</v>
      </c>
      <c r="E59" s="67">
        <f>IFERROR('tablas pernocta cat ev anual'!G59/'tablas pernocta cat ev anual'!G72-1,"-")</f>
        <v>-9.1206808987583932E-3</v>
      </c>
      <c r="F59" s="69">
        <f>IFERROR('tablas pernocta cat ev anual'!I59/'tablas pernocta cat ev anual'!I72-1,"-")</f>
        <v>-3.5825827426317791E-2</v>
      </c>
      <c r="G59" s="67">
        <f>IFERROR('tablas pernocta cat ev anual'!K59/'tablas pernocta cat ev anual'!K72-1,"-")</f>
        <v>-0.11771979606431815</v>
      </c>
      <c r="H59" s="69">
        <f>IFERROR('tablas pernocta cat ev anual'!M59/'tablas pernocta cat ev anual'!M72-1,"-")</f>
        <v>-6.5807988243143933E-2</v>
      </c>
    </row>
    <row r="60" spans="2:8" hidden="1" outlineLevel="1">
      <c r="B60" s="65" t="s">
        <v>95</v>
      </c>
      <c r="C60" s="67">
        <f>IFERROR('tablas pernocta cat ev anual'!C60/'tablas pernocta cat ev anual'!C73-1,"-")</f>
        <v>-0.17440303503682208</v>
      </c>
      <c r="D60" s="67">
        <f>IFERROR('tablas pernocta cat ev anual'!E60/'tablas pernocta cat ev anual'!E73-1,"-")</f>
        <v>-1.77988794131545E-2</v>
      </c>
      <c r="E60" s="67">
        <f>IFERROR('tablas pernocta cat ev anual'!G60/'tablas pernocta cat ev anual'!G73-1,"-")</f>
        <v>-9.4821054169114127E-3</v>
      </c>
      <c r="F60" s="69">
        <f>IFERROR('tablas pernocta cat ev anual'!I60/'tablas pernocta cat ev anual'!I73-1,"-")</f>
        <v>-1.4681226741827591E-2</v>
      </c>
      <c r="G60" s="67">
        <f>IFERROR('tablas pernocta cat ev anual'!K60/'tablas pernocta cat ev anual'!K73-1,"-")</f>
        <v>-1.3661567621893633E-2</v>
      </c>
      <c r="H60" s="69">
        <f>IFERROR('tablas pernocta cat ev anual'!M60/'tablas pernocta cat ev anual'!M73-1,"-")</f>
        <v>-1.4293478418823891E-2</v>
      </c>
    </row>
    <row r="61" spans="2:8" hidden="1" outlineLevel="1">
      <c r="B61" s="65" t="s">
        <v>96</v>
      </c>
      <c r="C61" s="67">
        <f>IFERROR('tablas pernocta cat ev anual'!C61/'tablas pernocta cat ev anual'!C74-1,"-")</f>
        <v>0.27526221540035811</v>
      </c>
      <c r="D61" s="67">
        <f>IFERROR('tablas pernocta cat ev anual'!E61/'tablas pernocta cat ev anual'!E74-1,"-")</f>
        <v>-2.1856909173173067E-2</v>
      </c>
      <c r="E61" s="67">
        <f>IFERROR('tablas pernocta cat ev anual'!G61/'tablas pernocta cat ev anual'!G74-1,"-")</f>
        <v>6.5383948691279947E-3</v>
      </c>
      <c r="F61" s="69">
        <f>IFERROR('tablas pernocta cat ev anual'!I61/'tablas pernocta cat ev anual'!I74-1,"-")</f>
        <v>5.6318878851659981E-3</v>
      </c>
      <c r="G61" s="67">
        <f>IFERROR('tablas pernocta cat ev anual'!K61/'tablas pernocta cat ev anual'!K74-1,"-")</f>
        <v>-4.6290658548309604E-2</v>
      </c>
      <c r="H61" s="69">
        <f>IFERROR('tablas pernocta cat ev anual'!M61/'tablas pernocta cat ev anual'!M74-1,"-")</f>
        <v>-1.4874111104958843E-2</v>
      </c>
    </row>
    <row r="62" spans="2:8" hidden="1" outlineLevel="1">
      <c r="B62" s="65" t="s">
        <v>97</v>
      </c>
      <c r="C62" s="67">
        <f>IFERROR('tablas pernocta cat ev anual'!C62/'tablas pernocta cat ev anual'!C75-1,"-")</f>
        <v>0.40086376128778967</v>
      </c>
      <c r="D62" s="67">
        <f>IFERROR('tablas pernocta cat ev anual'!E62/'tablas pernocta cat ev anual'!E75-1,"-")</f>
        <v>2.8702439707375405E-3</v>
      </c>
      <c r="E62" s="67">
        <f>IFERROR('tablas pernocta cat ev anual'!G62/'tablas pernocta cat ev anual'!G75-1,"-")</f>
        <v>4.7495041016977213E-2</v>
      </c>
      <c r="F62" s="69">
        <f>IFERROR('tablas pernocta cat ev anual'!I62/'tablas pernocta cat ev anual'!I75-1,"-")</f>
        <v>4.2017056830849553E-2</v>
      </c>
      <c r="G62" s="67">
        <f>IFERROR('tablas pernocta cat ev anual'!K62/'tablas pernocta cat ev anual'!K75-1,"-")</f>
        <v>1.0737807549028311E-3</v>
      </c>
      <c r="H62" s="69">
        <f>IFERROR('tablas pernocta cat ev anual'!M62/'tablas pernocta cat ev anual'!M75-1,"-")</f>
        <v>2.5186637027830194E-2</v>
      </c>
    </row>
    <row r="63" spans="2:8" collapsed="1">
      <c r="B63" s="169">
        <v>2007</v>
      </c>
      <c r="C63" s="81">
        <f>IFERROR('tablas pernocta cat ev anual'!C63/'tablas pernocta cat ev anual'!C76-1,"-")</f>
        <v>0.128646559739656</v>
      </c>
      <c r="D63" s="81">
        <f>IFERROR('tablas pernocta cat ev anual'!E63/'tablas pernocta cat ev anual'!E76-1,"-")</f>
        <v>-8.3061022176531107E-2</v>
      </c>
      <c r="E63" s="81">
        <f>IFERROR('tablas pernocta cat ev anual'!G63/'tablas pernocta cat ev anual'!G76-1,"-")</f>
        <v>-4.9118583845552566E-2</v>
      </c>
      <c r="F63" s="81">
        <f>IFERROR('tablas pernocta cat ev anual'!I63/'tablas pernocta cat ev anual'!I76-1,"-")</f>
        <v>-5.3541378873348644E-2</v>
      </c>
      <c r="G63" s="81">
        <f>IFERROR('tablas pernocta cat ev anual'!K63/'tablas pernocta cat ev anual'!K76-1,"-")</f>
        <v>-1.6632821765178885E-2</v>
      </c>
      <c r="H63" s="81">
        <f>IFERROR('tablas pernocta cat ev anual'!M63/'tablas pernocta cat ev anual'!M76-1,"-")</f>
        <v>-4.0071285175133919E-2</v>
      </c>
    </row>
    <row r="64" spans="2:8" ht="15" customHeight="1">
      <c r="B64" s="170" t="s">
        <v>79</v>
      </c>
      <c r="C64" s="170"/>
      <c r="D64" s="170"/>
      <c r="E64" s="170"/>
      <c r="F64" s="170"/>
      <c r="G64" s="170"/>
      <c r="H64" s="170"/>
    </row>
  </sheetData>
  <mergeCells count="2">
    <mergeCell ref="B5:H5"/>
    <mergeCell ref="B64:H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266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105" t="str">
        <f>actualizaciones!A3</f>
        <v>acumulado abril 2010</v>
      </c>
      <c r="D6" s="46" t="s">
        <v>74</v>
      </c>
      <c r="E6" s="105" t="str">
        <f>actualizaciones!A2</f>
        <v xml:space="preserve">acumulado abril 2011 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1931761</v>
      </c>
      <c r="D7" s="50">
        <f>C7/C7</f>
        <v>1</v>
      </c>
      <c r="E7" s="49">
        <v>2041789</v>
      </c>
      <c r="F7" s="50">
        <f>E7/E7</f>
        <v>1</v>
      </c>
      <c r="G7" s="50">
        <f>(E7-C7)/C7</f>
        <v>5.6957356525988462E-2</v>
      </c>
    </row>
    <row r="8" spans="2:7" ht="15" customHeight="1">
      <c r="B8" s="51" t="s">
        <v>268</v>
      </c>
      <c r="C8" s="52">
        <v>1284144</v>
      </c>
      <c r="D8" s="53">
        <f>C8/C7</f>
        <v>0.66475304139590763</v>
      </c>
      <c r="E8" s="52">
        <v>1430435</v>
      </c>
      <c r="F8" s="53">
        <f>E8/E7</f>
        <v>0.70057924692512297</v>
      </c>
      <c r="G8" s="54">
        <f>(E8-C8)/C8</f>
        <v>0.11392102443339688</v>
      </c>
    </row>
    <row r="9" spans="2:7" ht="15" customHeight="1">
      <c r="B9" s="51" t="s">
        <v>269</v>
      </c>
      <c r="C9" s="52">
        <v>647617</v>
      </c>
      <c r="D9" s="53">
        <f>C9/C7</f>
        <v>0.33524695860409232</v>
      </c>
      <c r="E9" s="52">
        <v>611354</v>
      </c>
      <c r="F9" s="53">
        <f>E9/E7</f>
        <v>0.29942075307487698</v>
      </c>
      <c r="G9" s="54">
        <f>(E9-C9)/C9</f>
        <v>-5.5994515276776242E-2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270</v>
      </c>
      <c r="C5" s="161"/>
      <c r="D5" s="161"/>
      <c r="E5" s="161"/>
      <c r="F5" s="161"/>
      <c r="G5" s="161"/>
    </row>
    <row r="6" spans="2:7" ht="30" customHeight="1">
      <c r="B6" s="45" t="s">
        <v>157</v>
      </c>
      <c r="C6" s="105" t="str">
        <f>actualizaciones!A3</f>
        <v>acumulado abril 2010</v>
      </c>
      <c r="D6" s="46" t="s">
        <v>74</v>
      </c>
      <c r="E6" s="105" t="str">
        <f>actualizaciones!A2</f>
        <v xml:space="preserve">acumulado abril 2011 </v>
      </c>
      <c r="F6" s="46" t="s">
        <v>74</v>
      </c>
      <c r="G6" s="47" t="s">
        <v>75</v>
      </c>
    </row>
    <row r="7" spans="2:7" ht="15" customHeight="1">
      <c r="B7" s="106" t="s">
        <v>158</v>
      </c>
      <c r="C7" s="107"/>
      <c r="D7" s="107"/>
      <c r="E7" s="107"/>
      <c r="F7" s="107"/>
      <c r="G7" s="107"/>
    </row>
    <row r="8" spans="2:7" ht="15" customHeight="1">
      <c r="B8" s="108" t="s">
        <v>159</v>
      </c>
      <c r="C8" s="49">
        <v>1931761</v>
      </c>
      <c r="D8" s="50">
        <f>C8/$C$8</f>
        <v>1</v>
      </c>
      <c r="E8" s="49">
        <v>2041789</v>
      </c>
      <c r="F8" s="50">
        <f>E8/$E$8</f>
        <v>1</v>
      </c>
      <c r="G8" s="50">
        <f>(E8-C8)/C8</f>
        <v>5.6957356525988462E-2</v>
      </c>
    </row>
    <row r="9" spans="2:7" ht="15" customHeight="1">
      <c r="B9" s="106" t="s">
        <v>160</v>
      </c>
      <c r="C9" s="107"/>
      <c r="D9" s="107"/>
      <c r="E9" s="107"/>
      <c r="F9" s="107"/>
      <c r="G9" s="109"/>
    </row>
    <row r="10" spans="2:7" ht="15" customHeight="1">
      <c r="B10" s="162" t="s">
        <v>161</v>
      </c>
      <c r="C10" s="163">
        <v>1284144</v>
      </c>
      <c r="D10" s="164">
        <f>C10/$C$8</f>
        <v>0.66475304139590763</v>
      </c>
      <c r="E10" s="163">
        <v>1430435</v>
      </c>
      <c r="F10" s="164">
        <f>E10/$E$8</f>
        <v>0.70057924692512297</v>
      </c>
      <c r="G10" s="164">
        <f>(E10-C10)/C10</f>
        <v>0.11392102443339688</v>
      </c>
    </row>
    <row r="11" spans="2:7" ht="15" customHeight="1">
      <c r="B11" s="110" t="s">
        <v>271</v>
      </c>
      <c r="C11" s="52">
        <v>1062835</v>
      </c>
      <c r="D11" s="53">
        <f>C11/$C$8</f>
        <v>0.55018969737974832</v>
      </c>
      <c r="E11" s="52">
        <v>1196349</v>
      </c>
      <c r="F11" s="53">
        <f>E11/$E$8</f>
        <v>0.58593174906907619</v>
      </c>
      <c r="G11" s="54">
        <f>(E11-C11)/C11</f>
        <v>0.12562062784910169</v>
      </c>
    </row>
    <row r="12" spans="2:7" ht="15" customHeight="1">
      <c r="B12" s="110" t="s">
        <v>163</v>
      </c>
      <c r="C12" s="52">
        <v>205627</v>
      </c>
      <c r="D12" s="53">
        <f>C12/$C$8</f>
        <v>0.10644536254743729</v>
      </c>
      <c r="E12" s="52">
        <v>221487</v>
      </c>
      <c r="F12" s="53">
        <f>E12/$E$8</f>
        <v>0.10847692881095941</v>
      </c>
      <c r="G12" s="54">
        <f>(E12-C12)/C12</f>
        <v>7.7129948888035135E-2</v>
      </c>
    </row>
    <row r="13" spans="2:7" ht="15" customHeight="1">
      <c r="B13" s="110" t="s">
        <v>164</v>
      </c>
      <c r="C13" s="52">
        <v>15682</v>
      </c>
      <c r="D13" s="53">
        <f>C13/$C$8</f>
        <v>8.1179814687220627E-3</v>
      </c>
      <c r="E13" s="52">
        <v>12599</v>
      </c>
      <c r="F13" s="53">
        <f>E13/$E$8</f>
        <v>6.1705690450874207E-3</v>
      </c>
      <c r="G13" s="54">
        <f>(E13-C13)/C13</f>
        <v>-0.19659482208901927</v>
      </c>
    </row>
    <row r="14" spans="2:7" ht="15" customHeight="1">
      <c r="B14" s="106" t="s">
        <v>165</v>
      </c>
      <c r="C14" s="107"/>
      <c r="D14" s="107"/>
      <c r="E14" s="107"/>
      <c r="F14" s="107"/>
      <c r="G14" s="109"/>
    </row>
    <row r="15" spans="2:7" ht="15" customHeight="1">
      <c r="B15" s="162" t="s">
        <v>166</v>
      </c>
      <c r="C15" s="163">
        <v>647617</v>
      </c>
      <c r="D15" s="164">
        <f>C15/$C$8</f>
        <v>0.33524695860409232</v>
      </c>
      <c r="E15" s="163">
        <v>611354</v>
      </c>
      <c r="F15" s="164">
        <f>E15/$E$8</f>
        <v>0.29942075307487698</v>
      </c>
      <c r="G15" s="164">
        <f>(E15-C15)/C15</f>
        <v>-5.5994515276776242E-2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7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1" customWidth="1"/>
    <col min="2" max="2" width="13" style="271" customWidth="1"/>
    <col min="3" max="3" width="12.7109375" style="271" customWidth="1"/>
    <col min="4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18" customHeight="1" thickBot="1">
      <c r="B5" s="161" t="s">
        <v>272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59</v>
      </c>
      <c r="D6" s="256" t="s">
        <v>246</v>
      </c>
      <c r="E6" s="257" t="s">
        <v>247</v>
      </c>
      <c r="F6" s="256" t="s">
        <v>248</v>
      </c>
    </row>
    <row r="7" spans="2:12" ht="15" customHeight="1">
      <c r="B7" s="258" t="s">
        <v>257</v>
      </c>
      <c r="C7" s="273">
        <v>434718</v>
      </c>
      <c r="D7" s="274">
        <f t="shared" ref="D7:D8" si="0">IFERROR((C7-C8)/C8,"-")</f>
        <v>-0.21389860851167711</v>
      </c>
      <c r="E7" s="275">
        <f t="shared" ref="E7:E10" si="1">C7/C20-1</f>
        <v>0.15690026373146759</v>
      </c>
      <c r="F7" s="276">
        <f>((SUM(C7:C10,C12:C19)/SUM(C20:C23,C25:C32))-1)</f>
        <v>-4.8651452754203572E-2</v>
      </c>
      <c r="G7" s="22"/>
      <c r="H7" s="22"/>
      <c r="I7" s="22"/>
      <c r="J7" s="22"/>
      <c r="K7" s="22"/>
      <c r="L7" s="22"/>
    </row>
    <row r="8" spans="2:12" ht="15" customHeight="1">
      <c r="B8" s="258" t="s">
        <v>258</v>
      </c>
      <c r="C8" s="273">
        <v>553005</v>
      </c>
      <c r="D8" s="274">
        <f t="shared" si="0"/>
        <v>3.5766394647777054E-2</v>
      </c>
      <c r="E8" s="275">
        <f t="shared" si="1"/>
        <v>0.13452748280785842</v>
      </c>
      <c r="F8" s="276">
        <f>((SUM(C8:C10,C12:C20)/SUM(C21:C23,C25:C33))-1)</f>
        <v>-7.2087975467481469E-2</v>
      </c>
      <c r="G8" s="22"/>
      <c r="H8" s="22"/>
      <c r="I8" s="22"/>
      <c r="J8" s="22"/>
      <c r="K8" s="22"/>
      <c r="L8" s="22"/>
    </row>
    <row r="9" spans="2:12" ht="15" customHeight="1">
      <c r="B9" s="258" t="s">
        <v>259</v>
      </c>
      <c r="C9" s="273">
        <v>533909</v>
      </c>
      <c r="D9" s="274">
        <f>IFERROR((C9-C10)/C10,"-")</f>
        <v>2.6438171552050631E-2</v>
      </c>
      <c r="E9" s="275">
        <f t="shared" si="1"/>
        <v>2.1569505353630447E-2</v>
      </c>
      <c r="F9" s="276">
        <f>((SUM(C9:C10,C12:C21)/SUM(C22:C23,C25:C34))-1)</f>
        <v>-9.3631137081615412E-2</v>
      </c>
    </row>
    <row r="10" spans="2:12" ht="15" customHeight="1">
      <c r="B10" s="258" t="s">
        <v>260</v>
      </c>
      <c r="C10" s="273">
        <v>520157</v>
      </c>
      <c r="D10" s="274">
        <f>C10/C12-1</f>
        <v>0.16415181329060102</v>
      </c>
      <c r="E10" s="275">
        <f t="shared" si="1"/>
        <v>-4.7212839694320885E-2</v>
      </c>
      <c r="F10" s="276">
        <f>((SUM(C10,C12:C22)/SUM(C23,C25:C35))-1)</f>
        <v>-9.701763895796689E-2</v>
      </c>
    </row>
    <row r="11" spans="2:12" ht="30" customHeight="1">
      <c r="B11" s="202" t="str">
        <f>actualizaciones!$A$2</f>
        <v xml:space="preserve">acumulado abril 2011 </v>
      </c>
      <c r="C11" s="72">
        <v>2041789</v>
      </c>
      <c r="D11" s="277"/>
      <c r="E11" s="260">
        <v>5.6957356525988434E-2</v>
      </c>
      <c r="F11" s="260" t="s">
        <v>64</v>
      </c>
    </row>
    <row r="12" spans="2:12" ht="15" customHeight="1" outlineLevel="1">
      <c r="B12" s="258" t="s">
        <v>249</v>
      </c>
      <c r="C12" s="273">
        <v>446812</v>
      </c>
      <c r="D12" s="274">
        <f t="shared" ref="D12:D21" si="2">IFERROR((C12-C13)/C13,"-")</f>
        <v>3.4450388296749447E-3</v>
      </c>
      <c r="E12" s="275">
        <f>C12/C25-1</f>
        <v>-0.11982854058568837</v>
      </c>
      <c r="F12" s="276">
        <f>((SUM(C12:C23)/SUM(C25:C36))-1)</f>
        <v>-0.10016953504486348</v>
      </c>
    </row>
    <row r="13" spans="2:12" ht="15" customHeight="1" outlineLevel="1">
      <c r="B13" s="258" t="s">
        <v>250</v>
      </c>
      <c r="C13" s="273">
        <v>445278</v>
      </c>
      <c r="D13" s="274">
        <f t="shared" si="2"/>
        <v>0.29999824828770122</v>
      </c>
      <c r="E13" s="275">
        <f t="shared" ref="E13:E63" si="3">C13/C26-1</f>
        <v>-8.6603609868368459E-2</v>
      </c>
      <c r="F13" s="276">
        <f>((SUM(C13:C23,C25)/SUM(C26:C36,C38))-1)</f>
        <v>-0.10114441329851376</v>
      </c>
    </row>
    <row r="14" spans="2:12" ht="15" customHeight="1" outlineLevel="1">
      <c r="B14" s="258" t="s">
        <v>251</v>
      </c>
      <c r="C14" s="273">
        <v>342522</v>
      </c>
      <c r="D14" s="274">
        <f t="shared" si="2"/>
        <v>-6.8256416799081406E-3</v>
      </c>
      <c r="E14" s="275">
        <f t="shared" si="3"/>
        <v>-8.60523198104447E-2</v>
      </c>
      <c r="F14" s="276">
        <f>((SUM(C14:C23,C25:C26)/SUM(C27:C36,C38:C39))-1)</f>
        <v>-0.1034504614310684</v>
      </c>
    </row>
    <row r="15" spans="2:12" ht="15" customHeight="1" outlineLevel="1">
      <c r="B15" s="258" t="s">
        <v>252</v>
      </c>
      <c r="C15" s="273">
        <v>344876</v>
      </c>
      <c r="D15" s="274">
        <f t="shared" si="2"/>
        <v>-0.22770512361160875</v>
      </c>
      <c r="E15" s="275">
        <f t="shared" si="3"/>
        <v>-0.11994488108604673</v>
      </c>
      <c r="F15" s="276">
        <f>((SUM(C15:C23,C25:C27)/SUM(C28:C36,C38:C40))-1)</f>
        <v>-0.1137498133205983</v>
      </c>
    </row>
    <row r="16" spans="2:12" ht="15" customHeight="1" outlineLevel="1">
      <c r="B16" s="258" t="s">
        <v>253</v>
      </c>
      <c r="C16" s="273">
        <v>446560</v>
      </c>
      <c r="D16" s="274">
        <f t="shared" si="2"/>
        <v>0.20116630623070053</v>
      </c>
      <c r="E16" s="275">
        <f t="shared" si="3"/>
        <v>-0.20802333933369399</v>
      </c>
      <c r="F16" s="276">
        <f>((SUM(C16:C23,C25:C28)/SUM(C29:C36,C38:C41))-1)</f>
        <v>-0.12286174515397319</v>
      </c>
      <c r="G16" s="22"/>
      <c r="H16" s="22"/>
      <c r="I16" s="22"/>
      <c r="J16" s="22"/>
      <c r="K16" s="22"/>
      <c r="L16" s="22"/>
    </row>
    <row r="17" spans="2:12" ht="15" customHeight="1" outlineLevel="1">
      <c r="B17" s="258" t="s">
        <v>254</v>
      </c>
      <c r="C17" s="273">
        <v>371772</v>
      </c>
      <c r="D17" s="274">
        <f t="shared" si="2"/>
        <v>-9.5929186323622392E-2</v>
      </c>
      <c r="E17" s="275">
        <f t="shared" si="3"/>
        <v>-0.18210977890221103</v>
      </c>
      <c r="F17" s="276">
        <f>((SUM(C17:C23,C25:C29)/SUM(C30:C36,C38:C42))-1)</f>
        <v>-0.12972694864865819</v>
      </c>
      <c r="G17" s="22"/>
      <c r="H17" s="22"/>
      <c r="I17" s="22"/>
      <c r="J17" s="22"/>
      <c r="K17" s="22"/>
      <c r="L17" s="22"/>
    </row>
    <row r="18" spans="2:12" ht="15" customHeight="1" outlineLevel="1">
      <c r="B18" s="258" t="s">
        <v>255</v>
      </c>
      <c r="C18" s="273">
        <v>411220</v>
      </c>
      <c r="D18" s="274">
        <f t="shared" si="2"/>
        <v>9.4365833601677662E-2</v>
      </c>
      <c r="E18" s="275">
        <f t="shared" si="3"/>
        <v>1.8269521248408971E-2</v>
      </c>
      <c r="F18" s="276">
        <f>((SUM(C18:C23,C25:C30)/SUM(C31:C36,C38:C43))-1)</f>
        <v>-0.13669523082712565</v>
      </c>
      <c r="G18" s="22"/>
      <c r="H18" s="22"/>
      <c r="I18" s="22"/>
      <c r="J18" s="22"/>
      <c r="K18" s="22"/>
      <c r="L18" s="22"/>
    </row>
    <row r="19" spans="2:12" ht="15" customHeight="1" outlineLevel="1">
      <c r="B19" s="258" t="s">
        <v>256</v>
      </c>
      <c r="C19" s="273">
        <v>375761</v>
      </c>
      <c r="D19" s="274">
        <f t="shared" si="2"/>
        <v>0</v>
      </c>
      <c r="E19" s="275">
        <f t="shared" si="3"/>
        <v>-6.123107523355098E-3</v>
      </c>
      <c r="F19" s="276">
        <f>((SUM(C19:C23,C25:C31)/SUM(C32:C36,C38:C44))-1)</f>
        <v>-0.15157378523734433</v>
      </c>
      <c r="G19" s="22"/>
      <c r="H19" s="22"/>
      <c r="I19" s="22"/>
      <c r="J19" s="22"/>
      <c r="K19" s="22"/>
      <c r="L19" s="22"/>
    </row>
    <row r="20" spans="2:12" ht="15" customHeight="1" outlineLevel="1">
      <c r="B20" s="258" t="s">
        <v>257</v>
      </c>
      <c r="C20" s="273">
        <v>375761</v>
      </c>
      <c r="D20" s="274">
        <f t="shared" si="2"/>
        <v>-0.22910067455563032</v>
      </c>
      <c r="E20" s="275">
        <f t="shared" si="3"/>
        <v>-0.16679749170702285</v>
      </c>
      <c r="F20" s="276">
        <f>((SUM(C20:C23,C25:C32)/SUM(C33:C36,C38:C45))-1)</f>
        <v>-0.16815581368446619</v>
      </c>
      <c r="G20" s="22"/>
      <c r="H20" s="22"/>
      <c r="I20" s="22"/>
      <c r="J20" s="22"/>
      <c r="K20" s="22"/>
      <c r="L20" s="22"/>
    </row>
    <row r="21" spans="2:12" ht="15" customHeight="1" outlineLevel="1">
      <c r="B21" s="258" t="s">
        <v>258</v>
      </c>
      <c r="C21" s="273">
        <v>487432</v>
      </c>
      <c r="D21" s="274">
        <f t="shared" si="2"/>
        <v>-6.7358543996203862E-2</v>
      </c>
      <c r="E21" s="275">
        <f t="shared" si="3"/>
        <v>-0.10964006174023433</v>
      </c>
      <c r="F21" s="276">
        <f>((SUM(C21:C23,C25:C33)/SUM(C34:C36,C38:C46))-1)</f>
        <v>-0.17697248248751218</v>
      </c>
      <c r="G21" s="22"/>
      <c r="H21" s="22"/>
      <c r="I21" s="22"/>
      <c r="J21" s="22"/>
      <c r="K21" s="22"/>
      <c r="L21" s="22"/>
    </row>
    <row r="22" spans="2:12" ht="15" customHeight="1" outlineLevel="1">
      <c r="B22" s="258" t="s">
        <v>259</v>
      </c>
      <c r="C22" s="273">
        <v>522636</v>
      </c>
      <c r="D22" s="274">
        <f>IFERROR((C22-C23)/C23,"-")</f>
        <v>-4.2671981125854505E-2</v>
      </c>
      <c r="E22" s="275">
        <f t="shared" si="3"/>
        <v>-1.6238661453931491E-2</v>
      </c>
      <c r="F22" s="276">
        <f>((SUM(C22:C23,C25:C34)/SUM(C35:C36,C38:C47))-1)</f>
        <v>-0.1820268616081393</v>
      </c>
    </row>
    <row r="23" spans="2:12" ht="15" customHeight="1" outlineLevel="1">
      <c r="B23" s="258" t="s">
        <v>260</v>
      </c>
      <c r="C23" s="273">
        <v>545932</v>
      </c>
      <c r="D23" s="274">
        <f>C23/C25-1</f>
        <v>7.542717111665298E-2</v>
      </c>
      <c r="E23" s="275">
        <f t="shared" si="3"/>
        <v>-8.1423600594961676E-2</v>
      </c>
      <c r="F23" s="276">
        <f>((SUM(C23,C25:C35)/SUM(C36,C38:C48))-1)</f>
        <v>-0.19271538408446998</v>
      </c>
    </row>
    <row r="24" spans="2:12" ht="15" customHeight="1">
      <c r="B24" s="261">
        <v>2010</v>
      </c>
      <c r="C24" s="278">
        <v>5116562</v>
      </c>
      <c r="D24" s="279"/>
      <c r="E24" s="262">
        <f t="shared" si="3"/>
        <v>-0.10016953504486348</v>
      </c>
      <c r="F24" s="262">
        <f>C24/C37-1</f>
        <v>-0.10016953504486348</v>
      </c>
    </row>
    <row r="25" spans="2:12" ht="15" hidden="1" customHeight="1" outlineLevel="1">
      <c r="B25" s="258" t="s">
        <v>249</v>
      </c>
      <c r="C25" s="273">
        <v>507642</v>
      </c>
      <c r="D25" s="274">
        <f t="shared" ref="D25:D35" si="4">IFERROR((C25-C26)/C26,"-")</f>
        <v>4.1323331220499818E-2</v>
      </c>
      <c r="E25" s="275">
        <f t="shared" si="3"/>
        <v>-0.12698887673607528</v>
      </c>
      <c r="F25" s="276">
        <f>((SUM(C25:C36)/SUM(C38:C49))-1)</f>
        <v>-0.1907996498579807</v>
      </c>
    </row>
    <row r="26" spans="2:12" ht="15" hidden="1" customHeight="1" outlineLevel="1">
      <c r="B26" s="258" t="s">
        <v>250</v>
      </c>
      <c r="C26" s="273">
        <v>487497</v>
      </c>
      <c r="D26" s="274">
        <f t="shared" si="4"/>
        <v>0.30078287598860109</v>
      </c>
      <c r="E26" s="275">
        <f t="shared" si="3"/>
        <v>-0.11267867121220665</v>
      </c>
      <c r="F26" s="276">
        <f>((SUM(C26:C36,C38)/SUM(C39:C49,C51))-1)</f>
        <v>-0.18581475672959424</v>
      </c>
    </row>
    <row r="27" spans="2:12" ht="15" hidden="1" customHeight="1" outlineLevel="1">
      <c r="B27" s="258" t="s">
        <v>251</v>
      </c>
      <c r="C27" s="273">
        <v>374772</v>
      </c>
      <c r="D27" s="274">
        <f t="shared" si="4"/>
        <v>-4.3656221292232317E-2</v>
      </c>
      <c r="E27" s="275">
        <f t="shared" si="3"/>
        <v>-0.21729922998043105</v>
      </c>
      <c r="F27" s="276">
        <f>((SUM(C27:C36,C38:C39)/SUM(C40:C49,C51:C52))-1)</f>
        <v>-0.18383736994874</v>
      </c>
    </row>
    <row r="28" spans="2:12" ht="15" hidden="1" customHeight="1" outlineLevel="1">
      <c r="B28" s="258" t="s">
        <v>252</v>
      </c>
      <c r="C28" s="273">
        <v>391880</v>
      </c>
      <c r="D28" s="274">
        <f t="shared" si="4"/>
        <v>-0.30499862553316009</v>
      </c>
      <c r="E28" s="275">
        <f t="shared" si="3"/>
        <v>-0.22710382858540357</v>
      </c>
      <c r="F28" s="276">
        <f>((SUM(C28:C36,C38:C40)/SUM(C41:C49,C51:C53))-1)</f>
        <v>-0.17390829166236266</v>
      </c>
    </row>
    <row r="29" spans="2:12" ht="15" hidden="1" customHeight="1" outlineLevel="1">
      <c r="B29" s="258" t="s">
        <v>253</v>
      </c>
      <c r="C29" s="273">
        <v>563855</v>
      </c>
      <c r="D29" s="274">
        <f t="shared" si="4"/>
        <v>0.24046859531404685</v>
      </c>
      <c r="E29" s="275">
        <f t="shared" si="3"/>
        <v>-0.24445590856101518</v>
      </c>
      <c r="F29" s="276">
        <f>((SUM(C29:C36,C38:C41)/SUM(C42:C49,C51:C54))-1)</f>
        <v>-0.1641174281958232</v>
      </c>
    </row>
    <row r="30" spans="2:12" ht="15" hidden="1" customHeight="1" outlineLevel="1">
      <c r="B30" s="258" t="s">
        <v>254</v>
      </c>
      <c r="C30" s="273">
        <v>454550</v>
      </c>
      <c r="D30" s="274">
        <f t="shared" si="4"/>
        <v>0.1255639581816651</v>
      </c>
      <c r="E30" s="275">
        <f t="shared" si="3"/>
        <v>-0.24326043128578301</v>
      </c>
      <c r="F30" s="276">
        <f>((SUM(C30:C36,C38:C42)/SUM(C43:C49,C51:C55))-1)</f>
        <v>-0.14215191537963412</v>
      </c>
    </row>
    <row r="31" spans="2:12" ht="15" hidden="1" customHeight="1" outlineLevel="1">
      <c r="B31" s="258" t="s">
        <v>255</v>
      </c>
      <c r="C31" s="273">
        <v>403842</v>
      </c>
      <c r="D31" s="274">
        <f t="shared" si="4"/>
        <v>6.8150318983484809E-2</v>
      </c>
      <c r="E31" s="275">
        <f t="shared" si="3"/>
        <v>-0.20322858134983268</v>
      </c>
      <c r="F31" s="276">
        <f>((SUM(C31:C36,C38:C43)/SUM(C44:C49,C51:C56))-1)</f>
        <v>-0.1287148851746287</v>
      </c>
    </row>
    <row r="32" spans="2:12" ht="15" hidden="1" customHeight="1" outlineLevel="1">
      <c r="B32" s="258" t="s">
        <v>256</v>
      </c>
      <c r="C32" s="273">
        <v>378076</v>
      </c>
      <c r="D32" s="274">
        <f t="shared" si="4"/>
        <v>-0.16166427190321608</v>
      </c>
      <c r="E32" s="275">
        <f t="shared" si="3"/>
        <v>-0.25850731047196918</v>
      </c>
      <c r="F32" s="276">
        <f>((SUM(C32:C36,C38:C44)/SUM(C45:C49,C51:C57))-1)</f>
        <v>-0.11606744259823043</v>
      </c>
    </row>
    <row r="33" spans="2:6" ht="15" hidden="1" customHeight="1" outlineLevel="1">
      <c r="B33" s="258" t="s">
        <v>257</v>
      </c>
      <c r="C33" s="273">
        <v>450984</v>
      </c>
      <c r="D33" s="274">
        <f t="shared" si="4"/>
        <v>-0.17621722333342466</v>
      </c>
      <c r="E33" s="275">
        <f t="shared" si="3"/>
        <v>-0.26445855052419376</v>
      </c>
      <c r="F33" s="276">
        <f>((SUM(C33:C36,C38:C45)/SUM(C46:C49,C51:C58))-1)</f>
        <v>-8.7972458763751482E-2</v>
      </c>
    </row>
    <row r="34" spans="2:6" ht="15" hidden="1" customHeight="1" outlineLevel="1">
      <c r="B34" s="258" t="s">
        <v>258</v>
      </c>
      <c r="C34" s="273">
        <v>547455</v>
      </c>
      <c r="D34" s="274">
        <f t="shared" si="4"/>
        <v>3.047831300128185E-2</v>
      </c>
      <c r="E34" s="275">
        <f t="shared" si="3"/>
        <v>-0.17383614503649758</v>
      </c>
      <c r="F34" s="276">
        <f>((SUM(C34:C36,C38:C46)/SUM(C47:C49,C51:C59))-1)</f>
        <v>-5.7761637338628491E-2</v>
      </c>
    </row>
    <row r="35" spans="2:6" ht="15" hidden="1" customHeight="1" outlineLevel="1">
      <c r="B35" s="258" t="s">
        <v>259</v>
      </c>
      <c r="C35" s="273">
        <v>531263</v>
      </c>
      <c r="D35" s="274">
        <f t="shared" si="4"/>
        <v>-0.10610542397749376</v>
      </c>
      <c r="E35" s="275">
        <f t="shared" si="3"/>
        <v>-0.16080813186639598</v>
      </c>
      <c r="F35" s="276">
        <f>((SUM(C35:C36,C38:C47)/SUM(C48:C49,C51:C60))-1)</f>
        <v>-4.3806836473660904E-2</v>
      </c>
    </row>
    <row r="36" spans="2:6" ht="15" hidden="1" customHeight="1" outlineLevel="1">
      <c r="B36" s="258" t="s">
        <v>260</v>
      </c>
      <c r="C36" s="273">
        <v>594324</v>
      </c>
      <c r="D36" s="274">
        <f>C36/C38-1</f>
        <v>2.2081433023092734E-2</v>
      </c>
      <c r="E36" s="275">
        <f t="shared" si="3"/>
        <v>-6.7863041156349002E-2</v>
      </c>
      <c r="F36" s="276">
        <f>((SUM(C36,C38:C48)/SUM(C49,C51:C61))-1)</f>
        <v>-2.8262859046370492E-2</v>
      </c>
    </row>
    <row r="37" spans="2:6" ht="15" customHeight="1" collapsed="1">
      <c r="B37" s="263">
        <v>2009</v>
      </c>
      <c r="C37" s="280">
        <v>5686140</v>
      </c>
      <c r="D37" s="281"/>
      <c r="E37" s="264">
        <f t="shared" si="3"/>
        <v>-0.1907996498579807</v>
      </c>
      <c r="F37" s="264">
        <f>C37/C50-1</f>
        <v>-0.1907996498579807</v>
      </c>
    </row>
    <row r="38" spans="2:6" ht="15" hidden="1" customHeight="1" outlineLevel="1">
      <c r="B38" s="258" t="s">
        <v>249</v>
      </c>
      <c r="C38" s="273">
        <v>581484</v>
      </c>
      <c r="D38" s="274">
        <f t="shared" ref="D38:D48" si="5">IFERROR((C38-C39)/C39,"-")</f>
        <v>5.839247328463805E-2</v>
      </c>
      <c r="E38" s="275">
        <f t="shared" si="3"/>
        <v>-7.5771350825550421E-2</v>
      </c>
      <c r="F38" s="276">
        <f>((SUM(C38:C49)/SUM(C51:C62))-1)</f>
        <v>-2.3026275085405223E-2</v>
      </c>
    </row>
    <row r="39" spans="2:6" ht="15" hidden="1" customHeight="1" outlineLevel="1">
      <c r="B39" s="258" t="s">
        <v>250</v>
      </c>
      <c r="C39" s="273">
        <v>549403</v>
      </c>
      <c r="D39" s="274">
        <f t="shared" si="5"/>
        <v>0.14741269665573004</v>
      </c>
      <c r="E39" s="275">
        <f t="shared" si="3"/>
        <v>-9.6544556686010696E-2</v>
      </c>
      <c r="F39" s="276">
        <f>((SUM(C39:C49,C51)/SUM(C52:C62,C64))-1)</f>
        <v>-1.3825610046452885E-2</v>
      </c>
    </row>
    <row r="40" spans="2:6" ht="15" hidden="1" customHeight="1" outlineLevel="1">
      <c r="B40" s="258" t="s">
        <v>251</v>
      </c>
      <c r="C40" s="273">
        <v>478819</v>
      </c>
      <c r="D40" s="274">
        <f t="shared" si="5"/>
        <v>-5.5635980655900662E-2</v>
      </c>
      <c r="E40" s="275">
        <f t="shared" si="3"/>
        <v>-7.7478695959601773E-2</v>
      </c>
      <c r="F40" s="276">
        <f>((SUM(C40:C49,C51:C52)/SUM(C53:C62,C64:C65))-1)</f>
        <v>-4.9285939076324503E-3</v>
      </c>
    </row>
    <row r="41" spans="2:6" ht="15" hidden="1" customHeight="1" outlineLevel="1">
      <c r="B41" s="258" t="s">
        <v>252</v>
      </c>
      <c r="C41" s="273">
        <v>507028</v>
      </c>
      <c r="D41" s="274">
        <f t="shared" si="5"/>
        <v>-0.32060191078535155</v>
      </c>
      <c r="E41" s="275">
        <f t="shared" si="3"/>
        <v>-9.5819958627576862E-2</v>
      </c>
      <c r="F41" s="276">
        <f>((SUM(C41:C49,C51:C53)/SUM(C54:C62,C64:C66))-1)</f>
        <v>-5.4471610542888849E-3</v>
      </c>
    </row>
    <row r="42" spans="2:6" ht="15" hidden="1" customHeight="1" outlineLevel="1">
      <c r="B42" s="258" t="s">
        <v>253</v>
      </c>
      <c r="C42" s="273">
        <v>746290</v>
      </c>
      <c r="D42" s="274">
        <f t="shared" si="5"/>
        <v>0.24243135570505553</v>
      </c>
      <c r="E42" s="275">
        <f t="shared" si="3"/>
        <v>-3.5677690040457399E-2</v>
      </c>
      <c r="F42" s="276">
        <f>((SUM(C42:C49,C51:C54)/SUM(C55:C62,C64:C67))-1)</f>
        <v>-5.987710168145477E-3</v>
      </c>
    </row>
    <row r="43" spans="2:6" ht="15" hidden="1" customHeight="1" outlineLevel="1">
      <c r="B43" s="258" t="s">
        <v>254</v>
      </c>
      <c r="C43" s="273">
        <v>600669</v>
      </c>
      <c r="D43" s="274">
        <f t="shared" si="5"/>
        <v>0.18510677757434182</v>
      </c>
      <c r="E43" s="275">
        <f t="shared" si="3"/>
        <v>-8.5029474934881E-2</v>
      </c>
      <c r="F43" s="276">
        <f>((SUM(C43:C49,C51:C55)/SUM(C56:C62,C64:C68))-1)</f>
        <v>-3.6431536056124036E-3</v>
      </c>
    </row>
    <row r="44" spans="2:6" ht="15" hidden="1" customHeight="1" outlineLevel="1">
      <c r="B44" s="258" t="s">
        <v>255</v>
      </c>
      <c r="C44" s="273">
        <v>506848</v>
      </c>
      <c r="D44" s="274">
        <f t="shared" si="5"/>
        <v>-5.9562450356452929E-3</v>
      </c>
      <c r="E44" s="275">
        <f t="shared" si="3"/>
        <v>-2.2996349112722636E-2</v>
      </c>
      <c r="F44" s="276">
        <f>((SUM(C44:C49,C51:C56)/SUM(C57:C62,C64:C69))-1)</f>
        <v>-3.4388652984997936E-3</v>
      </c>
    </row>
    <row r="45" spans="2:6" ht="15" hidden="1" customHeight="1" outlineLevel="1">
      <c r="B45" s="258" t="s">
        <v>256</v>
      </c>
      <c r="C45" s="273">
        <v>509885</v>
      </c>
      <c r="D45" s="274">
        <f t="shared" si="5"/>
        <v>-0.16839277675932751</v>
      </c>
      <c r="E45" s="275">
        <f t="shared" si="3"/>
        <v>0.18899488616887061</v>
      </c>
      <c r="F45" s="276">
        <f>((SUM(C45:C49,C51:C57)/SUM(C58:C62,C64:C70))-1)</f>
        <v>-6.2357323423041233E-3</v>
      </c>
    </row>
    <row r="46" spans="2:6" ht="15" hidden="1" customHeight="1" outlineLevel="1">
      <c r="B46" s="258" t="s">
        <v>257</v>
      </c>
      <c r="C46" s="273">
        <v>613132</v>
      </c>
      <c r="D46" s="274">
        <f t="shared" si="5"/>
        <v>-7.4723042585267879E-2</v>
      </c>
      <c r="E46" s="275">
        <f t="shared" si="3"/>
        <v>0.10866361563512017</v>
      </c>
      <c r="F46" s="276">
        <f>((SUM(C46:C49,C51:C58)/SUM(C59:C62,C64:C71))-1)</f>
        <v>-2.8029220711238145E-2</v>
      </c>
    </row>
    <row r="47" spans="2:6" ht="15" hidden="1" customHeight="1" outlineLevel="1">
      <c r="B47" s="258" t="s">
        <v>258</v>
      </c>
      <c r="C47" s="273">
        <v>662647</v>
      </c>
      <c r="D47" s="274">
        <f t="shared" si="5"/>
        <v>4.6728219061233839E-2</v>
      </c>
      <c r="E47" s="275">
        <f t="shared" si="3"/>
        <v>-2.3091211982721793E-2</v>
      </c>
      <c r="F47" s="276">
        <f>((SUM(C47:C49,C51:C59)/SUM(C60:C62,C64:C72))-1)</f>
        <v>-4.1109370848237958E-2</v>
      </c>
    </row>
    <row r="48" spans="2:6" ht="15" hidden="1" customHeight="1" outlineLevel="1">
      <c r="B48" s="258" t="s">
        <v>259</v>
      </c>
      <c r="C48" s="273">
        <v>633065</v>
      </c>
      <c r="D48" s="274">
        <f t="shared" si="5"/>
        <v>-7.1017090840081367E-3</v>
      </c>
      <c r="E48" s="275">
        <f t="shared" si="3"/>
        <v>1.6640356638718545E-2</v>
      </c>
      <c r="F48" s="276">
        <f>((SUM(C48:C49,C51:C60)/SUM(C61:C62,C64:C73))-1)</f>
        <v>-4.0278427112706239E-2</v>
      </c>
    </row>
    <row r="49" spans="2:6" ht="15" hidden="1" customHeight="1" outlineLevel="1">
      <c r="B49" s="258" t="s">
        <v>260</v>
      </c>
      <c r="C49" s="273">
        <v>637593</v>
      </c>
      <c r="D49" s="274">
        <f>C49/C51-1</f>
        <v>1.3410028673333851E-2</v>
      </c>
      <c r="E49" s="275">
        <f t="shared" si="3"/>
        <v>-8.9654175494007227E-3</v>
      </c>
      <c r="F49" s="276">
        <f>((SUM(C49,C51:C61)/SUM(C62,C64:C74))-1)</f>
        <v>-4.2860198430371477E-2</v>
      </c>
    </row>
    <row r="50" spans="2:6" ht="15" customHeight="1" collapsed="1">
      <c r="B50" s="263">
        <v>2008</v>
      </c>
      <c r="C50" s="280">
        <v>7026863</v>
      </c>
      <c r="D50" s="281"/>
      <c r="E50" s="264">
        <f t="shared" si="3"/>
        <v>-2.3026275085405223E-2</v>
      </c>
      <c r="F50" s="264">
        <f>C50/C63-1</f>
        <v>-2.3026275085405223E-2</v>
      </c>
    </row>
    <row r="51" spans="2:6" ht="15" hidden="1" customHeight="1" outlineLevel="1">
      <c r="B51" s="258" t="s">
        <v>249</v>
      </c>
      <c r="C51" s="273">
        <v>629156</v>
      </c>
      <c r="D51" s="274">
        <f t="shared" ref="D51:D61" si="6">IFERROR((C51-C52)/C52,"-")</f>
        <v>3.4603766076370675E-2</v>
      </c>
      <c r="E51" s="275">
        <f t="shared" si="3"/>
        <v>3.0739212277991479E-2</v>
      </c>
      <c r="F51" s="276" t="s">
        <v>64</v>
      </c>
    </row>
    <row r="52" spans="2:6" ht="15" hidden="1" customHeight="1" outlineLevel="1">
      <c r="B52" s="258" t="s">
        <v>250</v>
      </c>
      <c r="C52" s="273">
        <v>608113</v>
      </c>
      <c r="D52" s="274">
        <f t="shared" si="6"/>
        <v>0.17162685224253563</v>
      </c>
      <c r="E52" s="275">
        <f t="shared" si="3"/>
        <v>8.5244281253058496E-3</v>
      </c>
      <c r="F52" s="276" t="s">
        <v>64</v>
      </c>
    </row>
    <row r="53" spans="2:6" ht="15" hidden="1" customHeight="1" outlineLevel="1">
      <c r="B53" s="258" t="s">
        <v>251</v>
      </c>
      <c r="C53" s="273">
        <v>519033</v>
      </c>
      <c r="D53" s="274">
        <f t="shared" si="6"/>
        <v>-7.4411512946715178E-2</v>
      </c>
      <c r="E53" s="275">
        <f t="shared" si="3"/>
        <v>-7.8429701440860811E-2</v>
      </c>
      <c r="F53" s="276" t="s">
        <v>64</v>
      </c>
    </row>
    <row r="54" spans="2:6" ht="15" hidden="1" customHeight="1" outlineLevel="1">
      <c r="B54" s="258" t="s">
        <v>252</v>
      </c>
      <c r="C54" s="273">
        <v>560760</v>
      </c>
      <c r="D54" s="274">
        <f t="shared" si="6"/>
        <v>-0.27541119600569064</v>
      </c>
      <c r="E54" s="275">
        <f t="shared" si="3"/>
        <v>-9.3703635464445378E-2</v>
      </c>
      <c r="F54" s="276" t="s">
        <v>64</v>
      </c>
    </row>
    <row r="55" spans="2:6" ht="15" hidden="1" customHeight="1" outlineLevel="1">
      <c r="B55" s="258" t="s">
        <v>253</v>
      </c>
      <c r="C55" s="273">
        <v>773901</v>
      </c>
      <c r="D55" s="274">
        <f t="shared" si="6"/>
        <v>0.17884659324589863</v>
      </c>
      <c r="E55" s="275">
        <f t="shared" si="3"/>
        <v>-1.3515546128509248E-2</v>
      </c>
      <c r="F55" s="276" t="s">
        <v>64</v>
      </c>
    </row>
    <row r="56" spans="2:6" ht="15" hidden="1" customHeight="1" outlineLevel="1">
      <c r="B56" s="258" t="s">
        <v>254</v>
      </c>
      <c r="C56" s="273">
        <v>656490</v>
      </c>
      <c r="D56" s="274">
        <f t="shared" si="6"/>
        <v>0.26545458751142109</v>
      </c>
      <c r="E56" s="275">
        <f t="shared" si="3"/>
        <v>-7.6680951490201932E-2</v>
      </c>
      <c r="F56" s="276" t="s">
        <v>64</v>
      </c>
    </row>
    <row r="57" spans="2:6" ht="15" hidden="1" customHeight="1" outlineLevel="1">
      <c r="B57" s="258" t="s">
        <v>255</v>
      </c>
      <c r="C57" s="273">
        <v>518778</v>
      </c>
      <c r="D57" s="274">
        <f t="shared" si="6"/>
        <v>0.20973236917523441</v>
      </c>
      <c r="E57" s="275">
        <f t="shared" si="3"/>
        <v>-5.9211612011700554E-2</v>
      </c>
      <c r="F57" s="276" t="s">
        <v>64</v>
      </c>
    </row>
    <row r="58" spans="2:6" ht="15" hidden="1" customHeight="1" outlineLevel="1">
      <c r="B58" s="258" t="s">
        <v>256</v>
      </c>
      <c r="C58" s="273">
        <v>428837</v>
      </c>
      <c r="D58" s="274">
        <f t="shared" si="6"/>
        <v>-0.22457810236928089</v>
      </c>
      <c r="E58" s="275">
        <f t="shared" si="3"/>
        <v>-0.16024305419568097</v>
      </c>
      <c r="F58" s="276" t="s">
        <v>64</v>
      </c>
    </row>
    <row r="59" spans="2:6" ht="15" hidden="1" customHeight="1" outlineLevel="1">
      <c r="B59" s="258" t="s">
        <v>257</v>
      </c>
      <c r="C59" s="273">
        <v>553037</v>
      </c>
      <c r="D59" s="274">
        <f t="shared" si="6"/>
        <v>-0.18468399404402117</v>
      </c>
      <c r="E59" s="275">
        <f t="shared" si="3"/>
        <v>-6.5807988243143933E-2</v>
      </c>
      <c r="F59" s="276" t="s">
        <v>64</v>
      </c>
    </row>
    <row r="60" spans="2:6" ht="15" hidden="1" customHeight="1" outlineLevel="1">
      <c r="B60" s="258" t="s">
        <v>258</v>
      </c>
      <c r="C60" s="273">
        <v>678310</v>
      </c>
      <c r="D60" s="274">
        <f t="shared" si="6"/>
        <v>8.929939312963002E-2</v>
      </c>
      <c r="E60" s="275">
        <f t="shared" si="3"/>
        <v>-1.4293478418823891E-2</v>
      </c>
      <c r="F60" s="276" t="s">
        <v>64</v>
      </c>
    </row>
    <row r="61" spans="2:6" ht="15" hidden="1" customHeight="1" outlineLevel="1">
      <c r="B61" s="258" t="s">
        <v>259</v>
      </c>
      <c r="C61" s="273">
        <v>622703</v>
      </c>
      <c r="D61" s="274">
        <f t="shared" si="6"/>
        <v>-3.2109499954147053E-2</v>
      </c>
      <c r="E61" s="275">
        <f t="shared" si="3"/>
        <v>-1.4874111104958843E-2</v>
      </c>
      <c r="F61" s="276" t="s">
        <v>64</v>
      </c>
    </row>
    <row r="62" spans="2:6" ht="15" hidden="1" customHeight="1" outlineLevel="1">
      <c r="B62" s="258" t="s">
        <v>260</v>
      </c>
      <c r="C62" s="273">
        <v>643361</v>
      </c>
      <c r="D62" s="274">
        <f>C62/C64-1</f>
        <v>5.4011104321314285E-2</v>
      </c>
      <c r="E62" s="275">
        <f t="shared" si="3"/>
        <v>2.5186637027830194E-2</v>
      </c>
      <c r="F62" s="276" t="s">
        <v>64</v>
      </c>
    </row>
    <row r="63" spans="2:6" ht="15" customHeight="1" collapsed="1">
      <c r="B63" s="263">
        <v>2007</v>
      </c>
      <c r="C63" s="280">
        <v>7192479</v>
      </c>
      <c r="D63" s="281"/>
      <c r="E63" s="264">
        <f t="shared" si="3"/>
        <v>-4.0071285175133919E-2</v>
      </c>
      <c r="F63" s="264">
        <f>C63/C76-1</f>
        <v>-4.0071285175133919E-2</v>
      </c>
    </row>
    <row r="64" spans="2:6" ht="15" hidden="1" customHeight="1" outlineLevel="1">
      <c r="B64" s="258" t="s">
        <v>249</v>
      </c>
      <c r="C64" s="273">
        <v>610393</v>
      </c>
      <c r="D64" s="274">
        <f t="shared" ref="D64:D74" si="7">IFERROR((C64-C65)/C65,"-")</f>
        <v>1.2305691962990051E-2</v>
      </c>
      <c r="E64" s="275" t="s">
        <v>64</v>
      </c>
      <c r="F64" s="276" t="s">
        <v>64</v>
      </c>
    </row>
    <row r="65" spans="2:6" ht="15" hidden="1" customHeight="1" outlineLevel="1">
      <c r="B65" s="258" t="s">
        <v>250</v>
      </c>
      <c r="C65" s="273">
        <v>602973</v>
      </c>
      <c r="D65" s="274">
        <f t="shared" si="7"/>
        <v>7.0610168588702157E-2</v>
      </c>
      <c r="E65" s="275" t="s">
        <v>64</v>
      </c>
      <c r="F65" s="276" t="s">
        <v>64</v>
      </c>
    </row>
    <row r="66" spans="2:6" ht="15" hidden="1" customHeight="1" outlineLevel="1">
      <c r="B66" s="258" t="s">
        <v>251</v>
      </c>
      <c r="C66" s="273">
        <v>563205</v>
      </c>
      <c r="D66" s="274">
        <f t="shared" si="7"/>
        <v>-8.9752043675998566E-2</v>
      </c>
      <c r="E66" s="275" t="s">
        <v>64</v>
      </c>
      <c r="F66" s="276" t="s">
        <v>64</v>
      </c>
    </row>
    <row r="67" spans="2:6" ht="15" hidden="1" customHeight="1" outlineLevel="1">
      <c r="B67" s="258" t="s">
        <v>252</v>
      </c>
      <c r="C67" s="273">
        <v>618738</v>
      </c>
      <c r="D67" s="274">
        <f t="shared" si="7"/>
        <v>-0.21130038852574365</v>
      </c>
      <c r="E67" s="275" t="s">
        <v>64</v>
      </c>
      <c r="F67" s="276" t="s">
        <v>64</v>
      </c>
    </row>
    <row r="68" spans="2:6" ht="15" hidden="1" customHeight="1" outlineLevel="1">
      <c r="B68" s="258" t="s">
        <v>253</v>
      </c>
      <c r="C68" s="273">
        <v>784504</v>
      </c>
      <c r="D68" s="274">
        <f t="shared" si="7"/>
        <v>0.1033640829748063</v>
      </c>
      <c r="E68" s="275" t="s">
        <v>64</v>
      </c>
      <c r="F68" s="276" t="s">
        <v>64</v>
      </c>
    </row>
    <row r="69" spans="2:6" ht="15" hidden="1" customHeight="1" outlineLevel="1">
      <c r="B69" s="258" t="s">
        <v>254</v>
      </c>
      <c r="C69" s="273">
        <v>711011</v>
      </c>
      <c r="D69" s="274">
        <f t="shared" si="7"/>
        <v>0.28939718440633339</v>
      </c>
      <c r="E69" s="275" t="s">
        <v>64</v>
      </c>
      <c r="F69" s="276" t="s">
        <v>64</v>
      </c>
    </row>
    <row r="70" spans="2:6" ht="15" hidden="1" customHeight="1" outlineLevel="1">
      <c r="B70" s="258" t="s">
        <v>255</v>
      </c>
      <c r="C70" s="273">
        <v>551429</v>
      </c>
      <c r="D70" s="274">
        <f t="shared" si="7"/>
        <v>7.9818982195868943E-2</v>
      </c>
      <c r="E70" s="275" t="s">
        <v>64</v>
      </c>
      <c r="F70" s="276" t="s">
        <v>64</v>
      </c>
    </row>
    <row r="71" spans="2:6" ht="15" hidden="1" customHeight="1" outlineLevel="1">
      <c r="B71" s="258" t="s">
        <v>256</v>
      </c>
      <c r="C71" s="273">
        <v>510668</v>
      </c>
      <c r="D71" s="274">
        <f t="shared" si="7"/>
        <v>-0.13737784947508003</v>
      </c>
      <c r="E71" s="275" t="s">
        <v>64</v>
      </c>
      <c r="F71" s="276" t="s">
        <v>64</v>
      </c>
    </row>
    <row r="72" spans="2:6" ht="15" hidden="1" customHeight="1" outlineLevel="1">
      <c r="B72" s="258" t="s">
        <v>257</v>
      </c>
      <c r="C72" s="273">
        <v>591995</v>
      </c>
      <c r="D72" s="274">
        <f t="shared" si="7"/>
        <v>-0.13972470958197825</v>
      </c>
      <c r="E72" s="275" t="s">
        <v>64</v>
      </c>
      <c r="F72" s="276" t="s">
        <v>64</v>
      </c>
    </row>
    <row r="73" spans="2:6" ht="15" hidden="1" customHeight="1" outlineLevel="1">
      <c r="B73" s="258" t="s">
        <v>258</v>
      </c>
      <c r="C73" s="273">
        <v>688146</v>
      </c>
      <c r="D73" s="274">
        <f t="shared" si="7"/>
        <v>8.8657738825036983E-2</v>
      </c>
      <c r="E73" s="275" t="s">
        <v>64</v>
      </c>
      <c r="F73" s="276" t="s">
        <v>64</v>
      </c>
    </row>
    <row r="74" spans="2:6" ht="15" hidden="1" customHeight="1" outlineLevel="1">
      <c r="B74" s="258" t="s">
        <v>259</v>
      </c>
      <c r="C74" s="273">
        <v>632105</v>
      </c>
      <c r="D74" s="274">
        <f t="shared" si="7"/>
        <v>7.2503605261690206E-3</v>
      </c>
      <c r="E74" s="275" t="s">
        <v>64</v>
      </c>
      <c r="F74" s="276" t="s">
        <v>64</v>
      </c>
    </row>
    <row r="75" spans="2:6" ht="15" hidden="1" customHeight="1" outlineLevel="1">
      <c r="B75" s="258" t="s">
        <v>260</v>
      </c>
      <c r="C75" s="273">
        <v>627555</v>
      </c>
      <c r="D75" s="274" t="s">
        <v>64</v>
      </c>
      <c r="E75" s="275" t="s">
        <v>64</v>
      </c>
      <c r="F75" s="276" t="s">
        <v>64</v>
      </c>
    </row>
    <row r="76" spans="2:6" ht="15" customHeight="1" collapsed="1">
      <c r="B76" s="263">
        <v>2006</v>
      </c>
      <c r="C76" s="280">
        <v>7492722</v>
      </c>
      <c r="D76" s="281"/>
      <c r="E76" s="264" t="s">
        <v>64</v>
      </c>
      <c r="F76" s="264" t="s">
        <v>64</v>
      </c>
    </row>
    <row r="77" spans="2:6" ht="15" customHeight="1">
      <c r="B77" s="282" t="s">
        <v>79</v>
      </c>
      <c r="C77" s="282"/>
      <c r="D77" s="282"/>
      <c r="E77" s="282"/>
      <c r="F77" s="282"/>
    </row>
  </sheetData>
  <mergeCells count="2">
    <mergeCell ref="B5:F5"/>
    <mergeCell ref="B77:F77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 ht="15" customHeight="1">
      <c r="B8" s="65" t="s">
        <v>94</v>
      </c>
      <c r="C8" s="283">
        <v>63.379951956353565</v>
      </c>
      <c r="D8" s="125">
        <f t="shared" ref="D8:D11" si="0">C8/C21-1</f>
        <v>0.22153694768065324</v>
      </c>
      <c r="E8" s="283">
        <v>45.374742571344512</v>
      </c>
      <c r="F8" s="125">
        <f t="shared" ref="F8:F11" si="1">E8/E21-1</f>
        <v>0.22491471108513128</v>
      </c>
      <c r="G8" s="283">
        <v>56.964383992452234</v>
      </c>
      <c r="H8" s="125">
        <f t="shared" ref="H8:H11" si="2">G8/G21-1</f>
        <v>0.23817162041391637</v>
      </c>
      <c r="I8" s="284">
        <v>61.651682005993862</v>
      </c>
      <c r="J8" s="125">
        <f t="shared" ref="J8:J11" si="3">I8/I21-1</f>
        <v>0.22489439939930111</v>
      </c>
      <c r="K8" s="284">
        <v>44.416897110708497</v>
      </c>
      <c r="L8" s="125">
        <f t="shared" ref="L8:L11" si="4">K8/K21-1</f>
        <v>0.23247062137351859</v>
      </c>
      <c r="M8" s="284">
        <v>55.479670354687428</v>
      </c>
      <c r="N8" s="125">
        <f t="shared" ref="N8:N11" si="5">M8/M21-1</f>
        <v>0.24149090062143386</v>
      </c>
      <c r="O8" s="283">
        <v>76.902051347514444</v>
      </c>
      <c r="P8" s="125">
        <f t="shared" ref="P8:P11" si="6">O8/O21-1</f>
        <v>0.26621113962862264</v>
      </c>
      <c r="Q8" s="283">
        <v>52.852481674918145</v>
      </c>
      <c r="R8" s="125">
        <f t="shared" ref="R8:R11" si="7">Q8/Q21-1</f>
        <v>0.29556182049606416</v>
      </c>
      <c r="S8" s="283">
        <v>64.732779937093213</v>
      </c>
      <c r="T8" s="125">
        <f t="shared" ref="T8:T11" si="8">S8/S21-1</f>
        <v>0.28307588975622822</v>
      </c>
    </row>
    <row r="9" spans="2:20" ht="15" customHeight="1">
      <c r="B9" s="65" t="s">
        <v>95</v>
      </c>
      <c r="C9" s="283">
        <v>75.94</v>
      </c>
      <c r="D9" s="125">
        <f t="shared" si="0"/>
        <v>0.19751782442570964</v>
      </c>
      <c r="E9" s="283">
        <v>59.62</v>
      </c>
      <c r="F9" s="125">
        <f t="shared" si="1"/>
        <v>0.21367275816499909</v>
      </c>
      <c r="G9" s="283">
        <v>70.13</v>
      </c>
      <c r="H9" s="125">
        <f t="shared" si="2"/>
        <v>0.21428151516519223</v>
      </c>
      <c r="I9" s="284">
        <v>72.335324614257246</v>
      </c>
      <c r="J9" s="125">
        <f t="shared" si="3"/>
        <v>0.17849764078133612</v>
      </c>
      <c r="K9" s="284">
        <v>58.212471969904364</v>
      </c>
      <c r="L9" s="125">
        <f t="shared" si="4"/>
        <v>0.21049419185297724</v>
      </c>
      <c r="M9" s="284">
        <v>67.277738366431521</v>
      </c>
      <c r="N9" s="125">
        <f t="shared" si="5"/>
        <v>0.19857583852917693</v>
      </c>
      <c r="O9" s="283">
        <v>77.965755263072182</v>
      </c>
      <c r="P9" s="125">
        <f t="shared" si="6"/>
        <v>0.19855568398604717</v>
      </c>
      <c r="Q9" s="283">
        <v>57.536755233479653</v>
      </c>
      <c r="R9" s="125">
        <f t="shared" si="7"/>
        <v>0.14699721280209088</v>
      </c>
      <c r="S9" s="283">
        <v>67.628520568727808</v>
      </c>
      <c r="T9" s="125">
        <f t="shared" si="8"/>
        <v>0.1787627117731041</v>
      </c>
    </row>
    <row r="10" spans="2:20" ht="15" customHeight="1">
      <c r="B10" s="65" t="s">
        <v>96</v>
      </c>
      <c r="C10" s="283">
        <v>81.64</v>
      </c>
      <c r="D10" s="125">
        <f t="shared" si="0"/>
        <v>8.8098094095695023E-2</v>
      </c>
      <c r="E10" s="283">
        <v>62.9</v>
      </c>
      <c r="F10" s="125">
        <f t="shared" si="1"/>
        <v>7.1732833532117901E-2</v>
      </c>
      <c r="G10" s="283">
        <v>74.959999999999994</v>
      </c>
      <c r="H10" s="125">
        <f t="shared" si="2"/>
        <v>9.334889148191361E-2</v>
      </c>
      <c r="I10" s="284">
        <v>78.84</v>
      </c>
      <c r="J10" s="125">
        <f t="shared" si="3"/>
        <v>8.7601466332240197E-2</v>
      </c>
      <c r="K10" s="284">
        <v>62.69</v>
      </c>
      <c r="L10" s="125">
        <f t="shared" si="4"/>
        <v>0.10661517811797139</v>
      </c>
      <c r="M10" s="284">
        <v>73.06</v>
      </c>
      <c r="N10" s="125">
        <f t="shared" si="5"/>
        <v>0.10304396442630326</v>
      </c>
      <c r="O10" s="283">
        <v>83.97</v>
      </c>
      <c r="P10" s="125">
        <f t="shared" si="6"/>
        <v>0.21224963752573789</v>
      </c>
      <c r="Q10" s="283">
        <v>62.78</v>
      </c>
      <c r="R10" s="125">
        <f t="shared" si="7"/>
        <v>0.18142789764174605</v>
      </c>
      <c r="S10" s="283">
        <v>73.25</v>
      </c>
      <c r="T10" s="125">
        <f t="shared" si="8"/>
        <v>0.20180278838738097</v>
      </c>
    </row>
    <row r="11" spans="2:20" ht="15" customHeight="1">
      <c r="B11" s="65" t="s">
        <v>97</v>
      </c>
      <c r="C11" s="283">
        <v>70.790000000000006</v>
      </c>
      <c r="D11" s="125">
        <f t="shared" si="0"/>
        <v>3.5440884604480694E-3</v>
      </c>
      <c r="E11" s="283">
        <v>57.23</v>
      </c>
      <c r="F11" s="125">
        <f t="shared" si="1"/>
        <v>2.6547085201793719E-2</v>
      </c>
      <c r="G11" s="283">
        <v>65.959999999999994</v>
      </c>
      <c r="H11" s="125">
        <f t="shared" si="2"/>
        <v>1.9632091513371419E-2</v>
      </c>
      <c r="I11" s="284">
        <v>67.409864648957367</v>
      </c>
      <c r="J11" s="125">
        <f t="shared" si="3"/>
        <v>-2.3194901237796994E-2</v>
      </c>
      <c r="K11" s="284">
        <v>55.578488881779897</v>
      </c>
      <c r="L11" s="125">
        <f t="shared" si="4"/>
        <v>3.4463991997138566E-2</v>
      </c>
      <c r="M11" s="284">
        <v>63.172887539601057</v>
      </c>
      <c r="N11" s="125">
        <f t="shared" si="5"/>
        <v>3.1397060859830184E-3</v>
      </c>
      <c r="O11" s="283">
        <v>73.377466635171402</v>
      </c>
      <c r="P11" s="125">
        <f t="shared" si="6"/>
        <v>0.10072846737432894</v>
      </c>
      <c r="Q11" s="283">
        <v>53.20364129801186</v>
      </c>
      <c r="R11" s="125">
        <f t="shared" si="7"/>
        <v>5.6078404309294561E-2</v>
      </c>
      <c r="S11" s="283">
        <v>63.169352342213095</v>
      </c>
      <c r="T11" s="125">
        <f t="shared" si="8"/>
        <v>8.4178259266423305E-2</v>
      </c>
    </row>
    <row r="12" spans="2:20" ht="30" customHeight="1">
      <c r="B12" s="127" t="str">
        <f>actualizaciones!$A$2</f>
        <v xml:space="preserve">acumulado abril 2011 </v>
      </c>
      <c r="C12" s="285">
        <v>72.800120109116079</v>
      </c>
      <c r="D12" s="129">
        <v>0.11854705531537268</v>
      </c>
      <c r="E12" s="285">
        <v>56.207156516622533</v>
      </c>
      <c r="F12" s="129">
        <v>0.12303741634714505</v>
      </c>
      <c r="G12" s="285">
        <v>66.887759781953505</v>
      </c>
      <c r="H12" s="129">
        <v>0.13120780059045645</v>
      </c>
      <c r="I12" s="285">
        <v>70.495770970799128</v>
      </c>
      <c r="J12" s="129">
        <v>0.11576808316888565</v>
      </c>
      <c r="K12" s="285">
        <v>47.52404438964242</v>
      </c>
      <c r="L12" s="129">
        <v>-2.0743818917865919E-2</v>
      </c>
      <c r="M12" s="285">
        <v>61.424451946590494</v>
      </c>
      <c r="N12" s="129">
        <v>7.0187188143478352E-2</v>
      </c>
      <c r="O12" s="285">
        <v>77.581329466187512</v>
      </c>
      <c r="P12" s="129">
        <v>0.18677218359651193</v>
      </c>
      <c r="Q12" s="285">
        <v>54.087426031222421</v>
      </c>
      <c r="R12" s="129">
        <v>0.11357259082463589</v>
      </c>
      <c r="S12" s="285">
        <v>65.465266158170905</v>
      </c>
      <c r="T12" s="129">
        <v>0.15443868244937953</v>
      </c>
    </row>
    <row r="13" spans="2:20" ht="15" customHeight="1" outlineLevel="1">
      <c r="B13" s="65" t="s">
        <v>86</v>
      </c>
      <c r="C13" s="283">
        <v>57.523687457326645</v>
      </c>
      <c r="D13" s="125">
        <f>C13/C26-1</f>
        <v>-7.0761729308551624E-2</v>
      </c>
      <c r="E13" s="283">
        <v>53.778240210399311</v>
      </c>
      <c r="F13" s="125">
        <f>E13/E26-1</f>
        <v>5.5298029194281728E-2</v>
      </c>
      <c r="G13" s="283">
        <v>56.135263758298194</v>
      </c>
      <c r="H13" s="125">
        <f t="shared" ref="H13:H64" si="9">G13/G26-1</f>
        <v>-2.387901905193468E-2</v>
      </c>
      <c r="I13" s="284">
        <v>55.442133976433112</v>
      </c>
      <c r="J13" s="125">
        <f t="shared" ref="J13:J64" si="10">I13/I26-1</f>
        <v>-7.023944347115596E-2</v>
      </c>
      <c r="K13" s="284">
        <v>54.564299332980916</v>
      </c>
      <c r="L13" s="125">
        <f t="shared" ref="L13:L64" si="11">K13/K26-1</f>
        <v>0.10394178440647428</v>
      </c>
      <c r="M13" s="284">
        <v>55.119295313924979</v>
      </c>
      <c r="N13" s="125">
        <f t="shared" ref="N13:N64" si="12">M13/M26-1</f>
        <v>-7.5615832500156577E-3</v>
      </c>
      <c r="O13" s="283">
        <v>62.50275279471974</v>
      </c>
      <c r="P13" s="125">
        <f t="shared" ref="P13:P64" si="13">O13/O26-1</f>
        <v>2.933736646522056E-2</v>
      </c>
      <c r="Q13" s="283">
        <v>49.683025678772104</v>
      </c>
      <c r="R13" s="125">
        <f t="shared" ref="R13:R64" si="14">Q13/Q26-1</f>
        <v>6.0187664708068578E-2</v>
      </c>
      <c r="S13" s="283">
        <v>55.975719530448927</v>
      </c>
      <c r="T13" s="125">
        <f t="shared" ref="T13:T64" si="15">S13/S26-1</f>
        <v>4.5511903302423162E-2</v>
      </c>
    </row>
    <row r="14" spans="2:20" ht="15" customHeight="1" outlineLevel="1">
      <c r="B14" s="65" t="s">
        <v>87</v>
      </c>
      <c r="C14" s="283">
        <v>59.71</v>
      </c>
      <c r="D14" s="125">
        <f t="shared" ref="D14:F37" si="16">C14/C27-1</f>
        <v>-4.8691353176050334E-2</v>
      </c>
      <c r="E14" s="283">
        <v>54.58</v>
      </c>
      <c r="F14" s="125">
        <f t="shared" si="16"/>
        <v>0.12356719104359404</v>
      </c>
      <c r="G14" s="283">
        <v>57.81</v>
      </c>
      <c r="H14" s="125">
        <f t="shared" si="9"/>
        <v>1.3015310863451646E-2</v>
      </c>
      <c r="I14" s="284">
        <v>57.825559185276425</v>
      </c>
      <c r="J14" s="125">
        <f t="shared" si="10"/>
        <v>-4.2770274865619573E-2</v>
      </c>
      <c r="K14" s="284">
        <v>54.755723316761802</v>
      </c>
      <c r="L14" s="125">
        <f t="shared" si="11"/>
        <v>0.16245167971765895</v>
      </c>
      <c r="M14" s="284">
        <v>56.696574685401501</v>
      </c>
      <c r="N14" s="125">
        <f t="shared" si="12"/>
        <v>2.9456690530531793E-2</v>
      </c>
      <c r="O14" s="283">
        <v>68.431356585991807</v>
      </c>
      <c r="P14" s="125">
        <f t="shared" si="13"/>
        <v>7.8211254595192958E-2</v>
      </c>
      <c r="Q14" s="283">
        <v>54.406122105735271</v>
      </c>
      <c r="R14" s="125">
        <f t="shared" si="14"/>
        <v>0.15852869789270096</v>
      </c>
      <c r="S14" s="283">
        <v>61.290551546705636</v>
      </c>
      <c r="T14" s="125">
        <f t="shared" si="15"/>
        <v>0.11613351176960762</v>
      </c>
    </row>
    <row r="15" spans="2:20" ht="15" customHeight="1" outlineLevel="1">
      <c r="B15" s="65" t="s">
        <v>88</v>
      </c>
      <c r="C15" s="283">
        <v>46.95</v>
      </c>
      <c r="D15" s="125">
        <f t="shared" si="16"/>
        <v>9.4175465876435993E-3</v>
      </c>
      <c r="E15" s="283">
        <v>36.39</v>
      </c>
      <c r="F15" s="125">
        <f t="shared" si="16"/>
        <v>-6.6880470311225793E-4</v>
      </c>
      <c r="G15" s="283">
        <v>43.03</v>
      </c>
      <c r="H15" s="125">
        <f t="shared" si="9"/>
        <v>1.3513729680979303E-2</v>
      </c>
      <c r="I15" s="284">
        <v>44.660480977364244</v>
      </c>
      <c r="J15" s="125">
        <f t="shared" si="10"/>
        <v>-4.4726589587543719E-3</v>
      </c>
      <c r="K15" s="284">
        <v>35.472585693836457</v>
      </c>
      <c r="L15" s="125">
        <f t="shared" si="11"/>
        <v>-4.093926750579624E-3</v>
      </c>
      <c r="M15" s="284">
        <v>41.281475777781417</v>
      </c>
      <c r="N15" s="125">
        <f t="shared" si="12"/>
        <v>3.0688961269007553E-3</v>
      </c>
      <c r="O15" s="283">
        <v>66.541548160495338</v>
      </c>
      <c r="P15" s="125">
        <f t="shared" si="13"/>
        <v>0.11288226170579074</v>
      </c>
      <c r="Q15" s="283">
        <v>46.569092517004343</v>
      </c>
      <c r="R15" s="125">
        <f t="shared" si="14"/>
        <v>8.684935476957345E-2</v>
      </c>
      <c r="S15" s="283">
        <v>56.372776144118234</v>
      </c>
      <c r="T15" s="125">
        <f t="shared" si="15"/>
        <v>0.1051149329562584</v>
      </c>
    </row>
    <row r="16" spans="2:20" ht="15" customHeight="1" outlineLevel="1">
      <c r="B16" s="65" t="s">
        <v>89</v>
      </c>
      <c r="C16" s="283">
        <v>51.018484135825389</v>
      </c>
      <c r="D16" s="125">
        <f t="shared" si="16"/>
        <v>-3.7750204907103235E-2</v>
      </c>
      <c r="E16" s="283">
        <v>34.169993696154656</v>
      </c>
      <c r="F16" s="125">
        <f t="shared" si="16"/>
        <v>-3.0088172121638945E-2</v>
      </c>
      <c r="G16" s="283">
        <v>44.772809887313706</v>
      </c>
      <c r="H16" s="125">
        <f t="shared" si="9"/>
        <v>-2.3919557721523654E-2</v>
      </c>
      <c r="I16" s="284">
        <v>47.364822649458219</v>
      </c>
      <c r="J16" s="125">
        <f t="shared" si="10"/>
        <v>-4.7783323606274797E-2</v>
      </c>
      <c r="K16" s="284">
        <v>33.190940894862827</v>
      </c>
      <c r="L16" s="125">
        <f t="shared" si="11"/>
        <v>-3.6746782603615968E-2</v>
      </c>
      <c r="M16" s="284">
        <v>42.152135883979462</v>
      </c>
      <c r="N16" s="125">
        <f t="shared" si="12"/>
        <v>-3.3500025245630338E-2</v>
      </c>
      <c r="O16" s="283">
        <v>62.925694614051615</v>
      </c>
      <c r="P16" s="125">
        <f t="shared" si="13"/>
        <v>5.8193276842755992E-2</v>
      </c>
      <c r="Q16" s="283">
        <v>42.88564967950515</v>
      </c>
      <c r="R16" s="125">
        <f t="shared" si="14"/>
        <v>5.1737083078047919E-2</v>
      </c>
      <c r="S16" s="283">
        <v>52.722510199732064</v>
      </c>
      <c r="T16" s="125">
        <f t="shared" si="15"/>
        <v>5.9118230753032686E-2</v>
      </c>
    </row>
    <row r="17" spans="2:20" ht="15" customHeight="1" outlineLevel="1">
      <c r="B17" s="65" t="s">
        <v>90</v>
      </c>
      <c r="C17" s="283">
        <v>62.430874150026554</v>
      </c>
      <c r="D17" s="125">
        <f t="shared" si="16"/>
        <v>-0.132543085312956</v>
      </c>
      <c r="E17" s="283">
        <v>45.362267757525636</v>
      </c>
      <c r="F17" s="125">
        <f t="shared" si="16"/>
        <v>-0.12478742509115115</v>
      </c>
      <c r="G17" s="283">
        <v>56.103603716788363</v>
      </c>
      <c r="H17" s="125">
        <f t="shared" si="9"/>
        <v>-0.12173444400769629</v>
      </c>
      <c r="I17" s="284">
        <v>58.127052515016508</v>
      </c>
      <c r="J17" s="125">
        <f t="shared" si="10"/>
        <v>-0.1487276950161579</v>
      </c>
      <c r="K17" s="284">
        <v>44.23441295787029</v>
      </c>
      <c r="L17" s="125">
        <f t="shared" si="11"/>
        <v>-0.1256725244939576</v>
      </c>
      <c r="M17" s="284">
        <v>53.017797364526508</v>
      </c>
      <c r="N17" s="125">
        <f t="shared" si="12"/>
        <v>-0.13354844946715005</v>
      </c>
      <c r="O17" s="283">
        <v>75.758073707743435</v>
      </c>
      <c r="P17" s="125">
        <f t="shared" si="13"/>
        <v>5.3936846887755019E-2</v>
      </c>
      <c r="Q17" s="283">
        <v>57.308421964492076</v>
      </c>
      <c r="R17" s="125">
        <f t="shared" si="14"/>
        <v>3.6394428775246679E-2</v>
      </c>
      <c r="S17" s="283">
        <v>66.364621760345088</v>
      </c>
      <c r="T17" s="125">
        <f t="shared" si="15"/>
        <v>4.8647891791392839E-2</v>
      </c>
    </row>
    <row r="18" spans="2:20" ht="15" customHeight="1" outlineLevel="1">
      <c r="B18" s="65" t="s">
        <v>91</v>
      </c>
      <c r="C18" s="283">
        <v>51.328414168153998</v>
      </c>
      <c r="D18" s="125">
        <f t="shared" si="16"/>
        <v>-8.423881947985723E-2</v>
      </c>
      <c r="E18" s="283">
        <v>38.863206555999156</v>
      </c>
      <c r="F18" s="125">
        <f t="shared" si="16"/>
        <v>-0.13057703454140601</v>
      </c>
      <c r="G18" s="283">
        <v>46.707606953148165</v>
      </c>
      <c r="H18" s="125">
        <f t="shared" si="9"/>
        <v>-9.28800358681654E-2</v>
      </c>
      <c r="I18" s="284">
        <v>47.798010928319826</v>
      </c>
      <c r="J18" s="125">
        <f t="shared" si="10"/>
        <v>-0.10337645646603899</v>
      </c>
      <c r="K18" s="284">
        <v>37.648564691347758</v>
      </c>
      <c r="L18" s="125">
        <f t="shared" si="11"/>
        <v>-0.13634688950410601</v>
      </c>
      <c r="M18" s="284">
        <v>44.065378965360942</v>
      </c>
      <c r="N18" s="125">
        <f t="shared" si="12"/>
        <v>-0.10822133134609357</v>
      </c>
      <c r="O18" s="283">
        <v>69.497909001516803</v>
      </c>
      <c r="P18" s="125">
        <f t="shared" si="13"/>
        <v>5.284395530463315E-2</v>
      </c>
      <c r="Q18" s="283">
        <v>50.674079070869361</v>
      </c>
      <c r="R18" s="125">
        <f t="shared" si="14"/>
        <v>6.9357846400430079E-2</v>
      </c>
      <c r="S18" s="283">
        <v>59.913948047662259</v>
      </c>
      <c r="T18" s="125">
        <f t="shared" si="15"/>
        <v>6.3081132242310378E-2</v>
      </c>
    </row>
    <row r="19" spans="2:20" ht="15" customHeight="1" outlineLevel="1">
      <c r="B19" s="65" t="s">
        <v>92</v>
      </c>
      <c r="C19" s="283">
        <v>57.250739974861126</v>
      </c>
      <c r="D19" s="125">
        <f t="shared" si="16"/>
        <v>0.13270363253281148</v>
      </c>
      <c r="E19" s="283">
        <v>39.823487588488049</v>
      </c>
      <c r="F19" s="125">
        <f t="shared" si="16"/>
        <v>-3.4240303211903411E-2</v>
      </c>
      <c r="G19" s="283">
        <v>50.348331802877254</v>
      </c>
      <c r="H19" s="125">
        <f t="shared" si="9"/>
        <v>7.8898167490600635E-2</v>
      </c>
      <c r="I19" s="284">
        <v>54.650680399835487</v>
      </c>
      <c r="J19" s="125">
        <f t="shared" si="10"/>
        <v>0.11225595530154853</v>
      </c>
      <c r="K19" s="284">
        <v>38.265241813947114</v>
      </c>
      <c r="L19" s="125">
        <f t="shared" si="11"/>
        <v>-4.7249314455221403E-2</v>
      </c>
      <c r="M19" s="284">
        <v>48.180224631565281</v>
      </c>
      <c r="N19" s="125">
        <f t="shared" si="12"/>
        <v>6.1407831914374933E-2</v>
      </c>
      <c r="O19" s="283">
        <v>60.247435704848954</v>
      </c>
      <c r="P19" s="125">
        <f t="shared" si="13"/>
        <v>6.9817041760255716E-2</v>
      </c>
      <c r="Q19" s="283">
        <v>39.683073628774395</v>
      </c>
      <c r="R19" s="125">
        <f t="shared" si="14"/>
        <v>6.9272393104034879E-2</v>
      </c>
      <c r="S19" s="283">
        <v>49.642168960120578</v>
      </c>
      <c r="T19" s="125">
        <f t="shared" si="15"/>
        <v>7.3443333386952414E-2</v>
      </c>
    </row>
    <row r="20" spans="2:20" ht="15" customHeight="1" outlineLevel="1">
      <c r="B20" s="65" t="s">
        <v>93</v>
      </c>
      <c r="C20" s="283">
        <v>50.211692322180411</v>
      </c>
      <c r="D20" s="125">
        <f t="shared" si="16"/>
        <v>6.0661012297853922E-2</v>
      </c>
      <c r="E20" s="283">
        <v>35.848243800725754</v>
      </c>
      <c r="F20" s="125">
        <f t="shared" si="16"/>
        <v>1.8705422015508955E-2</v>
      </c>
      <c r="G20" s="283">
        <v>44.522764299890397</v>
      </c>
      <c r="H20" s="125">
        <f t="shared" si="9"/>
        <v>5.3045513242440778E-2</v>
      </c>
      <c r="I20" s="284">
        <v>49.250265197596001</v>
      </c>
      <c r="J20" s="125">
        <f t="shared" si="10"/>
        <v>4.3212476072561179E-2</v>
      </c>
      <c r="K20" s="284">
        <v>31.036421250812086</v>
      </c>
      <c r="L20" s="125">
        <f t="shared" si="11"/>
        <v>-9.9666077204198178E-2</v>
      </c>
      <c r="M20" s="284">
        <v>42.057789328848799</v>
      </c>
      <c r="N20" s="125">
        <f t="shared" si="12"/>
        <v>3.8335534435620655E-3</v>
      </c>
      <c r="O20" s="283">
        <v>55.604857813059709</v>
      </c>
      <c r="P20" s="125">
        <f t="shared" si="13"/>
        <v>6.9007013858599642E-2</v>
      </c>
      <c r="Q20" s="283">
        <v>33.843419783284723</v>
      </c>
      <c r="R20" s="125">
        <f t="shared" si="14"/>
        <v>1.5306304370241497E-2</v>
      </c>
      <c r="S20" s="283">
        <v>44.382245888562132</v>
      </c>
      <c r="T20" s="125">
        <f t="shared" si="15"/>
        <v>5.1243076318947756E-2</v>
      </c>
    </row>
    <row r="21" spans="2:20" ht="15" customHeight="1" outlineLevel="1">
      <c r="B21" s="65" t="s">
        <v>94</v>
      </c>
      <c r="C21" s="283">
        <v>51.885415399586428</v>
      </c>
      <c r="D21" s="125">
        <f t="shared" si="16"/>
        <v>-0.13711266589744842</v>
      </c>
      <c r="E21" s="283">
        <v>37.043185260749944</v>
      </c>
      <c r="F21" s="125">
        <f t="shared" si="16"/>
        <v>-9.4077151852532626E-2</v>
      </c>
      <c r="G21" s="283">
        <v>46.00685644322008</v>
      </c>
      <c r="H21" s="125">
        <f t="shared" si="9"/>
        <v>-0.11712039065016155</v>
      </c>
      <c r="I21" s="284">
        <v>50.332242547788923</v>
      </c>
      <c r="J21" s="125">
        <f t="shared" si="10"/>
        <v>-0.15036484633127101</v>
      </c>
      <c r="K21" s="284">
        <v>36.038909439649267</v>
      </c>
      <c r="L21" s="125">
        <f t="shared" si="11"/>
        <v>-0.10787626899694724</v>
      </c>
      <c r="M21" s="284">
        <v>44.687939578869916</v>
      </c>
      <c r="N21" s="125">
        <f t="shared" si="12"/>
        <v>-0.13025367171163793</v>
      </c>
      <c r="O21" s="283">
        <v>60.733987358593033</v>
      </c>
      <c r="P21" s="125">
        <f t="shared" si="13"/>
        <v>-2.6782142167815937E-2</v>
      </c>
      <c r="Q21" s="283">
        <v>40.7950287194178</v>
      </c>
      <c r="R21" s="125">
        <f t="shared" si="14"/>
        <v>-6.4336561498255285E-2</v>
      </c>
      <c r="S21" s="283">
        <v>50.451248015728673</v>
      </c>
      <c r="T21" s="125">
        <f t="shared" si="15"/>
        <v>-3.9832716267403034E-2</v>
      </c>
    </row>
    <row r="22" spans="2:20" ht="15" customHeight="1" outlineLevel="1">
      <c r="B22" s="65" t="s">
        <v>95</v>
      </c>
      <c r="C22" s="283">
        <v>63.414504946027286</v>
      </c>
      <c r="D22" s="125">
        <f t="shared" si="16"/>
        <v>-3.5374126163259967E-2</v>
      </c>
      <c r="E22" s="283">
        <v>49.123620513771677</v>
      </c>
      <c r="F22" s="125">
        <f t="shared" si="16"/>
        <v>-0.10505337012622196</v>
      </c>
      <c r="G22" s="283">
        <v>57.754317367220594</v>
      </c>
      <c r="H22" s="125">
        <f t="shared" si="9"/>
        <v>-5.6610301090810222E-2</v>
      </c>
      <c r="I22" s="284">
        <v>61.379269767820155</v>
      </c>
      <c r="J22" s="125">
        <f t="shared" si="10"/>
        <v>-4.2300015931416191E-2</v>
      </c>
      <c r="K22" s="284">
        <v>48.089839969240153</v>
      </c>
      <c r="L22" s="125">
        <f t="shared" si="11"/>
        <v>-0.11892962570809407</v>
      </c>
      <c r="M22" s="284">
        <v>56.131398784903652</v>
      </c>
      <c r="N22" s="125">
        <f t="shared" si="12"/>
        <v>-6.6406921886021042E-2</v>
      </c>
      <c r="O22" s="283">
        <v>65.049756389941592</v>
      </c>
      <c r="P22" s="125">
        <f t="shared" si="13"/>
        <v>2.766340058406902E-2</v>
      </c>
      <c r="Q22" s="283">
        <v>50.162942500024499</v>
      </c>
      <c r="R22" s="125">
        <f t="shared" si="14"/>
        <v>-3.0716250176164528E-2</v>
      </c>
      <c r="S22" s="283">
        <v>57.372463425654566</v>
      </c>
      <c r="T22" s="125">
        <f t="shared" si="15"/>
        <v>2.2417830811127804E-3</v>
      </c>
    </row>
    <row r="23" spans="2:20" ht="15" customHeight="1" outlineLevel="1">
      <c r="B23" s="65" t="s">
        <v>96</v>
      </c>
      <c r="C23" s="283">
        <v>75.03</v>
      </c>
      <c r="D23" s="125">
        <f t="shared" si="16"/>
        <v>9.4050743657043023E-2</v>
      </c>
      <c r="E23" s="283">
        <v>58.69</v>
      </c>
      <c r="F23" s="125">
        <f t="shared" si="16"/>
        <v>-5.1091350040420425E-2</v>
      </c>
      <c r="G23" s="283">
        <v>68.56</v>
      </c>
      <c r="H23" s="125">
        <f t="shared" si="9"/>
        <v>4.2262085740346622E-2</v>
      </c>
      <c r="I23" s="284">
        <v>72.489788254768669</v>
      </c>
      <c r="J23" s="125">
        <f t="shared" si="10"/>
        <v>7.9593531764988068E-2</v>
      </c>
      <c r="K23" s="284">
        <v>56.650226058364161</v>
      </c>
      <c r="L23" s="125">
        <f t="shared" si="11"/>
        <v>-7.1773738805785414E-2</v>
      </c>
      <c r="M23" s="284">
        <v>66.234893944593352</v>
      </c>
      <c r="N23" s="125">
        <f t="shared" si="12"/>
        <v>2.538785564880186E-2</v>
      </c>
      <c r="O23" s="283">
        <v>69.267910998420234</v>
      </c>
      <c r="P23" s="125">
        <f t="shared" si="13"/>
        <v>3.2201918099518112E-2</v>
      </c>
      <c r="Q23" s="283">
        <v>53.139087137958619</v>
      </c>
      <c r="R23" s="125">
        <f t="shared" si="14"/>
        <v>-3.2014192254732565E-2</v>
      </c>
      <c r="S23" s="283">
        <v>60.950099889757524</v>
      </c>
      <c r="T23" s="125">
        <f t="shared" si="15"/>
        <v>4.05339196311294E-3</v>
      </c>
    </row>
    <row r="24" spans="2:20" ht="15" customHeight="1" outlineLevel="1">
      <c r="B24" s="65" t="s">
        <v>97</v>
      </c>
      <c r="C24" s="283">
        <v>70.540000000000006</v>
      </c>
      <c r="D24" s="125">
        <f t="shared" si="16"/>
        <v>1.3069079419790519E-2</v>
      </c>
      <c r="E24" s="283">
        <v>55.75</v>
      </c>
      <c r="F24" s="125">
        <f t="shared" si="16"/>
        <v>-0.10124133483798159</v>
      </c>
      <c r="G24" s="283">
        <v>64.69</v>
      </c>
      <c r="H24" s="125">
        <f t="shared" si="9"/>
        <v>-2.6632560938910532E-2</v>
      </c>
      <c r="I24" s="284">
        <v>69.01055771962946</v>
      </c>
      <c r="J24" s="125">
        <f t="shared" si="10"/>
        <v>2.2157269961797788E-2</v>
      </c>
      <c r="K24" s="284">
        <v>53.726847248186893</v>
      </c>
      <c r="L24" s="125">
        <f t="shared" si="11"/>
        <v>-0.11782302318599447</v>
      </c>
      <c r="M24" s="284">
        <v>62.975164033818295</v>
      </c>
      <c r="N24" s="125">
        <f t="shared" si="12"/>
        <v>-2.7511955981026404E-2</v>
      </c>
      <c r="O24" s="283">
        <v>66.662640978301908</v>
      </c>
      <c r="P24" s="125">
        <f t="shared" si="13"/>
        <v>-7.0077411458493444E-3</v>
      </c>
      <c r="Q24" s="283">
        <v>50.378495650432853</v>
      </c>
      <c r="R24" s="125">
        <f t="shared" si="14"/>
        <v>-4.5185692372421538E-2</v>
      </c>
      <c r="S24" s="283">
        <v>58.264728887807387</v>
      </c>
      <c r="T24" s="125">
        <f t="shared" si="15"/>
        <v>-2.2362553070906399E-2</v>
      </c>
    </row>
    <row r="25" spans="2:20" ht="15" customHeight="1">
      <c r="B25" s="131">
        <v>2010</v>
      </c>
      <c r="C25" s="286">
        <v>58.031300333463662</v>
      </c>
      <c r="D25" s="133">
        <f>C25/C38-1</f>
        <v>-2.4140162232569096E-2</v>
      </c>
      <c r="E25" s="286">
        <v>44.942513370789094</v>
      </c>
      <c r="F25" s="133">
        <f>E25/E38-1</f>
        <v>-4.3332598885459039E-2</v>
      </c>
      <c r="G25" s="286">
        <v>53.009782628853443</v>
      </c>
      <c r="H25" s="133">
        <f t="shared" si="9"/>
        <v>-2.4803804613551916E-2</v>
      </c>
      <c r="I25" s="286">
        <v>55.5874994658475</v>
      </c>
      <c r="J25" s="133">
        <f t="shared" si="10"/>
        <v>-3.3145620100315853E-2</v>
      </c>
      <c r="K25" s="286">
        <v>43.581258586830579</v>
      </c>
      <c r="L25" s="133">
        <f t="shared" si="11"/>
        <v>-5.3314345418856268E-2</v>
      </c>
      <c r="M25" s="286">
        <v>51.007081897484234</v>
      </c>
      <c r="N25" s="133">
        <f t="shared" si="12"/>
        <v>-3.4078517105251227E-2</v>
      </c>
      <c r="O25" s="286">
        <v>65.251993240038132</v>
      </c>
      <c r="P25" s="133">
        <f t="shared" si="13"/>
        <v>4.4876241610041001E-2</v>
      </c>
      <c r="Q25" s="286">
        <v>47.400441749110826</v>
      </c>
      <c r="R25" s="133">
        <f t="shared" si="14"/>
        <v>2.8312512423767977E-2</v>
      </c>
      <c r="S25" s="286">
        <v>56.104302420489866</v>
      </c>
      <c r="T25" s="133">
        <f t="shared" si="15"/>
        <v>4.0435818049023187E-2</v>
      </c>
    </row>
    <row r="26" spans="2:20" ht="15" hidden="1" customHeight="1" outlineLevel="1">
      <c r="B26" s="65" t="s">
        <v>86</v>
      </c>
      <c r="C26" s="283">
        <v>61.904130804387911</v>
      </c>
      <c r="D26" s="125">
        <f t="shared" si="16"/>
        <v>-5.0841294014291494E-2</v>
      </c>
      <c r="E26" s="283">
        <v>50.960239404084646</v>
      </c>
      <c r="F26" s="125">
        <f t="shared" si="16"/>
        <v>-0.15320306739639999</v>
      </c>
      <c r="G26" s="283">
        <v>57.508510578039591</v>
      </c>
      <c r="H26" s="125">
        <f t="shared" si="9"/>
        <v>-9.0055212372791349E-2</v>
      </c>
      <c r="I26" s="284">
        <v>59.630550669325075</v>
      </c>
      <c r="J26" s="125">
        <f t="shared" si="10"/>
        <v>-5.4542690575146824E-2</v>
      </c>
      <c r="K26" s="284">
        <v>49.426790528014109</v>
      </c>
      <c r="L26" s="125">
        <f t="shared" si="11"/>
        <v>-0.16782912417106721</v>
      </c>
      <c r="M26" s="284">
        <v>55.539260052455894</v>
      </c>
      <c r="N26" s="125">
        <f t="shared" si="12"/>
        <v>-9.8080599497010756E-2</v>
      </c>
      <c r="O26" s="283">
        <v>60.721348346029949</v>
      </c>
      <c r="P26" s="125">
        <f t="shared" si="13"/>
        <v>-6.0628297604490511E-2</v>
      </c>
      <c r="Q26" s="283">
        <v>46.862482306330861</v>
      </c>
      <c r="R26" s="125">
        <f t="shared" si="14"/>
        <v>-9.6751631345300404E-2</v>
      </c>
      <c r="S26" s="283">
        <v>53.539055226095769</v>
      </c>
      <c r="T26" s="125">
        <f t="shared" si="15"/>
        <v>-7.6514199942942507E-2</v>
      </c>
    </row>
    <row r="27" spans="2:20" ht="15" hidden="1" customHeight="1" outlineLevel="1">
      <c r="B27" s="65" t="s">
        <v>87</v>
      </c>
      <c r="C27" s="283">
        <v>62.766169738232186</v>
      </c>
      <c r="D27" s="125">
        <f t="shared" si="16"/>
        <v>-3.0338795948830821E-2</v>
      </c>
      <c r="E27" s="283">
        <v>48.577424149689605</v>
      </c>
      <c r="F27" s="125">
        <f t="shared" si="16"/>
        <v>-0.15059583581588376</v>
      </c>
      <c r="G27" s="283">
        <v>57.06725197541703</v>
      </c>
      <c r="H27" s="125">
        <f t="shared" si="9"/>
        <v>-7.5085057124521404E-2</v>
      </c>
      <c r="I27" s="284">
        <v>60.409280726377986</v>
      </c>
      <c r="J27" s="125">
        <f t="shared" si="10"/>
        <v>-4.0499124318455038E-2</v>
      </c>
      <c r="K27" s="284">
        <v>47.103655379517448</v>
      </c>
      <c r="L27" s="125">
        <f t="shared" si="11"/>
        <v>-0.17204803249705636</v>
      </c>
      <c r="M27" s="284">
        <v>55.074268987637403</v>
      </c>
      <c r="N27" s="125">
        <f t="shared" si="12"/>
        <v>-8.9633892677917104E-2</v>
      </c>
      <c r="O27" s="283">
        <v>63.467484961176638</v>
      </c>
      <c r="P27" s="125">
        <f t="shared" si="13"/>
        <v>-6.2358975251137649E-2</v>
      </c>
      <c r="Q27" s="283">
        <v>46.961393537075921</v>
      </c>
      <c r="R27" s="125">
        <f t="shared" si="14"/>
        <v>-0.1351318529536264</v>
      </c>
      <c r="S27" s="283">
        <v>54.913279549801061</v>
      </c>
      <c r="T27" s="125">
        <f t="shared" si="15"/>
        <v>-9.5231853005462996E-2</v>
      </c>
    </row>
    <row r="28" spans="2:20" ht="15" hidden="1" customHeight="1" outlineLevel="1">
      <c r="B28" s="65" t="s">
        <v>88</v>
      </c>
      <c r="C28" s="283">
        <v>46.511971342994215</v>
      </c>
      <c r="D28" s="125">
        <f t="shared" si="16"/>
        <v>-0.16525535996062068</v>
      </c>
      <c r="E28" s="283">
        <v>36.41435409127704</v>
      </c>
      <c r="F28" s="125">
        <f t="shared" si="16"/>
        <v>-0.21807270579177496</v>
      </c>
      <c r="G28" s="283">
        <v>42.456257611373871</v>
      </c>
      <c r="H28" s="125">
        <f t="shared" si="9"/>
        <v>-0.18416107587675112</v>
      </c>
      <c r="I28" s="284">
        <v>44.861129510167736</v>
      </c>
      <c r="J28" s="125">
        <f t="shared" si="10"/>
        <v>-0.16785089746903992</v>
      </c>
      <c r="K28" s="284">
        <v>35.618404834200163</v>
      </c>
      <c r="L28" s="125">
        <f t="shared" si="11"/>
        <v>-0.24267360898242429</v>
      </c>
      <c r="M28" s="284">
        <v>41.155174821170803</v>
      </c>
      <c r="N28" s="125">
        <f t="shared" si="12"/>
        <v>-0.19490890088108193</v>
      </c>
      <c r="O28" s="283">
        <v>59.792082639993346</v>
      </c>
      <c r="P28" s="125">
        <f t="shared" si="13"/>
        <v>-9.6925539197951327E-2</v>
      </c>
      <c r="Q28" s="283">
        <v>42.847789633989905</v>
      </c>
      <c r="R28" s="125">
        <f t="shared" si="14"/>
        <v>-0.11182092508637309</v>
      </c>
      <c r="S28" s="283">
        <v>51.010781288890179</v>
      </c>
      <c r="T28" s="125">
        <f t="shared" si="15"/>
        <v>-0.10228116041542146</v>
      </c>
    </row>
    <row r="29" spans="2:20" ht="15" hidden="1" customHeight="1" outlineLevel="1">
      <c r="B29" s="65" t="s">
        <v>89</v>
      </c>
      <c r="C29" s="283">
        <v>53.02</v>
      </c>
      <c r="D29" s="125">
        <f t="shared" si="16"/>
        <v>-0.1662211039471615</v>
      </c>
      <c r="E29" s="283">
        <v>35.229999999999997</v>
      </c>
      <c r="F29" s="125">
        <f t="shared" si="16"/>
        <v>-0.25122210414452717</v>
      </c>
      <c r="G29" s="283">
        <v>45.87</v>
      </c>
      <c r="H29" s="125">
        <f t="shared" si="9"/>
        <v>-0.19441517386722873</v>
      </c>
      <c r="I29" s="284">
        <v>49.74164370743879</v>
      </c>
      <c r="J29" s="125">
        <f t="shared" si="10"/>
        <v>-0.17412514976595828</v>
      </c>
      <c r="K29" s="284">
        <v>34.457129543336443</v>
      </c>
      <c r="L29" s="125">
        <f t="shared" si="11"/>
        <v>-0.27678792296016208</v>
      </c>
      <c r="M29" s="284">
        <v>43.613178463550589</v>
      </c>
      <c r="N29" s="125">
        <f t="shared" si="12"/>
        <v>-0.20878819958320638</v>
      </c>
      <c r="O29" s="283">
        <v>59.465218680842327</v>
      </c>
      <c r="P29" s="125">
        <f t="shared" si="13"/>
        <v>-0.10530589180506589</v>
      </c>
      <c r="Q29" s="283">
        <v>40.776017475769336</v>
      </c>
      <c r="R29" s="125">
        <f t="shared" si="14"/>
        <v>-8.7214623177495842E-2</v>
      </c>
      <c r="S29" s="283">
        <v>49.779626739355038</v>
      </c>
      <c r="T29" s="125">
        <f t="shared" si="15"/>
        <v>-9.6216339181741883E-2</v>
      </c>
    </row>
    <row r="30" spans="2:20" ht="15" hidden="1" customHeight="1" outlineLevel="1">
      <c r="B30" s="65" t="s">
        <v>90</v>
      </c>
      <c r="C30" s="283">
        <v>71.97</v>
      </c>
      <c r="D30" s="125">
        <f t="shared" si="16"/>
        <v>-0.14727488151658774</v>
      </c>
      <c r="E30" s="283">
        <v>51.83</v>
      </c>
      <c r="F30" s="125">
        <f t="shared" si="16"/>
        <v>-0.31999475203358696</v>
      </c>
      <c r="G30" s="283">
        <v>63.88</v>
      </c>
      <c r="H30" s="125">
        <f t="shared" si="9"/>
        <v>-0.21242756750092462</v>
      </c>
      <c r="I30" s="284">
        <v>68.282560321423603</v>
      </c>
      <c r="J30" s="125">
        <f t="shared" si="10"/>
        <v>-0.16320138624645808</v>
      </c>
      <c r="K30" s="284">
        <v>50.592500175370034</v>
      </c>
      <c r="L30" s="125">
        <f t="shared" si="11"/>
        <v>-0.33175469990150708</v>
      </c>
      <c r="M30" s="284">
        <v>61.189569494014584</v>
      </c>
      <c r="N30" s="125">
        <f t="shared" si="12"/>
        <v>-0.22749569985056239</v>
      </c>
      <c r="O30" s="283">
        <v>71.881037209634371</v>
      </c>
      <c r="P30" s="125">
        <f t="shared" si="13"/>
        <v>-0.1121541633274602</v>
      </c>
      <c r="Q30" s="283">
        <v>55.295957189017301</v>
      </c>
      <c r="R30" s="125">
        <f t="shared" si="14"/>
        <v>-0.12720596534062967</v>
      </c>
      <c r="S30" s="283">
        <v>63.285896324051336</v>
      </c>
      <c r="T30" s="125">
        <f t="shared" si="15"/>
        <v>-0.11812677448346953</v>
      </c>
    </row>
    <row r="31" spans="2:20" ht="15" hidden="1" customHeight="1" outlineLevel="1">
      <c r="B31" s="65" t="s">
        <v>91</v>
      </c>
      <c r="C31" s="283">
        <v>56.05</v>
      </c>
      <c r="D31" s="125">
        <f t="shared" si="16"/>
        <v>-0.18330176307737145</v>
      </c>
      <c r="E31" s="283">
        <v>44.7</v>
      </c>
      <c r="F31" s="125">
        <f t="shared" si="16"/>
        <v>-0.25870646766169147</v>
      </c>
      <c r="G31" s="283">
        <v>51.49</v>
      </c>
      <c r="H31" s="125">
        <f t="shared" si="9"/>
        <v>-0.21124387254901955</v>
      </c>
      <c r="I31" s="284">
        <v>53.308895659741729</v>
      </c>
      <c r="J31" s="125">
        <f t="shared" si="10"/>
        <v>-0.18419364375114877</v>
      </c>
      <c r="K31" s="284">
        <v>43.592229604465423</v>
      </c>
      <c r="L31" s="125">
        <f t="shared" si="11"/>
        <v>-0.28005923459353321</v>
      </c>
      <c r="M31" s="284">
        <v>49.412909855620725</v>
      </c>
      <c r="N31" s="125">
        <f t="shared" si="12"/>
        <v>-0.22060438124206727</v>
      </c>
      <c r="O31" s="283">
        <v>66.009695597680533</v>
      </c>
      <c r="P31" s="125">
        <f t="shared" si="13"/>
        <v>-0.13501929437830051</v>
      </c>
      <c r="Q31" s="283">
        <v>47.387391640173199</v>
      </c>
      <c r="R31" s="125">
        <f t="shared" si="14"/>
        <v>-0.1521213939758681</v>
      </c>
      <c r="S31" s="283">
        <v>56.358772844823612</v>
      </c>
      <c r="T31" s="125">
        <f t="shared" si="15"/>
        <v>-0.14143615653805086</v>
      </c>
    </row>
    <row r="32" spans="2:20" ht="15" hidden="1" customHeight="1" outlineLevel="1">
      <c r="B32" s="65" t="s">
        <v>92</v>
      </c>
      <c r="C32" s="283">
        <v>50.543441665181312</v>
      </c>
      <c r="D32" s="125">
        <f t="shared" si="16"/>
        <v>-0.17708496149167519</v>
      </c>
      <c r="E32" s="283">
        <v>41.235400194201695</v>
      </c>
      <c r="F32" s="125">
        <f t="shared" si="16"/>
        <v>-0.17906828201868008</v>
      </c>
      <c r="G32" s="283">
        <v>46.666435554322959</v>
      </c>
      <c r="H32" s="125">
        <f t="shared" si="9"/>
        <v>-0.18013992350100216</v>
      </c>
      <c r="I32" s="284">
        <v>49.134985647272984</v>
      </c>
      <c r="J32" s="125">
        <f t="shared" si="10"/>
        <v>-0.17885999950334952</v>
      </c>
      <c r="K32" s="284">
        <v>40.162911866148086</v>
      </c>
      <c r="L32" s="125">
        <f t="shared" si="11"/>
        <v>-0.20002119832815357</v>
      </c>
      <c r="M32" s="284">
        <v>45.392754022425599</v>
      </c>
      <c r="N32" s="125">
        <f t="shared" si="12"/>
        <v>-0.18818405348738709</v>
      </c>
      <c r="O32" s="283">
        <v>56.315644033599447</v>
      </c>
      <c r="P32" s="125">
        <f t="shared" si="13"/>
        <v>-0.15316143787072856</v>
      </c>
      <c r="Q32" s="283">
        <v>37.112221249420614</v>
      </c>
      <c r="R32" s="125">
        <f t="shared" si="14"/>
        <v>-0.18639408255965206</v>
      </c>
      <c r="S32" s="283">
        <v>46.245728503887108</v>
      </c>
      <c r="T32" s="125">
        <f t="shared" si="15"/>
        <v>-0.16609189311090755</v>
      </c>
    </row>
    <row r="33" spans="2:20" ht="15" hidden="1" customHeight="1" outlineLevel="1">
      <c r="B33" s="65" t="s">
        <v>93</v>
      </c>
      <c r="C33" s="283">
        <v>47.34</v>
      </c>
      <c r="D33" s="125">
        <f t="shared" si="16"/>
        <v>-0.18952234206471485</v>
      </c>
      <c r="E33" s="283">
        <v>35.19</v>
      </c>
      <c r="F33" s="125">
        <f t="shared" si="16"/>
        <v>-0.30945839874411307</v>
      </c>
      <c r="G33" s="283">
        <v>42.28</v>
      </c>
      <c r="H33" s="125">
        <f t="shared" si="9"/>
        <v>-0.23709852038975099</v>
      </c>
      <c r="I33" s="284">
        <v>47.210195743642906</v>
      </c>
      <c r="J33" s="125">
        <f t="shared" si="10"/>
        <v>-0.18161639788765238</v>
      </c>
      <c r="K33" s="284">
        <v>34.472122470332856</v>
      </c>
      <c r="L33" s="125">
        <f t="shared" si="11"/>
        <v>-0.32059580435275215</v>
      </c>
      <c r="M33" s="284">
        <v>41.897174272142308</v>
      </c>
      <c r="N33" s="125">
        <f t="shared" si="12"/>
        <v>-0.23625715694773508</v>
      </c>
      <c r="O33" s="283">
        <v>52.015428423011926</v>
      </c>
      <c r="P33" s="125">
        <f t="shared" si="13"/>
        <v>-0.18201943100019602</v>
      </c>
      <c r="Q33" s="283">
        <v>33.333211502391485</v>
      </c>
      <c r="R33" s="125">
        <f t="shared" si="14"/>
        <v>-0.18558229154173478</v>
      </c>
      <c r="S33" s="283">
        <v>42.218823494154968</v>
      </c>
      <c r="T33" s="125">
        <f t="shared" si="15"/>
        <v>-0.18192074877661413</v>
      </c>
    </row>
    <row r="34" spans="2:20" ht="15" hidden="1" customHeight="1" outlineLevel="1">
      <c r="B34" s="65" t="s">
        <v>94</v>
      </c>
      <c r="C34" s="283">
        <v>60.13</v>
      </c>
      <c r="D34" s="125">
        <f t="shared" si="16"/>
        <v>-0.21336996336996328</v>
      </c>
      <c r="E34" s="283">
        <v>40.89</v>
      </c>
      <c r="F34" s="125">
        <f t="shared" si="16"/>
        <v>-0.28961084086170952</v>
      </c>
      <c r="G34" s="283">
        <v>52.11</v>
      </c>
      <c r="H34" s="125">
        <f t="shared" si="9"/>
        <v>-0.24324716816729597</v>
      </c>
      <c r="I34" s="284">
        <v>59.239830567807886</v>
      </c>
      <c r="J34" s="125">
        <f t="shared" si="10"/>
        <v>-0.21103788960450454</v>
      </c>
      <c r="K34" s="284">
        <v>40.396761331669971</v>
      </c>
      <c r="L34" s="125">
        <f t="shared" si="11"/>
        <v>-0.29408747060060736</v>
      </c>
      <c r="M34" s="284">
        <v>51.380429126748496</v>
      </c>
      <c r="N34" s="125">
        <f t="shared" si="12"/>
        <v>-0.24232484229249884</v>
      </c>
      <c r="O34" s="283">
        <v>62.405335937707015</v>
      </c>
      <c r="P34" s="125">
        <f t="shared" si="13"/>
        <v>-0.14903539746940242</v>
      </c>
      <c r="Q34" s="283">
        <v>43.600109869358469</v>
      </c>
      <c r="R34" s="125">
        <f t="shared" si="14"/>
        <v>-0.11687158638138651</v>
      </c>
      <c r="S34" s="283">
        <v>52.544227313809579</v>
      </c>
      <c r="T34" s="125">
        <f t="shared" si="15"/>
        <v>-0.13382983920848956</v>
      </c>
    </row>
    <row r="35" spans="2:20" ht="15" hidden="1" customHeight="1" outlineLevel="1">
      <c r="B35" s="65" t="s">
        <v>95</v>
      </c>
      <c r="C35" s="283">
        <v>65.739999999999995</v>
      </c>
      <c r="D35" s="125">
        <f t="shared" si="16"/>
        <v>-0.11793908493224214</v>
      </c>
      <c r="E35" s="283">
        <v>54.89</v>
      </c>
      <c r="F35" s="125">
        <f t="shared" si="16"/>
        <v>-0.1959865240955031</v>
      </c>
      <c r="G35" s="283">
        <v>61.22</v>
      </c>
      <c r="H35" s="125">
        <f t="shared" si="9"/>
        <v>-0.14995834490419324</v>
      </c>
      <c r="I35" s="284">
        <v>64.09029005833689</v>
      </c>
      <c r="J35" s="125">
        <f t="shared" si="10"/>
        <v>-0.13225874544869187</v>
      </c>
      <c r="K35" s="284">
        <v>54.581156480137864</v>
      </c>
      <c r="L35" s="125">
        <f t="shared" si="11"/>
        <v>-0.19555992744132511</v>
      </c>
      <c r="M35" s="284">
        <v>60.124052010217213</v>
      </c>
      <c r="N35" s="125">
        <f t="shared" si="12"/>
        <v>-0.15806672172621117</v>
      </c>
      <c r="O35" s="283">
        <v>63.29869911974172</v>
      </c>
      <c r="P35" s="125">
        <f t="shared" si="13"/>
        <v>-0.18518488247492371</v>
      </c>
      <c r="Q35" s="283">
        <v>51.752587938404488</v>
      </c>
      <c r="R35" s="125">
        <f t="shared" si="14"/>
        <v>-0.16144780441047446</v>
      </c>
      <c r="S35" s="283">
        <v>57.244134493454197</v>
      </c>
      <c r="T35" s="125">
        <f t="shared" si="15"/>
        <v>-0.1732634566793938</v>
      </c>
    </row>
    <row r="36" spans="2:20" ht="15" hidden="1" customHeight="1" outlineLevel="1">
      <c r="B36" s="65" t="s">
        <v>96</v>
      </c>
      <c r="C36" s="283">
        <v>68.58</v>
      </c>
      <c r="D36" s="125">
        <f t="shared" si="16"/>
        <v>-0.10352941176470587</v>
      </c>
      <c r="E36" s="283">
        <v>61.85</v>
      </c>
      <c r="F36" s="125">
        <f t="shared" si="16"/>
        <v>-0.10556760665220544</v>
      </c>
      <c r="G36" s="283">
        <v>65.78</v>
      </c>
      <c r="H36" s="125">
        <f t="shared" si="9"/>
        <v>-0.10564242012236569</v>
      </c>
      <c r="I36" s="284">
        <v>67.145445134575567</v>
      </c>
      <c r="J36" s="125">
        <f t="shared" si="10"/>
        <v>-0.10312434338408094</v>
      </c>
      <c r="K36" s="284">
        <v>61.030621979473523</v>
      </c>
      <c r="L36" s="125">
        <f t="shared" si="11"/>
        <v>-0.1119149702590726</v>
      </c>
      <c r="M36" s="284">
        <v>64.594966265407948</v>
      </c>
      <c r="N36" s="125">
        <f t="shared" si="12"/>
        <v>-0.10735954334219688</v>
      </c>
      <c r="O36" s="283">
        <v>67.106938849673668</v>
      </c>
      <c r="P36" s="125">
        <f t="shared" si="13"/>
        <v>-0.12626016778099058</v>
      </c>
      <c r="Q36" s="283">
        <v>54.896556037051482</v>
      </c>
      <c r="R36" s="125">
        <f t="shared" si="14"/>
        <v>-0.1324695898637116</v>
      </c>
      <c r="S36" s="283">
        <v>60.704042611308388</v>
      </c>
      <c r="T36" s="125">
        <f t="shared" si="15"/>
        <v>-0.12847181637072957</v>
      </c>
    </row>
    <row r="37" spans="2:20" ht="15" hidden="1" customHeight="1" outlineLevel="1">
      <c r="B37" s="65" t="s">
        <v>97</v>
      </c>
      <c r="C37" s="283">
        <v>69.63</v>
      </c>
      <c r="D37" s="125">
        <f t="shared" si="16"/>
        <v>8.5457705677867146E-3</v>
      </c>
      <c r="E37" s="283">
        <v>62.03</v>
      </c>
      <c r="F37" s="125">
        <f t="shared" si="16"/>
        <v>-0.10965982488876136</v>
      </c>
      <c r="G37" s="283">
        <v>66.459999999999994</v>
      </c>
      <c r="H37" s="125">
        <f t="shared" si="9"/>
        <v>-4.0981240981241007E-2</v>
      </c>
      <c r="I37" s="284">
        <v>67.514618100019646</v>
      </c>
      <c r="J37" s="125">
        <f t="shared" si="10"/>
        <v>-5.7254637540351538E-3</v>
      </c>
      <c r="K37" s="284">
        <v>60.90257245459086</v>
      </c>
      <c r="L37" s="125">
        <f t="shared" si="11"/>
        <v>-0.11976695404937054</v>
      </c>
      <c r="M37" s="284">
        <v>64.756748857870406</v>
      </c>
      <c r="N37" s="125">
        <f t="shared" si="12"/>
        <v>-5.3636954126600966E-2</v>
      </c>
      <c r="O37" s="283">
        <v>67.133092311541603</v>
      </c>
      <c r="P37" s="125">
        <f t="shared" si="13"/>
        <v>-9.1391321763707012E-2</v>
      </c>
      <c r="Q37" s="283">
        <v>52.762610748479467</v>
      </c>
      <c r="R37" s="125">
        <f t="shared" si="14"/>
        <v>-0.10679949884998796</v>
      </c>
      <c r="S37" s="283">
        <v>59.597480713147469</v>
      </c>
      <c r="T37" s="125">
        <f t="shared" si="15"/>
        <v>-9.7720527496153009E-2</v>
      </c>
    </row>
    <row r="38" spans="2:20" collapsed="1">
      <c r="B38" s="134">
        <v>2009</v>
      </c>
      <c r="C38" s="284">
        <v>59.466839486116662</v>
      </c>
      <c r="D38" s="135">
        <f>C38/C51-1</f>
        <v>-0.12795223707563697</v>
      </c>
      <c r="E38" s="284">
        <v>46.978200907055019</v>
      </c>
      <c r="F38" s="135">
        <f>E38/E51-1</f>
        <v>-0.20995911866870487</v>
      </c>
      <c r="G38" s="284">
        <v>54.358069565526627</v>
      </c>
      <c r="H38" s="135">
        <f t="shared" si="9"/>
        <v>-0.15964622936945139</v>
      </c>
      <c r="I38" s="284">
        <v>57.493145422390263</v>
      </c>
      <c r="J38" s="135">
        <f t="shared" si="10"/>
        <v>-0.13323126331064983</v>
      </c>
      <c r="K38" s="284">
        <v>46.035617394152744</v>
      </c>
      <c r="L38" s="135">
        <f t="shared" si="11"/>
        <v>-0.22340893230877368</v>
      </c>
      <c r="M38" s="284">
        <v>52.806654371763464</v>
      </c>
      <c r="N38" s="135">
        <f t="shared" si="12"/>
        <v>-0.16792748050690598</v>
      </c>
      <c r="O38" s="284">
        <v>62.449494630571635</v>
      </c>
      <c r="P38" s="135">
        <f t="shared" si="13"/>
        <v>-0.12245605032118212</v>
      </c>
      <c r="Q38" s="284">
        <v>46.095366123073184</v>
      </c>
      <c r="R38" s="135">
        <f t="shared" si="14"/>
        <v>-0.13338158388472598</v>
      </c>
      <c r="S38" s="284">
        <v>53.92384753313668</v>
      </c>
      <c r="T38" s="135">
        <f t="shared" si="15"/>
        <v>-0.12627383890505806</v>
      </c>
    </row>
    <row r="39" spans="2:20" ht="15" hidden="1" customHeight="1" outlineLevel="1">
      <c r="B39" s="65" t="s">
        <v>86</v>
      </c>
      <c r="C39" s="283">
        <v>65.22</v>
      </c>
      <c r="D39" s="125">
        <f t="shared" ref="D39:D63" si="17">C39/C52-1</f>
        <v>1.62044250545339E-2</v>
      </c>
      <c r="E39" s="283">
        <v>60.18</v>
      </c>
      <c r="F39" s="125">
        <f t="shared" ref="F39:F50" si="18">E39/E52-1</f>
        <v>-0.11513012792236443</v>
      </c>
      <c r="G39" s="283">
        <v>63.2</v>
      </c>
      <c r="H39" s="125">
        <f t="shared" si="9"/>
        <v>-3.8198143357175307E-2</v>
      </c>
      <c r="I39" s="284">
        <v>63.070590363937136</v>
      </c>
      <c r="J39" s="125">
        <f t="shared" si="10"/>
        <v>-3.4458699523333136E-3</v>
      </c>
      <c r="K39" s="284">
        <v>59.395001632062218</v>
      </c>
      <c r="L39" s="125">
        <f t="shared" si="11"/>
        <v>-0.11711241439875475</v>
      </c>
      <c r="M39" s="284">
        <v>61.578961514168938</v>
      </c>
      <c r="N39" s="125">
        <f t="shared" si="12"/>
        <v>-5.1074179400162678E-2</v>
      </c>
      <c r="O39" s="283">
        <v>64.640384835079971</v>
      </c>
      <c r="P39" s="125">
        <f t="shared" si="13"/>
        <v>-6.0315973161212844E-2</v>
      </c>
      <c r="Q39" s="283">
        <v>51.882166558604432</v>
      </c>
      <c r="R39" s="125">
        <f t="shared" si="14"/>
        <v>-9.7742533972117629E-2</v>
      </c>
      <c r="S39" s="283">
        <v>57.974963148093735</v>
      </c>
      <c r="T39" s="125">
        <f t="shared" si="15"/>
        <v>-7.7130545293367381E-2</v>
      </c>
    </row>
    <row r="40" spans="2:20" ht="15" hidden="1" customHeight="1" outlineLevel="1">
      <c r="B40" s="65" t="s">
        <v>87</v>
      </c>
      <c r="C40" s="283">
        <v>64.73</v>
      </c>
      <c r="D40" s="125">
        <f t="shared" si="17"/>
        <v>-5.572574762946747E-2</v>
      </c>
      <c r="E40" s="283">
        <v>57.19</v>
      </c>
      <c r="F40" s="125">
        <f t="shared" si="18"/>
        <v>-6.6133246244284849E-2</v>
      </c>
      <c r="G40" s="283">
        <v>61.7</v>
      </c>
      <c r="H40" s="125">
        <f t="shared" si="9"/>
        <v>-5.9881151912235198E-2</v>
      </c>
      <c r="I40" s="284">
        <v>62.959067841880341</v>
      </c>
      <c r="J40" s="125">
        <f t="shared" si="10"/>
        <v>-5.7138418702015525E-2</v>
      </c>
      <c r="K40" s="284">
        <v>56.891772987241531</v>
      </c>
      <c r="L40" s="125">
        <f t="shared" si="11"/>
        <v>-6.3661153407398086E-2</v>
      </c>
      <c r="M40" s="284">
        <v>60.4968358824813</v>
      </c>
      <c r="N40" s="125">
        <f t="shared" si="12"/>
        <v>-5.9913953651747121E-2</v>
      </c>
      <c r="O40" s="283">
        <v>67.688468492700352</v>
      </c>
      <c r="P40" s="125">
        <f t="shared" si="13"/>
        <v>-8.1368039644258761E-2</v>
      </c>
      <c r="Q40" s="283">
        <v>54.298905211684115</v>
      </c>
      <c r="R40" s="125">
        <f t="shared" si="14"/>
        <v>-6.3835057202440093E-2</v>
      </c>
      <c r="S40" s="283">
        <v>60.693206024341421</v>
      </c>
      <c r="T40" s="125">
        <f t="shared" si="15"/>
        <v>-7.1829271559538221E-2</v>
      </c>
    </row>
    <row r="41" spans="2:20" ht="15" hidden="1" customHeight="1" outlineLevel="1">
      <c r="B41" s="65" t="s">
        <v>88</v>
      </c>
      <c r="C41" s="283">
        <v>55.72</v>
      </c>
      <c r="D41" s="125">
        <f t="shared" si="17"/>
        <v>-2.0738137082601082E-2</v>
      </c>
      <c r="E41" s="283">
        <v>46.57</v>
      </c>
      <c r="F41" s="125">
        <f t="shared" si="18"/>
        <v>-7.1756029499701057E-2</v>
      </c>
      <c r="G41" s="283">
        <v>52.04</v>
      </c>
      <c r="H41" s="125">
        <f t="shared" si="9"/>
        <v>-4.0029514849658776E-2</v>
      </c>
      <c r="I41" s="284">
        <v>53.909965622415221</v>
      </c>
      <c r="J41" s="125">
        <f t="shared" si="10"/>
        <v>-2.5165986645335425E-2</v>
      </c>
      <c r="K41" s="284">
        <v>47.031775541773698</v>
      </c>
      <c r="L41" s="125">
        <f t="shared" si="11"/>
        <v>-6.4102303424144358E-2</v>
      </c>
      <c r="M41" s="284">
        <v>51.11865584678619</v>
      </c>
      <c r="N41" s="125">
        <f t="shared" si="12"/>
        <v>-4.0362252217808869E-2</v>
      </c>
      <c r="O41" s="283">
        <v>66.209471350668167</v>
      </c>
      <c r="P41" s="125">
        <f t="shared" si="13"/>
        <v>-4.1643478407860757E-2</v>
      </c>
      <c r="Q41" s="283">
        <v>48.242286768754084</v>
      </c>
      <c r="R41" s="125">
        <f t="shared" si="14"/>
        <v>-6.2080409540705372E-2</v>
      </c>
      <c r="S41" s="283">
        <v>56.822669904639113</v>
      </c>
      <c r="T41" s="125">
        <f t="shared" si="15"/>
        <v>-4.9017781936257276E-2</v>
      </c>
    </row>
    <row r="42" spans="2:20" ht="15" hidden="1" customHeight="1" outlineLevel="1">
      <c r="B42" s="65" t="s">
        <v>89</v>
      </c>
      <c r="C42" s="283">
        <v>63.59</v>
      </c>
      <c r="D42" s="125">
        <f t="shared" si="17"/>
        <v>-5.0186706497386102E-2</v>
      </c>
      <c r="E42" s="283">
        <v>47.05</v>
      </c>
      <c r="F42" s="125">
        <f t="shared" si="18"/>
        <v>-7.454760031471297E-2</v>
      </c>
      <c r="G42" s="283">
        <v>56.94</v>
      </c>
      <c r="H42" s="125">
        <f t="shared" si="9"/>
        <v>-5.9153998678122988E-2</v>
      </c>
      <c r="I42" s="284">
        <v>60.229033119658119</v>
      </c>
      <c r="J42" s="125">
        <f t="shared" si="10"/>
        <v>-6.1072060634078551E-2</v>
      </c>
      <c r="K42" s="284">
        <v>47.64457154030405</v>
      </c>
      <c r="L42" s="125">
        <f t="shared" si="11"/>
        <v>-6.6107030421169055E-2</v>
      </c>
      <c r="M42" s="284">
        <v>55.122002023448196</v>
      </c>
      <c r="N42" s="125">
        <f t="shared" si="12"/>
        <v>-6.3499673109042698E-2</v>
      </c>
      <c r="O42" s="283">
        <v>66.464301190956505</v>
      </c>
      <c r="P42" s="125">
        <f t="shared" si="13"/>
        <v>-4.9336467780131121E-2</v>
      </c>
      <c r="Q42" s="283">
        <v>44.672075726842458</v>
      </c>
      <c r="R42" s="125">
        <f t="shared" si="14"/>
        <v>-4.5480021539517579E-2</v>
      </c>
      <c r="S42" s="283">
        <v>55.079139950689175</v>
      </c>
      <c r="T42" s="125">
        <f t="shared" si="15"/>
        <v>-4.5257818262839034E-2</v>
      </c>
    </row>
    <row r="43" spans="2:20" ht="15" hidden="1" customHeight="1" outlineLevel="1">
      <c r="B43" s="65" t="s">
        <v>90</v>
      </c>
      <c r="C43" s="283">
        <v>84.4</v>
      </c>
      <c r="D43" s="125">
        <f t="shared" si="17"/>
        <v>-6.9419931756675712E-3</v>
      </c>
      <c r="E43" s="283">
        <v>76.22</v>
      </c>
      <c r="F43" s="125">
        <f t="shared" si="18"/>
        <v>2.2263948497853958E-2</v>
      </c>
      <c r="G43" s="283">
        <v>81.11</v>
      </c>
      <c r="H43" s="125">
        <f t="shared" si="9"/>
        <v>3.4640603736235676E-3</v>
      </c>
      <c r="I43" s="284">
        <v>81.599753153432587</v>
      </c>
      <c r="J43" s="125">
        <f t="shared" si="10"/>
        <v>-1.5923237580563354E-2</v>
      </c>
      <c r="K43" s="284">
        <v>75.709474002904599</v>
      </c>
      <c r="L43" s="125">
        <f t="shared" si="11"/>
        <v>2.3238814566745036E-2</v>
      </c>
      <c r="M43" s="284">
        <v>79.209357775973189</v>
      </c>
      <c r="N43" s="125">
        <f t="shared" si="12"/>
        <v>-1.446462928901493E-3</v>
      </c>
      <c r="O43" s="283">
        <v>80.961169428951138</v>
      </c>
      <c r="P43" s="125">
        <f t="shared" si="13"/>
        <v>-3.5368085990637899E-2</v>
      </c>
      <c r="Q43" s="283">
        <v>63.355104403982239</v>
      </c>
      <c r="R43" s="125">
        <f t="shared" si="14"/>
        <v>-9.1130295540874373E-3</v>
      </c>
      <c r="S43" s="283">
        <v>71.763031797437264</v>
      </c>
      <c r="T43" s="125">
        <f t="shared" si="15"/>
        <v>-2.1725537089390734E-2</v>
      </c>
    </row>
    <row r="44" spans="2:20" ht="15" hidden="1" customHeight="1" outlineLevel="1">
      <c r="B44" s="65" t="s">
        <v>91</v>
      </c>
      <c r="C44" s="283">
        <v>68.63</v>
      </c>
      <c r="D44" s="125">
        <f t="shared" si="17"/>
        <v>-3.3516406139980415E-2</v>
      </c>
      <c r="E44" s="283">
        <v>60.3</v>
      </c>
      <c r="F44" s="125">
        <f t="shared" si="18"/>
        <v>-7.0591861898890218E-2</v>
      </c>
      <c r="G44" s="283">
        <v>65.28</v>
      </c>
      <c r="H44" s="125">
        <f t="shared" si="9"/>
        <v>-4.7980166253463463E-2</v>
      </c>
      <c r="I44" s="284">
        <v>65.345035928453271</v>
      </c>
      <c r="J44" s="125">
        <f t="shared" si="10"/>
        <v>-4.7899435432628534E-2</v>
      </c>
      <c r="K44" s="284">
        <v>60.549744783314175</v>
      </c>
      <c r="L44" s="125">
        <f t="shared" si="11"/>
        <v>-6.2009256710975902E-2</v>
      </c>
      <c r="M44" s="284">
        <v>63.399009009527866</v>
      </c>
      <c r="N44" s="125">
        <f t="shared" si="12"/>
        <v>-5.3598961546696078E-2</v>
      </c>
      <c r="O44" s="283">
        <v>76.313489039315016</v>
      </c>
      <c r="P44" s="125">
        <f t="shared" si="13"/>
        <v>2.7130630586603699E-2</v>
      </c>
      <c r="Q44" s="283">
        <v>55.889358810905627</v>
      </c>
      <c r="R44" s="125">
        <f t="shared" si="14"/>
        <v>2.4315708643786627E-2</v>
      </c>
      <c r="S44" s="283">
        <v>65.643077418180823</v>
      </c>
      <c r="T44" s="125">
        <f t="shared" si="15"/>
        <v>2.7911086986943445E-2</v>
      </c>
    </row>
    <row r="45" spans="2:20" ht="15" hidden="1" customHeight="1" outlineLevel="1">
      <c r="B45" s="65" t="s">
        <v>92</v>
      </c>
      <c r="C45" s="283">
        <v>61.42</v>
      </c>
      <c r="D45" s="125">
        <f t="shared" si="17"/>
        <v>1.3042060645582776E-3</v>
      </c>
      <c r="E45" s="283">
        <v>50.23</v>
      </c>
      <c r="F45" s="125">
        <f t="shared" si="18"/>
        <v>-2.8808971384377435E-2</v>
      </c>
      <c r="G45" s="283">
        <v>56.92</v>
      </c>
      <c r="H45" s="125">
        <f t="shared" si="9"/>
        <v>-9.3978419770275323E-3</v>
      </c>
      <c r="I45" s="284">
        <v>59.837525412907233</v>
      </c>
      <c r="J45" s="125">
        <f t="shared" si="10"/>
        <v>-7.5305745492681986E-3</v>
      </c>
      <c r="K45" s="284">
        <v>50.204970159475586</v>
      </c>
      <c r="L45" s="125">
        <f t="shared" si="11"/>
        <v>-1.5747167450984367E-2</v>
      </c>
      <c r="M45" s="284">
        <v>55.915080527086381</v>
      </c>
      <c r="N45" s="125">
        <f t="shared" si="12"/>
        <v>-1.0409112799914855E-2</v>
      </c>
      <c r="O45" s="283">
        <v>66.501038748165513</v>
      </c>
      <c r="P45" s="125">
        <f t="shared" si="13"/>
        <v>3.8896391984761358E-2</v>
      </c>
      <c r="Q45" s="283">
        <v>45.614492783161957</v>
      </c>
      <c r="R45" s="125">
        <f t="shared" si="14"/>
        <v>6.0714924637628398E-2</v>
      </c>
      <c r="S45" s="283">
        <v>55.456624203364015</v>
      </c>
      <c r="T45" s="125">
        <f t="shared" si="15"/>
        <v>5.0001488404924466E-2</v>
      </c>
    </row>
    <row r="46" spans="2:20" ht="15" hidden="1" customHeight="1" outlineLevel="1">
      <c r="B46" s="65" t="s">
        <v>93</v>
      </c>
      <c r="C46" s="283">
        <v>58.41</v>
      </c>
      <c r="D46" s="125">
        <f t="shared" si="17"/>
        <v>0.18888662731528583</v>
      </c>
      <c r="E46" s="283">
        <v>50.96</v>
      </c>
      <c r="F46" s="125">
        <f t="shared" si="18"/>
        <v>0.23419714216517318</v>
      </c>
      <c r="G46" s="283">
        <v>55.42</v>
      </c>
      <c r="H46" s="125">
        <f t="shared" si="9"/>
        <v>0.2058311575282854</v>
      </c>
      <c r="I46" s="284">
        <v>57.687123277870732</v>
      </c>
      <c r="J46" s="125">
        <f t="shared" si="10"/>
        <v>0.16499637569855374</v>
      </c>
      <c r="K46" s="284">
        <v>50.738754177831218</v>
      </c>
      <c r="L46" s="125">
        <f t="shared" si="11"/>
        <v>0.24867173761505867</v>
      </c>
      <c r="M46" s="284">
        <v>54.857698050173646</v>
      </c>
      <c r="N46" s="125">
        <f t="shared" si="12"/>
        <v>0.19536202222671006</v>
      </c>
      <c r="O46" s="283">
        <v>63.590053840294082</v>
      </c>
      <c r="P46" s="125">
        <f t="shared" si="13"/>
        <v>0.12087633302721446</v>
      </c>
      <c r="Q46" s="283">
        <v>40.92888840235679</v>
      </c>
      <c r="R46" s="125">
        <f t="shared" si="14"/>
        <v>5.1446538567741174E-2</v>
      </c>
      <c r="S46" s="283">
        <v>51.607253736137892</v>
      </c>
      <c r="T46" s="125">
        <f t="shared" si="15"/>
        <v>9.2375821819973281E-2</v>
      </c>
    </row>
    <row r="47" spans="2:20" ht="15" hidden="1" customHeight="1" outlineLevel="1">
      <c r="B47" s="65" t="s">
        <v>94</v>
      </c>
      <c r="C47" s="283">
        <v>76.44</v>
      </c>
      <c r="D47" s="125">
        <f t="shared" si="17"/>
        <v>0.13783864245311084</v>
      </c>
      <c r="E47" s="283">
        <v>57.56</v>
      </c>
      <c r="F47" s="125">
        <f t="shared" si="18"/>
        <v>9.6798780487804992E-2</v>
      </c>
      <c r="G47" s="283">
        <v>68.86</v>
      </c>
      <c r="H47" s="125">
        <f t="shared" si="9"/>
        <v>0.1242448979591837</v>
      </c>
      <c r="I47" s="284">
        <v>75.085773812524153</v>
      </c>
      <c r="J47" s="125">
        <f t="shared" si="10"/>
        <v>0.1004502149859785</v>
      </c>
      <c r="K47" s="284">
        <v>57.226298796595245</v>
      </c>
      <c r="L47" s="125">
        <f t="shared" si="11"/>
        <v>9.9407263321323214E-2</v>
      </c>
      <c r="M47" s="284">
        <v>67.813268792143504</v>
      </c>
      <c r="N47" s="125">
        <f t="shared" si="12"/>
        <v>0.10034298094290861</v>
      </c>
      <c r="O47" s="283">
        <v>73.334819982083971</v>
      </c>
      <c r="P47" s="125">
        <f t="shared" si="13"/>
        <v>4.2338111588766658E-2</v>
      </c>
      <c r="Q47" s="283">
        <v>49.370068041076017</v>
      </c>
      <c r="R47" s="125">
        <f t="shared" si="14"/>
        <v>-1.1537285241852047E-2</v>
      </c>
      <c r="S47" s="283">
        <v>60.662707736080876</v>
      </c>
      <c r="T47" s="125">
        <f t="shared" si="15"/>
        <v>1.989692699997514E-2</v>
      </c>
    </row>
    <row r="48" spans="2:20" ht="15" hidden="1" customHeight="1" outlineLevel="1">
      <c r="B48" s="65" t="s">
        <v>95</v>
      </c>
      <c r="C48" s="283">
        <v>74.53</v>
      </c>
      <c r="D48" s="125">
        <f t="shared" si="17"/>
        <v>-1.2978413455171589E-2</v>
      </c>
      <c r="E48" s="283">
        <v>68.27</v>
      </c>
      <c r="F48" s="125">
        <f t="shared" si="18"/>
        <v>-4.2298716452743301E-3</v>
      </c>
      <c r="G48" s="283">
        <v>72.02</v>
      </c>
      <c r="H48" s="125">
        <f t="shared" si="9"/>
        <v>-9.3535075653371491E-3</v>
      </c>
      <c r="I48" s="284">
        <v>73.858756538522201</v>
      </c>
      <c r="J48" s="125">
        <f t="shared" si="10"/>
        <v>-1.1985944976361296E-2</v>
      </c>
      <c r="K48" s="284">
        <v>67.849872653076687</v>
      </c>
      <c r="L48" s="125">
        <f t="shared" si="11"/>
        <v>4.7385062433562553E-3</v>
      </c>
      <c r="M48" s="284">
        <v>71.411896360112081</v>
      </c>
      <c r="N48" s="125">
        <f t="shared" si="12"/>
        <v>-5.4947047783133751E-3</v>
      </c>
      <c r="O48" s="283">
        <v>77.684738240995728</v>
      </c>
      <c r="P48" s="125">
        <f t="shared" si="13"/>
        <v>2.6376049317652583E-2</v>
      </c>
      <c r="Q48" s="283">
        <v>61.716597023541247</v>
      </c>
      <c r="R48" s="125">
        <f t="shared" si="14"/>
        <v>2.7211645529771511E-2</v>
      </c>
      <c r="S48" s="283">
        <v>69.241084062320297</v>
      </c>
      <c r="T48" s="125">
        <f t="shared" si="15"/>
        <v>2.7754726081888892E-2</v>
      </c>
    </row>
    <row r="49" spans="2:20" ht="15" hidden="1" customHeight="1" outlineLevel="1">
      <c r="B49" s="65" t="s">
        <v>96</v>
      </c>
      <c r="C49" s="283">
        <v>76.5</v>
      </c>
      <c r="D49" s="125">
        <f t="shared" si="17"/>
        <v>-2.6136957658118298E-4</v>
      </c>
      <c r="E49" s="283">
        <v>69.150000000000006</v>
      </c>
      <c r="F49" s="125">
        <f t="shared" si="18"/>
        <v>-1.2283959434366554E-2</v>
      </c>
      <c r="G49" s="283">
        <v>73.55</v>
      </c>
      <c r="H49" s="125">
        <f t="shared" si="9"/>
        <v>-4.6014345648938138E-3</v>
      </c>
      <c r="I49" s="284">
        <v>74.865946733271798</v>
      </c>
      <c r="J49" s="125">
        <f t="shared" si="10"/>
        <v>-3.6437232435031497E-3</v>
      </c>
      <c r="K49" s="284">
        <v>68.721597522342435</v>
      </c>
      <c r="L49" s="125">
        <f t="shared" si="11"/>
        <v>-5.0888480425337335E-4</v>
      </c>
      <c r="M49" s="284">
        <v>72.363924112584399</v>
      </c>
      <c r="N49" s="125">
        <f t="shared" si="12"/>
        <v>-2.3573721573044715E-3</v>
      </c>
      <c r="O49" s="283">
        <v>76.804257257271075</v>
      </c>
      <c r="P49" s="125">
        <f t="shared" si="13"/>
        <v>1.6918640067783874E-2</v>
      </c>
      <c r="Q49" s="283">
        <v>63.279114363757316</v>
      </c>
      <c r="R49" s="125">
        <f t="shared" si="14"/>
        <v>2.0794621297386184E-2</v>
      </c>
      <c r="S49" s="283">
        <v>69.652414863419494</v>
      </c>
      <c r="T49" s="125">
        <f t="shared" si="15"/>
        <v>1.9612984767295005E-2</v>
      </c>
    </row>
    <row r="50" spans="2:20" ht="15" hidden="1" customHeight="1" outlineLevel="1">
      <c r="B50" s="65" t="s">
        <v>97</v>
      </c>
      <c r="C50" s="283">
        <v>69.040000000000006</v>
      </c>
      <c r="D50" s="125">
        <f t="shared" si="17"/>
        <v>-2.3121387283236983E-3</v>
      </c>
      <c r="E50" s="283">
        <v>69.67</v>
      </c>
      <c r="F50" s="125">
        <f t="shared" si="18"/>
        <v>1.5745735529960614E-2</v>
      </c>
      <c r="G50" s="283">
        <v>69.3</v>
      </c>
      <c r="H50" s="125">
        <f t="shared" si="9"/>
        <v>4.93039443155463E-3</v>
      </c>
      <c r="I50" s="284">
        <v>67.903396535660448</v>
      </c>
      <c r="J50" s="125">
        <f t="shared" si="10"/>
        <v>-1.305124631748189E-2</v>
      </c>
      <c r="K50" s="284">
        <v>69.189145686773912</v>
      </c>
      <c r="L50" s="125">
        <f t="shared" si="11"/>
        <v>2.6128200880795927E-2</v>
      </c>
      <c r="M50" s="284">
        <v>68.426962718209651</v>
      </c>
      <c r="N50" s="125">
        <f t="shared" si="12"/>
        <v>2.7300616295042879E-3</v>
      </c>
      <c r="O50" s="283">
        <v>73.885594447385358</v>
      </c>
      <c r="P50" s="125">
        <f t="shared" si="13"/>
        <v>3.0235681433448125E-3</v>
      </c>
      <c r="Q50" s="283">
        <v>59.071407461758739</v>
      </c>
      <c r="R50" s="125">
        <f t="shared" si="14"/>
        <v>1.9875757805446703E-2</v>
      </c>
      <c r="S50" s="283">
        <v>66.052129666391551</v>
      </c>
      <c r="T50" s="125">
        <f t="shared" si="15"/>
        <v>1.1932664685926131E-2</v>
      </c>
    </row>
    <row r="51" spans="2:20" collapsed="1">
      <c r="B51" s="134">
        <v>2008</v>
      </c>
      <c r="C51" s="284">
        <v>68.192181683601788</v>
      </c>
      <c r="D51" s="135">
        <f>C51/C64-1</f>
        <v>8.967651580376268E-3</v>
      </c>
      <c r="E51" s="284">
        <v>59.462999975257254</v>
      </c>
      <c r="F51" s="135">
        <f>E51/E64-1</f>
        <v>-1.2138033623525391E-2</v>
      </c>
      <c r="G51" s="284">
        <v>64.684745240971253</v>
      </c>
      <c r="H51" s="135">
        <f t="shared" si="9"/>
        <v>1.0161953465488427E-3</v>
      </c>
      <c r="I51" s="284">
        <v>66.33043277724471</v>
      </c>
      <c r="J51" s="135">
        <f t="shared" si="10"/>
        <v>-1.6170416379774899E-3</v>
      </c>
      <c r="K51" s="284">
        <v>59.279097210086078</v>
      </c>
      <c r="L51" s="135">
        <f t="shared" si="11"/>
        <v>-5.4927047965876996E-3</v>
      </c>
      <c r="M51" s="284">
        <v>63.464004800848066</v>
      </c>
      <c r="N51" s="135">
        <f t="shared" si="12"/>
        <v>-3.2190574444820319E-3</v>
      </c>
      <c r="O51" s="284">
        <v>71.163950994623377</v>
      </c>
      <c r="P51" s="135">
        <f t="shared" si="13"/>
        <v>-1.9928606098897905E-3</v>
      </c>
      <c r="Q51" s="284">
        <v>53.189922191708618</v>
      </c>
      <c r="R51" s="135">
        <f t="shared" si="14"/>
        <v>-8.6104971440255085E-3</v>
      </c>
      <c r="S51" s="284">
        <v>61.717103063000927</v>
      </c>
      <c r="T51" s="135">
        <f t="shared" si="15"/>
        <v>-3.5023520967877309E-3</v>
      </c>
    </row>
    <row r="52" spans="2:20" ht="15" hidden="1" customHeight="1" outlineLevel="1">
      <c r="B52" s="65" t="s">
        <v>86</v>
      </c>
      <c r="C52" s="283">
        <v>64.180000000000007</v>
      </c>
      <c r="D52" s="125">
        <f t="shared" si="17"/>
        <v>-9.4150331841333923E-3</v>
      </c>
      <c r="E52" s="283">
        <v>68.010000000000005</v>
      </c>
      <c r="F52" s="125">
        <f t="shared" ref="F52:F63" si="19">E52/E65-1</f>
        <v>3.8320610687023082E-2</v>
      </c>
      <c r="G52" s="283">
        <v>65.709999999999994</v>
      </c>
      <c r="H52" s="125">
        <f t="shared" si="9"/>
        <v>9.6803933620159821E-3</v>
      </c>
      <c r="I52" s="284">
        <v>63.288674907122584</v>
      </c>
      <c r="J52" s="125">
        <f t="shared" si="10"/>
        <v>-1.6496686105192171E-2</v>
      </c>
      <c r="K52" s="284">
        <v>67.273572084054507</v>
      </c>
      <c r="L52" s="125">
        <f t="shared" si="11"/>
        <v>4.6222992760731385E-2</v>
      </c>
      <c r="M52" s="284">
        <v>64.893335366555306</v>
      </c>
      <c r="N52" s="125">
        <f t="shared" si="12"/>
        <v>8.7544659282448034E-3</v>
      </c>
      <c r="O52" s="283">
        <v>68.789489859201069</v>
      </c>
      <c r="P52" s="125">
        <f t="shared" si="13"/>
        <v>-1.2759417065445255E-2</v>
      </c>
      <c r="Q52" s="283">
        <v>57.502618168416596</v>
      </c>
      <c r="R52" s="125">
        <f t="shared" si="14"/>
        <v>2.2854591170963223E-2</v>
      </c>
      <c r="S52" s="283">
        <v>62.820329411079243</v>
      </c>
      <c r="T52" s="125">
        <f t="shared" si="15"/>
        <v>5.1172792302491832E-3</v>
      </c>
    </row>
    <row r="53" spans="2:20" ht="15" hidden="1" customHeight="1" outlineLevel="1">
      <c r="B53" s="65" t="s">
        <v>87</v>
      </c>
      <c r="C53" s="283">
        <v>68.55</v>
      </c>
      <c r="D53" s="125">
        <f t="shared" si="17"/>
        <v>-2.169259312116445E-2</v>
      </c>
      <c r="E53" s="283">
        <v>61.24</v>
      </c>
      <c r="F53" s="125">
        <f t="shared" si="19"/>
        <v>1.9633507853404897E-3</v>
      </c>
      <c r="G53" s="283">
        <v>65.63</v>
      </c>
      <c r="H53" s="125">
        <f t="shared" si="9"/>
        <v>-1.2042751768779336E-2</v>
      </c>
      <c r="I53" s="284">
        <v>66.774454586651132</v>
      </c>
      <c r="J53" s="125">
        <f t="shared" si="10"/>
        <v>-3.8275795708361371E-2</v>
      </c>
      <c r="K53" s="284">
        <v>60.75981274756932</v>
      </c>
      <c r="L53" s="125">
        <f t="shared" si="11"/>
        <v>-2.4232409847531056E-3</v>
      </c>
      <c r="M53" s="284">
        <v>64.35244530804404</v>
      </c>
      <c r="N53" s="125">
        <f t="shared" si="12"/>
        <v>-2.3915074992008067E-2</v>
      </c>
      <c r="O53" s="283">
        <v>73.683990339817825</v>
      </c>
      <c r="P53" s="125">
        <f t="shared" si="13"/>
        <v>1.4892867142954236E-2</v>
      </c>
      <c r="Q53" s="283">
        <v>58.001429800844328</v>
      </c>
      <c r="R53" s="125">
        <f t="shared" si="14"/>
        <v>6.8071697860010438E-3</v>
      </c>
      <c r="S53" s="283">
        <v>65.39013154004526</v>
      </c>
      <c r="T53" s="125">
        <f t="shared" si="15"/>
        <v>1.2115844891495975E-2</v>
      </c>
    </row>
    <row r="54" spans="2:20" ht="15" hidden="1" customHeight="1" outlineLevel="1">
      <c r="B54" s="65" t="s">
        <v>88</v>
      </c>
      <c r="C54" s="283">
        <v>56.9</v>
      </c>
      <c r="D54" s="125">
        <f t="shared" si="17"/>
        <v>-0.14603031667417077</v>
      </c>
      <c r="E54" s="283">
        <v>50.17</v>
      </c>
      <c r="F54" s="125">
        <f t="shared" si="19"/>
        <v>-5.3528945281521301E-3</v>
      </c>
      <c r="G54" s="283">
        <v>54.21</v>
      </c>
      <c r="H54" s="125">
        <f t="shared" si="9"/>
        <v>-9.7252289758534505E-2</v>
      </c>
      <c r="I54" s="284">
        <v>55.301687142508101</v>
      </c>
      <c r="J54" s="125">
        <f t="shared" si="10"/>
        <v>-0.15081357549728469</v>
      </c>
      <c r="K54" s="284">
        <v>50.253116033779783</v>
      </c>
      <c r="L54" s="125">
        <f t="shared" si="11"/>
        <v>3.8768023575261878E-3</v>
      </c>
      <c r="M54" s="284">
        <v>53.26870057469705</v>
      </c>
      <c r="N54" s="125">
        <f t="shared" si="12"/>
        <v>-9.6115897098570047E-2</v>
      </c>
      <c r="O54" s="283">
        <v>69.086472371130611</v>
      </c>
      <c r="P54" s="125">
        <f t="shared" si="13"/>
        <v>-6.5320015462092651E-2</v>
      </c>
      <c r="Q54" s="283">
        <v>51.435418621685976</v>
      </c>
      <c r="R54" s="125">
        <f t="shared" si="14"/>
        <v>-8.0034199743010848E-2</v>
      </c>
      <c r="S54" s="283">
        <v>59.75155878343709</v>
      </c>
      <c r="T54" s="125">
        <f t="shared" si="15"/>
        <v>-7.0934011952755394E-2</v>
      </c>
    </row>
    <row r="55" spans="2:20" ht="15" hidden="1" customHeight="1" outlineLevel="1">
      <c r="B55" s="65" t="s">
        <v>89</v>
      </c>
      <c r="C55" s="283">
        <v>66.95</v>
      </c>
      <c r="D55" s="125">
        <f t="shared" si="17"/>
        <v>-0.13164721141374824</v>
      </c>
      <c r="E55" s="283">
        <v>50.84</v>
      </c>
      <c r="F55" s="125">
        <f t="shared" si="19"/>
        <v>-7.7983315197678538E-2</v>
      </c>
      <c r="G55" s="283">
        <v>60.52</v>
      </c>
      <c r="H55" s="125">
        <f t="shared" si="9"/>
        <v>-0.11221945137157108</v>
      </c>
      <c r="I55" s="284">
        <v>64.146598044927813</v>
      </c>
      <c r="J55" s="125">
        <f t="shared" si="10"/>
        <v>-0.14947760936739163</v>
      </c>
      <c r="K55" s="284">
        <v>51.017164806145722</v>
      </c>
      <c r="L55" s="125">
        <f t="shared" si="11"/>
        <v>-7.6523190850261935E-2</v>
      </c>
      <c r="M55" s="284">
        <v>58.859565171157065</v>
      </c>
      <c r="N55" s="125">
        <f t="shared" si="12"/>
        <v>-0.12319806246391929</v>
      </c>
      <c r="O55" s="283">
        <v>69.913590811417265</v>
      </c>
      <c r="P55" s="125">
        <f t="shared" si="13"/>
        <v>-6.1958876115664308E-2</v>
      </c>
      <c r="Q55" s="283">
        <v>46.800566499291875</v>
      </c>
      <c r="R55" s="125">
        <f t="shared" si="14"/>
        <v>-0.11001242145335932</v>
      </c>
      <c r="S55" s="283">
        <v>57.690066495723741</v>
      </c>
      <c r="T55" s="125">
        <f t="shared" si="15"/>
        <v>-8.1787987863093048E-2</v>
      </c>
    </row>
    <row r="56" spans="2:20" ht="15" hidden="1" customHeight="1" outlineLevel="1">
      <c r="B56" s="65" t="s">
        <v>90</v>
      </c>
      <c r="C56" s="283">
        <v>84.99</v>
      </c>
      <c r="D56" s="125">
        <f t="shared" si="17"/>
        <v>-4.7624383684446436E-2</v>
      </c>
      <c r="E56" s="283">
        <v>74.56</v>
      </c>
      <c r="F56" s="125">
        <f t="shared" si="19"/>
        <v>-1.2188659247482803E-2</v>
      </c>
      <c r="G56" s="283">
        <v>80.83</v>
      </c>
      <c r="H56" s="125">
        <f t="shared" si="9"/>
        <v>-3.3596365375418435E-2</v>
      </c>
      <c r="I56" s="284">
        <v>82.920109761369261</v>
      </c>
      <c r="J56" s="125">
        <f t="shared" si="10"/>
        <v>-6.1808622557898318E-2</v>
      </c>
      <c r="K56" s="284">
        <v>73.990033338366999</v>
      </c>
      <c r="L56" s="125">
        <f t="shared" si="11"/>
        <v>-8.9594533095895823E-3</v>
      </c>
      <c r="M56" s="284">
        <v>79.324097141857465</v>
      </c>
      <c r="N56" s="125">
        <f t="shared" si="12"/>
        <v>-4.1326115760311088E-2</v>
      </c>
      <c r="O56" s="283">
        <v>83.929598692673338</v>
      </c>
      <c r="P56" s="125">
        <f t="shared" si="13"/>
        <v>-4.9180490591834047E-2</v>
      </c>
      <c r="Q56" s="283">
        <v>63.937771202573771</v>
      </c>
      <c r="R56" s="125">
        <f t="shared" si="14"/>
        <v>-0.10494243483596644</v>
      </c>
      <c r="S56" s="283">
        <v>73.356746514597177</v>
      </c>
      <c r="T56" s="125">
        <f t="shared" si="15"/>
        <v>-7.486000149323413E-2</v>
      </c>
    </row>
    <row r="57" spans="2:20" ht="15" hidden="1" customHeight="1" outlineLevel="1">
      <c r="B57" s="65" t="s">
        <v>91</v>
      </c>
      <c r="C57" s="283">
        <v>71.010000000000005</v>
      </c>
      <c r="D57" s="125">
        <f t="shared" si="17"/>
        <v>-0.1314823874755382</v>
      </c>
      <c r="E57" s="283">
        <v>64.88</v>
      </c>
      <c r="F57" s="125">
        <f t="shared" si="19"/>
        <v>-3.3517056457619598E-2</v>
      </c>
      <c r="G57" s="283">
        <v>68.569999999999993</v>
      </c>
      <c r="H57" s="125">
        <f t="shared" si="9"/>
        <v>-9.5501912676428047E-2</v>
      </c>
      <c r="I57" s="284">
        <v>68.632493625445591</v>
      </c>
      <c r="J57" s="125">
        <f t="shared" si="10"/>
        <v>-0.14502628420323715</v>
      </c>
      <c r="K57" s="284">
        <v>64.552603761311232</v>
      </c>
      <c r="L57" s="125">
        <f t="shared" si="11"/>
        <v>-1.8777110387962925E-2</v>
      </c>
      <c r="M57" s="284">
        <v>66.989580984759257</v>
      </c>
      <c r="N57" s="125">
        <f t="shared" si="12"/>
        <v>-9.8653905873351211E-2</v>
      </c>
      <c r="O57" s="283">
        <v>74.297744383040822</v>
      </c>
      <c r="P57" s="125">
        <f t="shared" si="13"/>
        <v>-7.7529898212994941E-2</v>
      </c>
      <c r="Q57" s="283">
        <v>54.562629801806125</v>
      </c>
      <c r="R57" s="125">
        <f t="shared" si="14"/>
        <v>-0.10856922991970563</v>
      </c>
      <c r="S57" s="283">
        <v>63.860657063828924</v>
      </c>
      <c r="T57" s="125">
        <f t="shared" si="15"/>
        <v>-9.0719090399179803E-2</v>
      </c>
    </row>
    <row r="58" spans="2:20" ht="15" hidden="1" customHeight="1" outlineLevel="1">
      <c r="B58" s="65" t="s">
        <v>92</v>
      </c>
      <c r="C58" s="283">
        <v>61.34</v>
      </c>
      <c r="D58" s="125">
        <f t="shared" si="17"/>
        <v>-0.10674239114606088</v>
      </c>
      <c r="E58" s="283">
        <v>51.72</v>
      </c>
      <c r="F58" s="125">
        <f t="shared" si="19"/>
        <v>5.1005893111156331E-2</v>
      </c>
      <c r="G58" s="283">
        <v>57.46</v>
      </c>
      <c r="H58" s="125">
        <f t="shared" si="9"/>
        <v>-5.4156378600823007E-2</v>
      </c>
      <c r="I58" s="284">
        <v>60.291555466035554</v>
      </c>
      <c r="J58" s="125">
        <f t="shared" si="10"/>
        <v>-9.7769318188142496E-2</v>
      </c>
      <c r="K58" s="284">
        <v>51.008204903464566</v>
      </c>
      <c r="L58" s="125">
        <f t="shared" si="11"/>
        <v>6.31859333685727E-2</v>
      </c>
      <c r="M58" s="284">
        <v>56.503229011425731</v>
      </c>
      <c r="N58" s="125">
        <f t="shared" si="12"/>
        <v>-4.3614990471908643E-2</v>
      </c>
      <c r="O58" s="283">
        <v>64.01123274778007</v>
      </c>
      <c r="P58" s="125">
        <f t="shared" si="13"/>
        <v>-7.7589670126598342E-2</v>
      </c>
      <c r="Q58" s="283">
        <v>43.003536316551042</v>
      </c>
      <c r="R58" s="125">
        <f t="shared" si="14"/>
        <v>-8.7333390097681818E-2</v>
      </c>
      <c r="S58" s="283">
        <v>52.815757706790627</v>
      </c>
      <c r="T58" s="125">
        <f t="shared" si="15"/>
        <v>-8.1411747683396096E-2</v>
      </c>
    </row>
    <row r="59" spans="2:20" ht="15" hidden="1" customHeight="1" outlineLevel="1">
      <c r="B59" s="65" t="s">
        <v>93</v>
      </c>
      <c r="C59" s="283">
        <v>49.13</v>
      </c>
      <c r="D59" s="125">
        <f t="shared" si="17"/>
        <v>-0.23841264920167415</v>
      </c>
      <c r="E59" s="283">
        <v>41.29</v>
      </c>
      <c r="F59" s="125">
        <f t="shared" si="19"/>
        <v>3.8219763640935378E-2</v>
      </c>
      <c r="G59" s="283">
        <v>45.96</v>
      </c>
      <c r="H59" s="125">
        <f t="shared" si="9"/>
        <v>-0.15592286501377417</v>
      </c>
      <c r="I59" s="284">
        <v>49.516998062144573</v>
      </c>
      <c r="J59" s="125">
        <f t="shared" si="10"/>
        <v>-0.21419906545498602</v>
      </c>
      <c r="K59" s="284">
        <v>40.634181626262603</v>
      </c>
      <c r="L59" s="125">
        <f t="shared" si="11"/>
        <v>3.4392304868392065E-2</v>
      </c>
      <c r="M59" s="284">
        <v>45.892120571126391</v>
      </c>
      <c r="N59" s="125">
        <f t="shared" si="12"/>
        <v>-0.138387886771008</v>
      </c>
      <c r="O59" s="283">
        <v>56.732444040952146</v>
      </c>
      <c r="P59" s="125">
        <f t="shared" si="13"/>
        <v>-0.11339864201582606</v>
      </c>
      <c r="Q59" s="283">
        <v>38.926266720235986</v>
      </c>
      <c r="R59" s="125">
        <f t="shared" si="14"/>
        <v>-7.1795887953440385E-2</v>
      </c>
      <c r="S59" s="283">
        <v>47.243130711330338</v>
      </c>
      <c r="T59" s="125">
        <f t="shared" si="15"/>
        <v>-9.5136023733904174E-2</v>
      </c>
    </row>
    <row r="60" spans="2:20" ht="15" hidden="1" customHeight="1" outlineLevel="1">
      <c r="B60" s="65" t="s">
        <v>94</v>
      </c>
      <c r="C60" s="283">
        <v>67.180000000000007</v>
      </c>
      <c r="D60" s="125">
        <f t="shared" si="17"/>
        <v>-3.5878300803673935E-2</v>
      </c>
      <c r="E60" s="283">
        <v>52.48</v>
      </c>
      <c r="F60" s="125">
        <f t="shared" si="19"/>
        <v>-0.10626702997275206</v>
      </c>
      <c r="G60" s="283">
        <v>61.25</v>
      </c>
      <c r="H60" s="125">
        <f t="shared" si="9"/>
        <v>-6.0870898497393466E-2</v>
      </c>
      <c r="I60" s="284">
        <v>68.231868002752734</v>
      </c>
      <c r="J60" s="125">
        <f t="shared" si="10"/>
        <v>-1.5756227877187223E-3</v>
      </c>
      <c r="K60" s="284">
        <v>52.051956272977385</v>
      </c>
      <c r="L60" s="125">
        <f t="shared" si="11"/>
        <v>-0.10282947837003098</v>
      </c>
      <c r="M60" s="284">
        <v>61.629210134128165</v>
      </c>
      <c r="N60" s="125">
        <f t="shared" si="12"/>
        <v>-3.8519620323139048E-2</v>
      </c>
      <c r="O60" s="283">
        <v>70.356076561668246</v>
      </c>
      <c r="P60" s="125">
        <f t="shared" si="13"/>
        <v>-6.3330440317017289E-2</v>
      </c>
      <c r="Q60" s="283">
        <v>49.946312899779571</v>
      </c>
      <c r="R60" s="125">
        <f t="shared" si="14"/>
        <v>-0.10122017137004513</v>
      </c>
      <c r="S60" s="283">
        <v>59.479253373691513</v>
      </c>
      <c r="T60" s="125">
        <f t="shared" si="15"/>
        <v>-8.0337278871136064E-2</v>
      </c>
    </row>
    <row r="61" spans="2:20" ht="15" hidden="1" customHeight="1" outlineLevel="1">
      <c r="B61" s="65" t="s">
        <v>95</v>
      </c>
      <c r="C61" s="283">
        <v>75.510000000000005</v>
      </c>
      <c r="D61" s="125">
        <f t="shared" si="17"/>
        <v>-1.4615685762755959E-2</v>
      </c>
      <c r="E61" s="283">
        <v>68.56</v>
      </c>
      <c r="F61" s="125">
        <f t="shared" si="19"/>
        <v>-7.2875674099981413E-4</v>
      </c>
      <c r="G61" s="283">
        <v>72.7</v>
      </c>
      <c r="H61" s="125">
        <f t="shared" si="9"/>
        <v>-9.1317977374949511E-3</v>
      </c>
      <c r="I61" s="284">
        <v>74.754763014737776</v>
      </c>
      <c r="J61" s="125">
        <f t="shared" si="10"/>
        <v>-6.5271990194158969E-3</v>
      </c>
      <c r="K61" s="284">
        <v>67.529881886146072</v>
      </c>
      <c r="L61" s="125">
        <f t="shared" si="11"/>
        <v>-2.5198137464400583E-3</v>
      </c>
      <c r="M61" s="284">
        <v>71.806451612903231</v>
      </c>
      <c r="N61" s="125">
        <f t="shared" si="12"/>
        <v>-4.6980113297159232E-3</v>
      </c>
      <c r="O61" s="283">
        <v>75.688377853946903</v>
      </c>
      <c r="P61" s="125">
        <f t="shared" si="13"/>
        <v>-1.8179552732657811E-3</v>
      </c>
      <c r="Q61" s="283">
        <v>60.081675759927442</v>
      </c>
      <c r="R61" s="125">
        <f t="shared" si="14"/>
        <v>-5.2454357014952713E-3</v>
      </c>
      <c r="S61" s="283">
        <v>67.371214459200985</v>
      </c>
      <c r="T61" s="125">
        <f t="shared" si="15"/>
        <v>-3.1740398771837874E-3</v>
      </c>
    </row>
    <row r="62" spans="2:20" ht="15" hidden="1" customHeight="1" outlineLevel="1">
      <c r="B62" s="65" t="s">
        <v>96</v>
      </c>
      <c r="C62" s="283">
        <v>76.52</v>
      </c>
      <c r="D62" s="125">
        <f t="shared" si="17"/>
        <v>5.6512025233275143E-3</v>
      </c>
      <c r="E62" s="283">
        <v>70.010000000000005</v>
      </c>
      <c r="F62" s="125">
        <f t="shared" si="19"/>
        <v>-3.3945080723057686E-2</v>
      </c>
      <c r="G62" s="283">
        <v>73.89</v>
      </c>
      <c r="H62" s="125">
        <f t="shared" si="9"/>
        <v>-9.7829000268024879E-3</v>
      </c>
      <c r="I62" s="284">
        <v>75.139735132685431</v>
      </c>
      <c r="J62" s="125">
        <f t="shared" si="10"/>
        <v>1.4698548245674292E-2</v>
      </c>
      <c r="K62" s="284">
        <v>68.756586704508692</v>
      </c>
      <c r="L62" s="125">
        <f t="shared" si="11"/>
        <v>-3.26018802491711E-2</v>
      </c>
      <c r="M62" s="284">
        <v>72.534915903768365</v>
      </c>
      <c r="N62" s="125">
        <f t="shared" si="12"/>
        <v>-4.0211682885799016E-3</v>
      </c>
      <c r="O62" s="283">
        <v>75.526452393626698</v>
      </c>
      <c r="P62" s="125">
        <f t="shared" si="13"/>
        <v>2.9355350128563718E-3</v>
      </c>
      <c r="Q62" s="283">
        <v>61.990054653043011</v>
      </c>
      <c r="R62" s="125">
        <f t="shared" si="14"/>
        <v>-2.7174367393778431E-2</v>
      </c>
      <c r="S62" s="283">
        <v>68.312600863273801</v>
      </c>
      <c r="T62" s="125">
        <f t="shared" si="15"/>
        <v>-1.1654096319740681E-2</v>
      </c>
    </row>
    <row r="63" spans="2:20" ht="15" hidden="1" customHeight="1" outlineLevel="1">
      <c r="B63" s="65" t="s">
        <v>97</v>
      </c>
      <c r="C63" s="283">
        <v>69.2</v>
      </c>
      <c r="D63" s="125">
        <f t="shared" si="17"/>
        <v>4.2011745219093566E-2</v>
      </c>
      <c r="E63" s="283">
        <v>68.59</v>
      </c>
      <c r="F63" s="125">
        <f t="shared" si="19"/>
        <v>1.4044943820224809E-2</v>
      </c>
      <c r="G63" s="283">
        <v>68.959999999999994</v>
      </c>
      <c r="H63" s="125">
        <f t="shared" si="9"/>
        <v>3.0638170677028898E-2</v>
      </c>
      <c r="I63" s="284">
        <v>68.801339767944654</v>
      </c>
      <c r="J63" s="125">
        <f t="shared" si="10"/>
        <v>6.8104642463841181E-2</v>
      </c>
      <c r="K63" s="284">
        <v>67.427389313912371</v>
      </c>
      <c r="L63" s="125">
        <f t="shared" si="11"/>
        <v>1.1819744801921939E-2</v>
      </c>
      <c r="M63" s="284">
        <v>68.240661506658327</v>
      </c>
      <c r="N63" s="125">
        <f t="shared" si="12"/>
        <v>4.4571987404986357E-2</v>
      </c>
      <c r="O63" s="283">
        <v>73.662869741088841</v>
      </c>
      <c r="P63" s="125">
        <f t="shared" si="13"/>
        <v>1.0119877698535396E-2</v>
      </c>
      <c r="Q63" s="283">
        <v>57.920199602417945</v>
      </c>
      <c r="R63" s="125">
        <f t="shared" si="14"/>
        <v>-2.5133105556031543E-2</v>
      </c>
      <c r="S63" s="283">
        <v>65.27324590998569</v>
      </c>
      <c r="T63" s="125">
        <f t="shared" si="15"/>
        <v>-6.6156871770760572E-3</v>
      </c>
    </row>
    <row r="64" spans="2:20" collapsed="1">
      <c r="B64" s="134">
        <v>2007</v>
      </c>
      <c r="C64" s="284">
        <v>67.58609314856659</v>
      </c>
      <c r="D64" s="135">
        <f>C64/C77-1</f>
        <v>-6.927504637978954E-2</v>
      </c>
      <c r="E64" s="284">
        <v>60.193632308135527</v>
      </c>
      <c r="F64" s="135">
        <f>E64/E77-1</f>
        <v>-1.1512297438897812E-2</v>
      </c>
      <c r="G64" s="284">
        <v>64.619079632949976</v>
      </c>
      <c r="H64" s="135">
        <f t="shared" si="9"/>
        <v>-4.7618018101246662E-2</v>
      </c>
      <c r="I64" s="284">
        <v>66.437865572213326</v>
      </c>
      <c r="J64" s="135">
        <f t="shared" si="10"/>
        <v>-6.7275731314381915E-2</v>
      </c>
      <c r="K64" s="284">
        <v>59.606498108152522</v>
      </c>
      <c r="L64" s="135">
        <f t="shared" si="11"/>
        <v>-8.180368586534037E-3</v>
      </c>
      <c r="M64" s="284">
        <v>63.668958836774003</v>
      </c>
      <c r="N64" s="135">
        <f t="shared" si="12"/>
        <v>-4.4808691323376393E-2</v>
      </c>
      <c r="O64" s="284">
        <v>71.306054020928357</v>
      </c>
      <c r="P64" s="135">
        <f t="shared" si="13"/>
        <v>-4.097905965887827E-2</v>
      </c>
      <c r="Q64" s="284">
        <v>53.651891651545817</v>
      </c>
      <c r="R64" s="135">
        <f t="shared" si="14"/>
        <v>-5.7281679505599481E-2</v>
      </c>
      <c r="S64" s="284">
        <v>61.934017800105615</v>
      </c>
      <c r="T64" s="135">
        <f t="shared" si="15"/>
        <v>-4.782533547071699E-2</v>
      </c>
    </row>
    <row r="65" spans="2:20" ht="15" hidden="1" customHeight="1" outlineLevel="1">
      <c r="B65" s="65" t="s">
        <v>86</v>
      </c>
      <c r="C65" s="283">
        <v>64.790000000000006</v>
      </c>
      <c r="D65" s="125"/>
      <c r="E65" s="283">
        <v>65.5</v>
      </c>
      <c r="F65" s="125"/>
      <c r="G65" s="283">
        <v>65.08</v>
      </c>
      <c r="H65" s="125"/>
      <c r="I65" s="284">
        <v>64.350240627548843</v>
      </c>
      <c r="J65" s="125"/>
      <c r="K65" s="284">
        <v>64.301370309723069</v>
      </c>
      <c r="L65" s="125"/>
      <c r="M65" s="284">
        <v>64.330159179856679</v>
      </c>
      <c r="N65" s="125"/>
      <c r="O65" s="283">
        <v>69.678547507361941</v>
      </c>
      <c r="P65" s="125"/>
      <c r="Q65" s="283">
        <v>56.217783705294451</v>
      </c>
      <c r="R65" s="125"/>
      <c r="S65" s="283">
        <v>62.500496916329055</v>
      </c>
      <c r="T65" s="125"/>
    </row>
    <row r="66" spans="2:20" ht="15" hidden="1" customHeight="1" outlineLevel="1">
      <c r="B66" s="65" t="s">
        <v>87</v>
      </c>
      <c r="C66" s="283">
        <v>70.069999999999993</v>
      </c>
      <c r="D66" s="125"/>
      <c r="E66" s="283">
        <v>61.12</v>
      </c>
      <c r="F66" s="125"/>
      <c r="G66" s="283">
        <v>66.430000000000007</v>
      </c>
      <c r="H66" s="125"/>
      <c r="I66" s="284">
        <v>69.432020415701288</v>
      </c>
      <c r="J66" s="125"/>
      <c r="K66" s="284">
        <v>60.907406070233712</v>
      </c>
      <c r="L66" s="125"/>
      <c r="M66" s="284">
        <v>65.929145773373293</v>
      </c>
      <c r="N66" s="125"/>
      <c r="O66" s="283">
        <v>72.602727563991209</v>
      </c>
      <c r="P66" s="125"/>
      <c r="Q66" s="283">
        <v>57.609273693564027</v>
      </c>
      <c r="R66" s="125"/>
      <c r="S66" s="283">
        <v>64.607358801951591</v>
      </c>
      <c r="T66" s="125"/>
    </row>
    <row r="67" spans="2:20" ht="15" hidden="1" customHeight="1" outlineLevel="1">
      <c r="B67" s="65" t="s">
        <v>88</v>
      </c>
      <c r="C67" s="283">
        <v>66.63</v>
      </c>
      <c r="D67" s="125"/>
      <c r="E67" s="283">
        <v>50.44</v>
      </c>
      <c r="F67" s="125"/>
      <c r="G67" s="283">
        <v>60.05</v>
      </c>
      <c r="H67" s="125"/>
      <c r="I67" s="284">
        <v>65.12314086378953</v>
      </c>
      <c r="J67" s="125"/>
      <c r="K67" s="284">
        <v>50.059047002345572</v>
      </c>
      <c r="L67" s="125"/>
      <c r="M67" s="284">
        <v>58.933109237906457</v>
      </c>
      <c r="N67" s="125"/>
      <c r="O67" s="283">
        <v>73.914573451881495</v>
      </c>
      <c r="P67" s="125"/>
      <c r="Q67" s="283">
        <v>55.910142102366933</v>
      </c>
      <c r="R67" s="125"/>
      <c r="S67" s="283">
        <v>64.313578962271322</v>
      </c>
      <c r="T67" s="125"/>
    </row>
    <row r="68" spans="2:20" ht="15" hidden="1" customHeight="1" outlineLevel="1">
      <c r="B68" s="65" t="s">
        <v>89</v>
      </c>
      <c r="C68" s="283">
        <v>77.099999999999994</v>
      </c>
      <c r="D68" s="125"/>
      <c r="E68" s="283">
        <v>55.14</v>
      </c>
      <c r="F68" s="125"/>
      <c r="G68" s="283">
        <v>68.17</v>
      </c>
      <c r="H68" s="125"/>
      <c r="I68" s="284">
        <v>75.420234377623316</v>
      </c>
      <c r="J68" s="125"/>
      <c r="K68" s="284">
        <v>55.244662671191662</v>
      </c>
      <c r="L68" s="125"/>
      <c r="M68" s="284">
        <v>67.129830183267558</v>
      </c>
      <c r="N68" s="125"/>
      <c r="O68" s="283">
        <v>74.531477385460448</v>
      </c>
      <c r="P68" s="125"/>
      <c r="Q68" s="283">
        <v>52.585640100413208</v>
      </c>
      <c r="R68" s="125"/>
      <c r="S68" s="283">
        <v>62.828699399678577</v>
      </c>
      <c r="T68" s="125"/>
    </row>
    <row r="69" spans="2:20" ht="15" hidden="1" customHeight="1" outlineLevel="1">
      <c r="B69" s="65" t="s">
        <v>90</v>
      </c>
      <c r="C69" s="283">
        <v>89.24</v>
      </c>
      <c r="D69" s="125"/>
      <c r="E69" s="283">
        <v>75.48</v>
      </c>
      <c r="F69" s="125"/>
      <c r="G69" s="283">
        <v>83.64</v>
      </c>
      <c r="H69" s="125"/>
      <c r="I69" s="284">
        <v>88.382937378345801</v>
      </c>
      <c r="J69" s="125"/>
      <c r="K69" s="284">
        <v>74.658936594932911</v>
      </c>
      <c r="L69" s="125"/>
      <c r="M69" s="284">
        <v>82.743567386075526</v>
      </c>
      <c r="N69" s="125"/>
      <c r="O69" s="283">
        <v>88.270799938586663</v>
      </c>
      <c r="P69" s="125"/>
      <c r="Q69" s="283">
        <v>71.434255952974553</v>
      </c>
      <c r="R69" s="125"/>
      <c r="S69" s="283">
        <v>79.292589913958508</v>
      </c>
      <c r="T69" s="125"/>
    </row>
    <row r="70" spans="2:20" ht="15" hidden="1" customHeight="1" outlineLevel="1">
      <c r="B70" s="65" t="s">
        <v>91</v>
      </c>
      <c r="C70" s="283">
        <v>81.760000000000005</v>
      </c>
      <c r="D70" s="125"/>
      <c r="E70" s="283">
        <v>67.13</v>
      </c>
      <c r="F70" s="125"/>
      <c r="G70" s="283">
        <v>75.81</v>
      </c>
      <c r="H70" s="125"/>
      <c r="I70" s="284">
        <v>80.274390144831457</v>
      </c>
      <c r="J70" s="125"/>
      <c r="K70" s="284">
        <v>65.787910621239689</v>
      </c>
      <c r="L70" s="125"/>
      <c r="M70" s="284">
        <v>74.32170774497915</v>
      </c>
      <c r="N70" s="125"/>
      <c r="O70" s="283">
        <v>80.542170677522833</v>
      </c>
      <c r="P70" s="125"/>
      <c r="Q70" s="283">
        <v>61.207927337858749</v>
      </c>
      <c r="R70" s="125"/>
      <c r="S70" s="283">
        <v>70.232044233573689</v>
      </c>
      <c r="T70" s="125"/>
    </row>
    <row r="71" spans="2:20" ht="15" hidden="1" customHeight="1" outlineLevel="1">
      <c r="B71" s="65" t="s">
        <v>92</v>
      </c>
      <c r="C71" s="283">
        <v>68.67</v>
      </c>
      <c r="D71" s="125"/>
      <c r="E71" s="283">
        <v>49.21</v>
      </c>
      <c r="F71" s="125"/>
      <c r="G71" s="283">
        <v>60.75</v>
      </c>
      <c r="H71" s="125"/>
      <c r="I71" s="284">
        <v>66.824989087001782</v>
      </c>
      <c r="J71" s="125"/>
      <c r="K71" s="284">
        <v>47.976749223770668</v>
      </c>
      <c r="L71" s="125"/>
      <c r="M71" s="284">
        <v>59.080002769288591</v>
      </c>
      <c r="N71" s="125"/>
      <c r="O71" s="283">
        <v>69.395615676339446</v>
      </c>
      <c r="P71" s="125"/>
      <c r="Q71" s="283">
        <v>47.118559888099412</v>
      </c>
      <c r="R71" s="125"/>
      <c r="S71" s="283">
        <v>57.496661397088019</v>
      </c>
      <c r="T71" s="125"/>
    </row>
    <row r="72" spans="2:20" ht="15" hidden="1" customHeight="1" outlineLevel="1">
      <c r="B72" s="65" t="s">
        <v>93</v>
      </c>
      <c r="C72" s="283">
        <v>64.510000000000005</v>
      </c>
      <c r="D72" s="125"/>
      <c r="E72" s="283">
        <v>39.770000000000003</v>
      </c>
      <c r="F72" s="125"/>
      <c r="G72" s="283">
        <v>54.45</v>
      </c>
      <c r="H72" s="125"/>
      <c r="I72" s="284">
        <v>63.014684617059373</v>
      </c>
      <c r="J72" s="125"/>
      <c r="K72" s="284">
        <v>39.283143769551316</v>
      </c>
      <c r="L72" s="125"/>
      <c r="M72" s="284">
        <v>53.263086563558524</v>
      </c>
      <c r="N72" s="125"/>
      <c r="O72" s="283">
        <v>63.988672620513668</v>
      </c>
      <c r="P72" s="125"/>
      <c r="Q72" s="283">
        <v>41.937184090263337</v>
      </c>
      <c r="R72" s="125"/>
      <c r="S72" s="283">
        <v>52.210201699351792</v>
      </c>
      <c r="T72" s="125"/>
    </row>
    <row r="73" spans="2:20" ht="15" hidden="1" customHeight="1" outlineLevel="1">
      <c r="B73" s="65" t="s">
        <v>94</v>
      </c>
      <c r="C73" s="283">
        <v>69.680000000000007</v>
      </c>
      <c r="D73" s="125"/>
      <c r="E73" s="283">
        <v>58.72</v>
      </c>
      <c r="F73" s="125"/>
      <c r="G73" s="283">
        <v>65.22</v>
      </c>
      <c r="H73" s="125"/>
      <c r="I73" s="284">
        <v>68.339545347704913</v>
      </c>
      <c r="J73" s="125"/>
      <c r="K73" s="284">
        <v>58.01790743013936</v>
      </c>
      <c r="L73" s="125"/>
      <c r="M73" s="284">
        <v>64.098250403030391</v>
      </c>
      <c r="N73" s="125"/>
      <c r="O73" s="283">
        <v>75.113017001940761</v>
      </c>
      <c r="P73" s="125"/>
      <c r="Q73" s="283">
        <v>55.571243711504607</v>
      </c>
      <c r="R73" s="125"/>
      <c r="S73" s="283">
        <v>64.675072727403972</v>
      </c>
      <c r="T73" s="125"/>
    </row>
    <row r="74" spans="2:20" ht="15" hidden="1" customHeight="1" outlineLevel="1">
      <c r="B74" s="65" t="s">
        <v>95</v>
      </c>
      <c r="C74" s="283">
        <v>76.63</v>
      </c>
      <c r="D74" s="125"/>
      <c r="E74" s="283">
        <v>68.61</v>
      </c>
      <c r="F74" s="125"/>
      <c r="G74" s="283">
        <v>73.37</v>
      </c>
      <c r="H74" s="125"/>
      <c r="I74" s="284">
        <v>75.245908031858377</v>
      </c>
      <c r="J74" s="125"/>
      <c r="K74" s="284">
        <v>67.700474472362046</v>
      </c>
      <c r="L74" s="125"/>
      <c r="M74" s="284">
        <v>72.145391479460528</v>
      </c>
      <c r="N74" s="125"/>
      <c r="O74" s="283">
        <v>75.826226542341402</v>
      </c>
      <c r="P74" s="125"/>
      <c r="Q74" s="283">
        <v>60.398492167057007</v>
      </c>
      <c r="R74" s="125"/>
      <c r="S74" s="283">
        <v>67.585734274918323</v>
      </c>
      <c r="T74" s="125"/>
    </row>
    <row r="75" spans="2:20" ht="15" hidden="1" customHeight="1" outlineLevel="1">
      <c r="B75" s="65" t="s">
        <v>96</v>
      </c>
      <c r="C75" s="283">
        <v>76.09</v>
      </c>
      <c r="D75" s="125"/>
      <c r="E75" s="283">
        <v>72.47</v>
      </c>
      <c r="F75" s="125"/>
      <c r="G75" s="283">
        <v>74.62</v>
      </c>
      <c r="H75" s="125"/>
      <c r="I75" s="284">
        <v>74.051288693174456</v>
      </c>
      <c r="J75" s="125"/>
      <c r="K75" s="284">
        <v>71.073723734565675</v>
      </c>
      <c r="L75" s="125"/>
      <c r="M75" s="284">
        <v>72.827768617460933</v>
      </c>
      <c r="N75" s="125"/>
      <c r="O75" s="283">
        <v>75.305390782328345</v>
      </c>
      <c r="P75" s="125"/>
      <c r="Q75" s="283">
        <v>63.72165018613898</v>
      </c>
      <c r="R75" s="125"/>
      <c r="S75" s="283">
        <v>69.118109974353345</v>
      </c>
      <c r="T75" s="125"/>
    </row>
    <row r="76" spans="2:20" ht="15" hidden="1" customHeight="1" outlineLevel="1">
      <c r="B76" s="65" t="s">
        <v>97</v>
      </c>
      <c r="C76" s="283">
        <v>66.41</v>
      </c>
      <c r="D76" s="125"/>
      <c r="E76" s="283">
        <v>67.64</v>
      </c>
      <c r="F76" s="125"/>
      <c r="G76" s="283">
        <v>66.91</v>
      </c>
      <c r="H76" s="125"/>
      <c r="I76" s="284">
        <v>64.414418805668475</v>
      </c>
      <c r="J76" s="125"/>
      <c r="K76" s="284">
        <v>66.639724773420227</v>
      </c>
      <c r="L76" s="125"/>
      <c r="M76" s="284">
        <v>65.328825901398645</v>
      </c>
      <c r="N76" s="125"/>
      <c r="O76" s="283">
        <v>72.924878885586196</v>
      </c>
      <c r="P76" s="125"/>
      <c r="Q76" s="283">
        <v>59.413443960935503</v>
      </c>
      <c r="R76" s="125"/>
      <c r="S76" s="283">
        <v>65.707949146586728</v>
      </c>
      <c r="T76" s="125"/>
    </row>
    <row r="77" spans="2:20" collapsed="1">
      <c r="B77" s="134">
        <v>2006</v>
      </c>
      <c r="C77" s="284">
        <v>72.616612336092601</v>
      </c>
      <c r="D77" s="135"/>
      <c r="E77" s="284">
        <v>60.894669860007419</v>
      </c>
      <c r="F77" s="135"/>
      <c r="G77" s="284">
        <v>67.849960269218485</v>
      </c>
      <c r="H77" s="135"/>
      <c r="I77" s="284">
        <v>71.229909848745152</v>
      </c>
      <c r="J77" s="135"/>
      <c r="K77" s="284">
        <v>60.098122904873208</v>
      </c>
      <c r="L77" s="135"/>
      <c r="M77" s="284">
        <v>66.655714157391785</v>
      </c>
      <c r="N77" s="135"/>
      <c r="O77" s="284">
        <v>74.352968763711189</v>
      </c>
      <c r="P77" s="135"/>
      <c r="Q77" s="284">
        <v>56.911900920105744</v>
      </c>
      <c r="R77" s="135"/>
      <c r="S77" s="284">
        <v>65.044807541401354</v>
      </c>
      <c r="T77" s="135"/>
    </row>
    <row r="78" spans="2:20" ht="15" customHeight="1">
      <c r="B78" s="137" t="s">
        <v>126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N65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4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47</v>
      </c>
      <c r="J6" s="118"/>
      <c r="K6" s="118"/>
    </row>
    <row r="7" spans="2:14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4">
      <c r="B8" s="65" t="s">
        <v>94</v>
      </c>
      <c r="C8" s="167">
        <f>IFERROR('Tablas evol IO zona'!C8/'Tablas evol IO zona'!C21-1,"-")</f>
        <v>0.22153694768065324</v>
      </c>
      <c r="D8" s="167">
        <f>IFERROR('Tablas evol IO zona'!E8/'Tablas evol IO zona'!E21-1,"-")</f>
        <v>0.22491471108513128</v>
      </c>
      <c r="E8" s="167">
        <f>IFERROR('Tablas evol IO zona'!G8/'Tablas evol IO zona'!G21-1,"-")</f>
        <v>0.23817162041391637</v>
      </c>
      <c r="F8" s="125">
        <f>IFERROR('Tablas evol IO zona'!I8/'Tablas evol IO zona'!I21-1,"-")</f>
        <v>0.22489439939930111</v>
      </c>
      <c r="G8" s="125">
        <f>IFERROR('Tablas evol IO zona'!K8/'Tablas evol IO zona'!K21-1,"-")</f>
        <v>0.23247062137351859</v>
      </c>
      <c r="H8" s="125">
        <f>IFERROR('Tablas evol IO zona'!M8/'Tablas evol IO zona'!M21-1,"-")</f>
        <v>0.24149090062143386</v>
      </c>
      <c r="I8" s="167">
        <f>IFERROR('Tablas evol IO zona'!O8/'Tablas evol IO zona'!O21-1,"-")</f>
        <v>0.26621113962862264</v>
      </c>
      <c r="J8" s="167">
        <f>IFERROR('Tablas evol IO zona'!Q8/'Tablas evol IO zona'!Q21-1,"-")</f>
        <v>0.29556182049606416</v>
      </c>
      <c r="K8" s="167">
        <f>IFERROR('Tablas evol IO zona'!S8/'Tablas evol IO zona'!S21-1,"-")</f>
        <v>0.28307588975622822</v>
      </c>
    </row>
    <row r="9" spans="2:14">
      <c r="B9" s="65" t="s">
        <v>95</v>
      </c>
      <c r="C9" s="167">
        <f>IFERROR('Tablas evol IO zona'!C9/'Tablas evol IO zona'!C22-1,"-")</f>
        <v>0.19751782442570964</v>
      </c>
      <c r="D9" s="167">
        <f>IFERROR('Tablas evol IO zona'!E9/'Tablas evol IO zona'!E22-1,"-")</f>
        <v>0.21367275816499909</v>
      </c>
      <c r="E9" s="167">
        <f>IFERROR('Tablas evol IO zona'!G9/'Tablas evol IO zona'!G22-1,"-")</f>
        <v>0.21428151516519223</v>
      </c>
      <c r="F9" s="125">
        <f>IFERROR('Tablas evol IO zona'!I9/'Tablas evol IO zona'!I22-1,"-")</f>
        <v>0.17849764078133612</v>
      </c>
      <c r="G9" s="125">
        <f>IFERROR('Tablas evol IO zona'!K9/'Tablas evol IO zona'!K22-1,"-")</f>
        <v>0.21049419185297724</v>
      </c>
      <c r="H9" s="125">
        <f>IFERROR('Tablas evol IO zona'!M9/'Tablas evol IO zona'!M22-1,"-")</f>
        <v>0.19857583852917693</v>
      </c>
      <c r="I9" s="167">
        <f>IFERROR('Tablas evol IO zona'!O9/'Tablas evol IO zona'!O22-1,"-")</f>
        <v>0.19855568398604717</v>
      </c>
      <c r="J9" s="167">
        <f>IFERROR('Tablas evol IO zona'!Q9/'Tablas evol IO zona'!Q22-1,"-")</f>
        <v>0.14699721280209088</v>
      </c>
      <c r="K9" s="167">
        <f>IFERROR('Tablas evol IO zona'!S9/'Tablas evol IO zona'!S22-1,"-")</f>
        <v>0.1787627117731041</v>
      </c>
    </row>
    <row r="10" spans="2:14">
      <c r="B10" s="65" t="s">
        <v>96</v>
      </c>
      <c r="C10" s="167">
        <f>IFERROR('Tablas evol IO zona'!C10/'Tablas evol IO zona'!C23-1,"-")</f>
        <v>8.8098094095695023E-2</v>
      </c>
      <c r="D10" s="167">
        <f>IFERROR('Tablas evol IO zona'!E10/'Tablas evol IO zona'!E23-1,"-")</f>
        <v>7.1732833532117901E-2</v>
      </c>
      <c r="E10" s="167">
        <f>IFERROR('Tablas evol IO zona'!G10/'Tablas evol IO zona'!G23-1,"-")</f>
        <v>9.334889148191361E-2</v>
      </c>
      <c r="F10" s="125">
        <f>IFERROR('Tablas evol IO zona'!I10/'Tablas evol IO zona'!I23-1,"-")</f>
        <v>8.7601466332240197E-2</v>
      </c>
      <c r="G10" s="125">
        <f>IFERROR('Tablas evol IO zona'!K10/'Tablas evol IO zona'!K23-1,"-")</f>
        <v>0.10661517811797139</v>
      </c>
      <c r="H10" s="125">
        <f>IFERROR('Tablas evol IO zona'!M10/'Tablas evol IO zona'!M23-1,"-")</f>
        <v>0.10304396442630326</v>
      </c>
      <c r="I10" s="167">
        <f>IFERROR('Tablas evol IO zona'!O10/'Tablas evol IO zona'!O23-1,"-")</f>
        <v>0.21224963752573789</v>
      </c>
      <c r="J10" s="167">
        <f>IFERROR('Tablas evol IO zona'!Q10/'Tablas evol IO zona'!Q23-1,"-")</f>
        <v>0.18142789764174605</v>
      </c>
      <c r="K10" s="167">
        <f>IFERROR('Tablas evol IO zona'!S10/'Tablas evol IO zona'!S23-1,"-")</f>
        <v>0.20180278838738097</v>
      </c>
    </row>
    <row r="11" spans="2:14">
      <c r="B11" s="65" t="s">
        <v>97</v>
      </c>
      <c r="C11" s="167">
        <f>IFERROR('Tablas evol IO zona'!C11/'Tablas evol IO zona'!C24-1,"-")</f>
        <v>3.5440884604480694E-3</v>
      </c>
      <c r="D11" s="167">
        <f>IFERROR('Tablas evol IO zona'!E11/'Tablas evol IO zona'!E24-1,"-")</f>
        <v>2.6547085201793719E-2</v>
      </c>
      <c r="E11" s="167">
        <f>IFERROR('Tablas evol IO zona'!G11/'Tablas evol IO zona'!G24-1,"-")</f>
        <v>1.9632091513371419E-2</v>
      </c>
      <c r="F11" s="125">
        <f>IFERROR('Tablas evol IO zona'!I11/'Tablas evol IO zona'!I24-1,"-")</f>
        <v>-2.3194901237796994E-2</v>
      </c>
      <c r="G11" s="125">
        <f>IFERROR('Tablas evol IO zona'!K11/'Tablas evol IO zona'!K24-1,"-")</f>
        <v>3.4463991997138566E-2</v>
      </c>
      <c r="H11" s="125">
        <f>IFERROR('Tablas evol IO zona'!M11/'Tablas evol IO zona'!M24-1,"-")</f>
        <v>3.1397060859830184E-3</v>
      </c>
      <c r="I11" s="167">
        <f>IFERROR('Tablas evol IO zona'!O11/'Tablas evol IO zona'!O24-1,"-")</f>
        <v>0.10072846737432894</v>
      </c>
      <c r="J11" s="167">
        <f>IFERROR('Tablas evol IO zona'!Q11/'Tablas evol IO zona'!Q24-1,"-")</f>
        <v>5.6078404309294561E-2</v>
      </c>
      <c r="K11" s="167">
        <f>IFERROR('Tablas evol IO zona'!S11/'Tablas evol IO zona'!S24-1,"-")</f>
        <v>8.4178259266423305E-2</v>
      </c>
    </row>
    <row r="12" spans="2:14" ht="30" customHeight="1">
      <c r="B12" s="71" t="str">
        <f>actualizaciones!$A$2</f>
        <v xml:space="preserve">acumulado abril 2011 </v>
      </c>
      <c r="C12" s="129">
        <v>0.11854705531537268</v>
      </c>
      <c r="D12" s="129">
        <v>0.12303741634714505</v>
      </c>
      <c r="E12" s="129">
        <v>0.13120780059045645</v>
      </c>
      <c r="F12" s="129">
        <v>0.11576808316888565</v>
      </c>
      <c r="G12" s="129">
        <v>-2.0743818917865919E-2</v>
      </c>
      <c r="H12" s="129">
        <v>7.0187188143478352E-2</v>
      </c>
      <c r="I12" s="129">
        <v>0.18677218359651193</v>
      </c>
      <c r="J12" s="129">
        <v>0.11357259082463589</v>
      </c>
      <c r="K12" s="129">
        <v>0.15443868244937953</v>
      </c>
      <c r="N12" s="115" t="s">
        <v>275</v>
      </c>
    </row>
    <row r="13" spans="2:14" outlineLevel="1">
      <c r="B13" s="65" t="s">
        <v>86</v>
      </c>
      <c r="C13" s="167">
        <f>IFERROR('Tablas evol IO zona'!C13/'Tablas evol IO zona'!C26-1,"-")</f>
        <v>-7.0761729308551624E-2</v>
      </c>
      <c r="D13" s="167">
        <f>IFERROR('Tablas evol IO zona'!E13/'Tablas evol IO zona'!E26-1,"-")</f>
        <v>5.5298029194281728E-2</v>
      </c>
      <c r="E13" s="167">
        <f>IFERROR('Tablas evol IO zona'!G13/'Tablas evol IO zona'!G26-1,"-")</f>
        <v>-2.387901905193468E-2</v>
      </c>
      <c r="F13" s="125">
        <f>IFERROR('Tablas evol IO zona'!I13/'Tablas evol IO zona'!I26-1,"-")</f>
        <v>-7.023944347115596E-2</v>
      </c>
      <c r="G13" s="125">
        <f>IFERROR('Tablas evol IO zona'!K13/'Tablas evol IO zona'!K26-1,"-")</f>
        <v>0.10394178440647428</v>
      </c>
      <c r="H13" s="125">
        <f>IFERROR('Tablas evol IO zona'!M13/'Tablas evol IO zona'!M26-1,"-")</f>
        <v>-7.5615832500156577E-3</v>
      </c>
      <c r="I13" s="167">
        <f>IFERROR('Tablas evol IO zona'!O13/'Tablas evol IO zona'!O26-1,"-")</f>
        <v>2.933736646522056E-2</v>
      </c>
      <c r="J13" s="167">
        <f>IFERROR('Tablas evol IO zona'!Q13/'Tablas evol IO zona'!Q26-1,"-")</f>
        <v>6.0187664708068578E-2</v>
      </c>
      <c r="K13" s="167">
        <f>IFERROR('Tablas evol IO zona'!S13/'Tablas evol IO zona'!S26-1,"-")</f>
        <v>4.5511903302423162E-2</v>
      </c>
    </row>
    <row r="14" spans="2:14" outlineLevel="1">
      <c r="B14" s="65" t="s">
        <v>87</v>
      </c>
      <c r="C14" s="167">
        <f>IFERROR('Tablas evol IO zona'!C14/'Tablas evol IO zona'!C27-1,"-")</f>
        <v>-4.8691353176050334E-2</v>
      </c>
      <c r="D14" s="167">
        <f>IFERROR('Tablas evol IO zona'!E14/'Tablas evol IO zona'!E27-1,"-")</f>
        <v>0.12356719104359404</v>
      </c>
      <c r="E14" s="167">
        <f>IFERROR('Tablas evol IO zona'!G14/'Tablas evol IO zona'!G27-1,"-")</f>
        <v>1.3015310863451646E-2</v>
      </c>
      <c r="F14" s="125">
        <f>IFERROR('Tablas evol IO zona'!I14/'Tablas evol IO zona'!I27-1,"-")</f>
        <v>-4.2770274865619573E-2</v>
      </c>
      <c r="G14" s="125">
        <f>IFERROR('Tablas evol IO zona'!K14/'Tablas evol IO zona'!K27-1,"-")</f>
        <v>0.16245167971765895</v>
      </c>
      <c r="H14" s="125">
        <f>IFERROR('Tablas evol IO zona'!M14/'Tablas evol IO zona'!M27-1,"-")</f>
        <v>2.9456690530531793E-2</v>
      </c>
      <c r="I14" s="167">
        <f>IFERROR('Tablas evol IO zona'!O14/'Tablas evol IO zona'!O27-1,"-")</f>
        <v>7.8211254595192958E-2</v>
      </c>
      <c r="J14" s="167">
        <f>IFERROR('Tablas evol IO zona'!Q14/'Tablas evol IO zona'!Q27-1,"-")</f>
        <v>0.15852869789270096</v>
      </c>
      <c r="K14" s="167">
        <f>IFERROR('Tablas evol IO zona'!S14/'Tablas evol IO zona'!S27-1,"-")</f>
        <v>0.11613351176960762</v>
      </c>
    </row>
    <row r="15" spans="2:14" outlineLevel="1">
      <c r="B15" s="65" t="s">
        <v>88</v>
      </c>
      <c r="C15" s="167">
        <f>IFERROR('Tablas evol IO zona'!C15/'Tablas evol IO zona'!C28-1,"-")</f>
        <v>9.4175465876435993E-3</v>
      </c>
      <c r="D15" s="167">
        <f>IFERROR('Tablas evol IO zona'!E15/'Tablas evol IO zona'!E28-1,"-")</f>
        <v>-6.6880470311225793E-4</v>
      </c>
      <c r="E15" s="167">
        <f>IFERROR('Tablas evol IO zona'!G15/'Tablas evol IO zona'!G28-1,"-")</f>
        <v>1.3513729680979303E-2</v>
      </c>
      <c r="F15" s="125">
        <f>IFERROR('Tablas evol IO zona'!I15/'Tablas evol IO zona'!I28-1,"-")</f>
        <v>-4.4726589587543719E-3</v>
      </c>
      <c r="G15" s="125">
        <f>IFERROR('Tablas evol IO zona'!K15/'Tablas evol IO zona'!K28-1,"-")</f>
        <v>-4.093926750579624E-3</v>
      </c>
      <c r="H15" s="125">
        <f>IFERROR('Tablas evol IO zona'!M15/'Tablas evol IO zona'!M28-1,"-")</f>
        <v>3.0688961269007553E-3</v>
      </c>
      <c r="I15" s="167">
        <f>IFERROR('Tablas evol IO zona'!O15/'Tablas evol IO zona'!O28-1,"-")</f>
        <v>0.11288226170579074</v>
      </c>
      <c r="J15" s="167">
        <f>IFERROR('Tablas evol IO zona'!Q15/'Tablas evol IO zona'!Q28-1,"-")</f>
        <v>8.684935476957345E-2</v>
      </c>
      <c r="K15" s="167">
        <f>IFERROR('Tablas evol IO zona'!S15/'Tablas evol IO zona'!S28-1,"-")</f>
        <v>0.1051149329562584</v>
      </c>
    </row>
    <row r="16" spans="2:14" outlineLevel="1">
      <c r="B16" s="65" t="s">
        <v>89</v>
      </c>
      <c r="C16" s="167">
        <f>IFERROR('Tablas evol IO zona'!C16/'Tablas evol IO zona'!C29-1,"-")</f>
        <v>-3.7750204907103235E-2</v>
      </c>
      <c r="D16" s="167">
        <f>IFERROR('Tablas evol IO zona'!E16/'Tablas evol IO zona'!E29-1,"-")</f>
        <v>-3.0088172121638945E-2</v>
      </c>
      <c r="E16" s="167">
        <f>IFERROR('Tablas evol IO zona'!G16/'Tablas evol IO zona'!G29-1,"-")</f>
        <v>-2.3919557721523654E-2</v>
      </c>
      <c r="F16" s="125">
        <f>IFERROR('Tablas evol IO zona'!I16/'Tablas evol IO zona'!I29-1,"-")</f>
        <v>-4.7783323606274797E-2</v>
      </c>
      <c r="G16" s="125">
        <f>IFERROR('Tablas evol IO zona'!K16/'Tablas evol IO zona'!K29-1,"-")</f>
        <v>-3.6746782603615968E-2</v>
      </c>
      <c r="H16" s="125">
        <f>IFERROR('Tablas evol IO zona'!M16/'Tablas evol IO zona'!M29-1,"-")</f>
        <v>-3.3500025245630338E-2</v>
      </c>
      <c r="I16" s="167">
        <f>IFERROR('Tablas evol IO zona'!O16/'Tablas evol IO zona'!O29-1,"-")</f>
        <v>5.8193276842755992E-2</v>
      </c>
      <c r="J16" s="167">
        <f>IFERROR('Tablas evol IO zona'!Q16/'Tablas evol IO zona'!Q29-1,"-")</f>
        <v>5.1737083078047919E-2</v>
      </c>
      <c r="K16" s="167">
        <f>IFERROR('Tablas evol IO zona'!S16/'Tablas evol IO zona'!S29-1,"-")</f>
        <v>5.9118230753032686E-2</v>
      </c>
    </row>
    <row r="17" spans="2:11" outlineLevel="1">
      <c r="B17" s="65" t="s">
        <v>90</v>
      </c>
      <c r="C17" s="167">
        <f>IFERROR('Tablas evol IO zona'!C17/'Tablas evol IO zona'!C30-1,"-")</f>
        <v>-0.132543085312956</v>
      </c>
      <c r="D17" s="167">
        <f>IFERROR('Tablas evol IO zona'!E17/'Tablas evol IO zona'!E30-1,"-")</f>
        <v>-0.12478742509115115</v>
      </c>
      <c r="E17" s="167">
        <f>IFERROR('Tablas evol IO zona'!G17/'Tablas evol IO zona'!G30-1,"-")</f>
        <v>-0.12173444400769629</v>
      </c>
      <c r="F17" s="125">
        <f>IFERROR('Tablas evol IO zona'!I17/'Tablas evol IO zona'!I30-1,"-")</f>
        <v>-0.1487276950161579</v>
      </c>
      <c r="G17" s="125">
        <f>IFERROR('Tablas evol IO zona'!K17/'Tablas evol IO zona'!K30-1,"-")</f>
        <v>-0.1256725244939576</v>
      </c>
      <c r="H17" s="125">
        <f>IFERROR('Tablas evol IO zona'!M17/'Tablas evol IO zona'!M30-1,"-")</f>
        <v>-0.13354844946715005</v>
      </c>
      <c r="I17" s="167">
        <f>IFERROR('Tablas evol IO zona'!O17/'Tablas evol IO zona'!O30-1,"-")</f>
        <v>5.3936846887755019E-2</v>
      </c>
      <c r="J17" s="167">
        <f>IFERROR('Tablas evol IO zona'!Q17/'Tablas evol IO zona'!Q30-1,"-")</f>
        <v>3.6394428775246679E-2</v>
      </c>
      <c r="K17" s="167">
        <f>IFERROR('Tablas evol IO zona'!S17/'Tablas evol IO zona'!S30-1,"-")</f>
        <v>4.8647891791392839E-2</v>
      </c>
    </row>
    <row r="18" spans="2:11" outlineLevel="1">
      <c r="B18" s="65" t="s">
        <v>91</v>
      </c>
      <c r="C18" s="167">
        <f>IFERROR('Tablas evol IO zona'!C18/'Tablas evol IO zona'!C31-1,"-")</f>
        <v>-8.423881947985723E-2</v>
      </c>
      <c r="D18" s="167">
        <f>IFERROR('Tablas evol IO zona'!E18/'Tablas evol IO zona'!E31-1,"-")</f>
        <v>-0.13057703454140601</v>
      </c>
      <c r="E18" s="167">
        <f>IFERROR('Tablas evol IO zona'!G18/'Tablas evol IO zona'!G31-1,"-")</f>
        <v>-9.28800358681654E-2</v>
      </c>
      <c r="F18" s="125">
        <f>IFERROR('Tablas evol IO zona'!I18/'Tablas evol IO zona'!I31-1,"-")</f>
        <v>-0.10337645646603899</v>
      </c>
      <c r="G18" s="125">
        <f>IFERROR('Tablas evol IO zona'!K18/'Tablas evol IO zona'!K31-1,"-")</f>
        <v>-0.13634688950410601</v>
      </c>
      <c r="H18" s="125">
        <f>IFERROR('Tablas evol IO zona'!M18/'Tablas evol IO zona'!M31-1,"-")</f>
        <v>-0.10822133134609357</v>
      </c>
      <c r="I18" s="167">
        <f>IFERROR('Tablas evol IO zona'!O18/'Tablas evol IO zona'!O31-1,"-")</f>
        <v>5.284395530463315E-2</v>
      </c>
      <c r="J18" s="167">
        <f>IFERROR('Tablas evol IO zona'!Q18/'Tablas evol IO zona'!Q31-1,"-")</f>
        <v>6.9357846400430079E-2</v>
      </c>
      <c r="K18" s="167">
        <f>IFERROR('Tablas evol IO zona'!S18/'Tablas evol IO zona'!S31-1,"-")</f>
        <v>6.3081132242310378E-2</v>
      </c>
    </row>
    <row r="19" spans="2:11" outlineLevel="1">
      <c r="B19" s="65" t="s">
        <v>92</v>
      </c>
      <c r="C19" s="167">
        <f>IFERROR('Tablas evol IO zona'!C19/'Tablas evol IO zona'!C32-1,"-")</f>
        <v>0.13270363253281148</v>
      </c>
      <c r="D19" s="167">
        <f>IFERROR('Tablas evol IO zona'!E19/'Tablas evol IO zona'!E32-1,"-")</f>
        <v>-3.4240303211903411E-2</v>
      </c>
      <c r="E19" s="167">
        <f>IFERROR('Tablas evol IO zona'!G19/'Tablas evol IO zona'!G32-1,"-")</f>
        <v>7.8898167490600635E-2</v>
      </c>
      <c r="F19" s="125">
        <f>IFERROR('Tablas evol IO zona'!I19/'Tablas evol IO zona'!I32-1,"-")</f>
        <v>0.11225595530154853</v>
      </c>
      <c r="G19" s="125">
        <f>IFERROR('Tablas evol IO zona'!K19/'Tablas evol IO zona'!K32-1,"-")</f>
        <v>-4.7249314455221403E-2</v>
      </c>
      <c r="H19" s="125">
        <f>IFERROR('Tablas evol IO zona'!M19/'Tablas evol IO zona'!M32-1,"-")</f>
        <v>6.1407831914374933E-2</v>
      </c>
      <c r="I19" s="167">
        <f>IFERROR('Tablas evol IO zona'!O19/'Tablas evol IO zona'!O32-1,"-")</f>
        <v>6.9817041760255716E-2</v>
      </c>
      <c r="J19" s="167">
        <f>IFERROR('Tablas evol IO zona'!Q19/'Tablas evol IO zona'!Q32-1,"-")</f>
        <v>6.9272393104034879E-2</v>
      </c>
      <c r="K19" s="167">
        <f>IFERROR('Tablas evol IO zona'!S19/'Tablas evol IO zona'!S32-1,"-")</f>
        <v>7.3443333386952414E-2</v>
      </c>
    </row>
    <row r="20" spans="2:11" outlineLevel="1">
      <c r="B20" s="65" t="s">
        <v>93</v>
      </c>
      <c r="C20" s="167">
        <f>IFERROR('Tablas evol IO zona'!C20/'Tablas evol IO zona'!C33-1,"-")</f>
        <v>6.0661012297853922E-2</v>
      </c>
      <c r="D20" s="167">
        <f>IFERROR('Tablas evol IO zona'!E20/'Tablas evol IO zona'!E33-1,"-")</f>
        <v>1.8705422015508955E-2</v>
      </c>
      <c r="E20" s="167">
        <f>IFERROR('Tablas evol IO zona'!G20/'Tablas evol IO zona'!G33-1,"-")</f>
        <v>5.3045513242440778E-2</v>
      </c>
      <c r="F20" s="125">
        <f>IFERROR('Tablas evol IO zona'!I20/'Tablas evol IO zona'!I33-1,"-")</f>
        <v>4.3212476072561179E-2</v>
      </c>
      <c r="G20" s="125">
        <f>IFERROR('Tablas evol IO zona'!K20/'Tablas evol IO zona'!K33-1,"-")</f>
        <v>-9.9666077204198178E-2</v>
      </c>
      <c r="H20" s="125">
        <f>IFERROR('Tablas evol IO zona'!M20/'Tablas evol IO zona'!M33-1,"-")</f>
        <v>3.8335534435620655E-3</v>
      </c>
      <c r="I20" s="167">
        <f>IFERROR('Tablas evol IO zona'!O20/'Tablas evol IO zona'!O33-1,"-")</f>
        <v>6.9007013858599642E-2</v>
      </c>
      <c r="J20" s="167">
        <f>IFERROR('Tablas evol IO zona'!Q20/'Tablas evol IO zona'!Q33-1,"-")</f>
        <v>1.5306304370241497E-2</v>
      </c>
      <c r="K20" s="167">
        <f>IFERROR('Tablas evol IO zona'!S20/'Tablas evol IO zona'!S33-1,"-")</f>
        <v>5.1243076318947756E-2</v>
      </c>
    </row>
    <row r="21" spans="2:11" outlineLevel="1">
      <c r="B21" s="65" t="s">
        <v>94</v>
      </c>
      <c r="C21" s="167">
        <f>IFERROR('Tablas evol IO zona'!C21/'Tablas evol IO zona'!C34-1,"-")</f>
        <v>-0.13711266589744842</v>
      </c>
      <c r="D21" s="167">
        <f>IFERROR('Tablas evol IO zona'!E21/'Tablas evol IO zona'!E34-1,"-")</f>
        <v>-9.4077151852532626E-2</v>
      </c>
      <c r="E21" s="167">
        <f>IFERROR('Tablas evol IO zona'!G21/'Tablas evol IO zona'!G34-1,"-")</f>
        <v>-0.11712039065016155</v>
      </c>
      <c r="F21" s="125">
        <f>IFERROR('Tablas evol IO zona'!I21/'Tablas evol IO zona'!I34-1,"-")</f>
        <v>-0.15036484633127101</v>
      </c>
      <c r="G21" s="125">
        <f>IFERROR('Tablas evol IO zona'!K21/'Tablas evol IO zona'!K34-1,"-")</f>
        <v>-0.10787626899694724</v>
      </c>
      <c r="H21" s="125">
        <f>IFERROR('Tablas evol IO zona'!M21/'Tablas evol IO zona'!M34-1,"-")</f>
        <v>-0.13025367171163793</v>
      </c>
      <c r="I21" s="167">
        <f>IFERROR('Tablas evol IO zona'!O21/'Tablas evol IO zona'!O34-1,"-")</f>
        <v>-2.6782142167815937E-2</v>
      </c>
      <c r="J21" s="167">
        <f>IFERROR('Tablas evol IO zona'!Q21/'Tablas evol IO zona'!Q34-1,"-")</f>
        <v>-6.4336561498255285E-2</v>
      </c>
      <c r="K21" s="167">
        <f>IFERROR('Tablas evol IO zona'!S21/'Tablas evol IO zona'!S34-1,"-")</f>
        <v>-3.9832716267403034E-2</v>
      </c>
    </row>
    <row r="22" spans="2:11" outlineLevel="1">
      <c r="B22" s="65" t="s">
        <v>95</v>
      </c>
      <c r="C22" s="167">
        <f>IFERROR('Tablas evol IO zona'!C22/'Tablas evol IO zona'!C35-1,"-")</f>
        <v>-3.5374126163259967E-2</v>
      </c>
      <c r="D22" s="167">
        <f>IFERROR('Tablas evol IO zona'!E22/'Tablas evol IO zona'!E35-1,"-")</f>
        <v>-0.10505337012622196</v>
      </c>
      <c r="E22" s="167">
        <f>IFERROR('Tablas evol IO zona'!G22/'Tablas evol IO zona'!G35-1,"-")</f>
        <v>-5.6610301090810222E-2</v>
      </c>
      <c r="F22" s="125">
        <f>IFERROR('Tablas evol IO zona'!I22/'Tablas evol IO zona'!I35-1,"-")</f>
        <v>-4.2300015931416191E-2</v>
      </c>
      <c r="G22" s="125">
        <f>IFERROR('Tablas evol IO zona'!K22/'Tablas evol IO zona'!K35-1,"-")</f>
        <v>-0.11892962570809407</v>
      </c>
      <c r="H22" s="125">
        <f>IFERROR('Tablas evol IO zona'!M22/'Tablas evol IO zona'!M35-1,"-")</f>
        <v>-6.6406921886021042E-2</v>
      </c>
      <c r="I22" s="167">
        <f>IFERROR('Tablas evol IO zona'!O22/'Tablas evol IO zona'!O35-1,"-")</f>
        <v>2.766340058406902E-2</v>
      </c>
      <c r="J22" s="167">
        <f>IFERROR('Tablas evol IO zona'!Q22/'Tablas evol IO zona'!Q35-1,"-")</f>
        <v>-3.0716250176164528E-2</v>
      </c>
      <c r="K22" s="167">
        <f>IFERROR('Tablas evol IO zona'!S22/'Tablas evol IO zona'!S35-1,"-")</f>
        <v>2.2417830811127804E-3</v>
      </c>
    </row>
    <row r="23" spans="2:11" outlineLevel="1">
      <c r="B23" s="65" t="s">
        <v>96</v>
      </c>
      <c r="C23" s="167">
        <f>IFERROR('Tablas evol IO zona'!C23/'Tablas evol IO zona'!C36-1,"-")</f>
        <v>9.4050743657043023E-2</v>
      </c>
      <c r="D23" s="167">
        <f>IFERROR('Tablas evol IO zona'!E23/'Tablas evol IO zona'!E36-1,"-")</f>
        <v>-5.1091350040420425E-2</v>
      </c>
      <c r="E23" s="167">
        <f>IFERROR('Tablas evol IO zona'!G23/'Tablas evol IO zona'!G36-1,"-")</f>
        <v>4.2262085740346622E-2</v>
      </c>
      <c r="F23" s="125">
        <f>IFERROR('Tablas evol IO zona'!I23/'Tablas evol IO zona'!I36-1,"-")</f>
        <v>7.9593531764988068E-2</v>
      </c>
      <c r="G23" s="125">
        <f>IFERROR('Tablas evol IO zona'!K23/'Tablas evol IO zona'!K36-1,"-")</f>
        <v>-7.1773738805785414E-2</v>
      </c>
      <c r="H23" s="125">
        <f>IFERROR('Tablas evol IO zona'!M23/'Tablas evol IO zona'!M36-1,"-")</f>
        <v>2.538785564880186E-2</v>
      </c>
      <c r="I23" s="167">
        <f>IFERROR('Tablas evol IO zona'!O23/'Tablas evol IO zona'!O36-1,"-")</f>
        <v>3.2201918099518112E-2</v>
      </c>
      <c r="J23" s="167">
        <f>IFERROR('Tablas evol IO zona'!Q23/'Tablas evol IO zona'!Q36-1,"-")</f>
        <v>-3.2014192254732565E-2</v>
      </c>
      <c r="K23" s="167">
        <f>IFERROR('Tablas evol IO zona'!S23/'Tablas evol IO zona'!S36-1,"-")</f>
        <v>4.05339196311294E-3</v>
      </c>
    </row>
    <row r="24" spans="2:11" outlineLevel="1">
      <c r="B24" s="65" t="s">
        <v>97</v>
      </c>
      <c r="C24" s="167">
        <f>IFERROR('Tablas evol IO zona'!C24/'Tablas evol IO zona'!C37-1,"-")</f>
        <v>1.3069079419790519E-2</v>
      </c>
      <c r="D24" s="167">
        <f>IFERROR('Tablas evol IO zona'!E24/'Tablas evol IO zona'!E37-1,"-")</f>
        <v>-0.10124133483798159</v>
      </c>
      <c r="E24" s="167">
        <f>IFERROR('Tablas evol IO zona'!G24/'Tablas evol IO zona'!G37-1,"-")</f>
        <v>-2.6632560938910532E-2</v>
      </c>
      <c r="F24" s="125">
        <f>IFERROR('Tablas evol IO zona'!I24/'Tablas evol IO zona'!I37-1,"-")</f>
        <v>2.2157269961797788E-2</v>
      </c>
      <c r="G24" s="125">
        <f>IFERROR('Tablas evol IO zona'!K24/'Tablas evol IO zona'!K37-1,"-")</f>
        <v>-0.11782302318599447</v>
      </c>
      <c r="H24" s="125">
        <f>IFERROR('Tablas evol IO zona'!M24/'Tablas evol IO zona'!M37-1,"-")</f>
        <v>-2.7511955981026404E-2</v>
      </c>
      <c r="I24" s="167">
        <f>IFERROR('Tablas evol IO zona'!O24/'Tablas evol IO zona'!O37-1,"-")</f>
        <v>-7.0077411458493444E-3</v>
      </c>
      <c r="J24" s="167">
        <f>IFERROR('Tablas evol IO zona'!Q24/'Tablas evol IO zona'!Q37-1,"-")</f>
        <v>-4.5185692372421538E-2</v>
      </c>
      <c r="K24" s="167">
        <f>IFERROR('Tablas evol IO zona'!S24/'Tablas evol IO zona'!S37-1,"-")</f>
        <v>-2.2362553070906399E-2</v>
      </c>
    </row>
    <row r="25" spans="2:11" ht="15" customHeight="1">
      <c r="B25" s="131">
        <v>2010</v>
      </c>
      <c r="C25" s="287">
        <f>IFERROR('Tablas evol IO zona'!C25/'Tablas evol IO zona'!C38-1,"-")</f>
        <v>-2.4140162232569096E-2</v>
      </c>
      <c r="D25" s="287">
        <f>IFERROR('Tablas evol IO zona'!E25/'Tablas evol IO zona'!E38-1,"-")</f>
        <v>-4.3332598885459039E-2</v>
      </c>
      <c r="E25" s="287">
        <f>IFERROR('Tablas evol IO zona'!G25/'Tablas evol IO zona'!G38-1,"-")</f>
        <v>-2.4803804613551916E-2</v>
      </c>
      <c r="F25" s="287">
        <f>IFERROR('Tablas evol IO zona'!I25/'Tablas evol IO zona'!I38-1,"-")</f>
        <v>-3.3145620100315853E-2</v>
      </c>
      <c r="G25" s="287">
        <f>IFERROR('Tablas evol IO zona'!K25/'Tablas evol IO zona'!K38-1,"-")</f>
        <v>-5.3314345418856268E-2</v>
      </c>
      <c r="H25" s="287">
        <f>IFERROR('Tablas evol IO zona'!M25/'Tablas evol IO zona'!M38-1,"-")</f>
        <v>-3.4078517105251227E-2</v>
      </c>
      <c r="I25" s="287">
        <f>IFERROR('Tablas evol IO zona'!O25/'Tablas evol IO zona'!O38-1,"-")</f>
        <v>4.4876241610041001E-2</v>
      </c>
      <c r="J25" s="287">
        <f>IFERROR('Tablas evol IO zona'!Q25/'Tablas evol IO zona'!Q38-1,"-")</f>
        <v>2.8312512423767977E-2</v>
      </c>
      <c r="K25" s="287">
        <f>IFERROR('Tablas evol IO zona'!S25/'Tablas evol IO zona'!S38-1,"-")</f>
        <v>4.0435818049023187E-2</v>
      </c>
    </row>
    <row r="26" spans="2:11" ht="15" hidden="1" customHeight="1" outlineLevel="1">
      <c r="B26" s="65" t="s">
        <v>86</v>
      </c>
      <c r="C26" s="167">
        <f>IFERROR('Tablas evol IO zona'!C26/'Tablas evol IO zona'!C39-1,"-")</f>
        <v>-5.0841294014291494E-2</v>
      </c>
      <c r="D26" s="167">
        <f>IFERROR('Tablas evol IO zona'!E26/'Tablas evol IO zona'!E39-1,"-")</f>
        <v>-0.15320306739639999</v>
      </c>
      <c r="E26" s="167">
        <f>IFERROR('Tablas evol IO zona'!G26/'Tablas evol IO zona'!G39-1,"-")</f>
        <v>-9.0055212372791349E-2</v>
      </c>
      <c r="F26" s="125">
        <f>IFERROR('Tablas evol IO zona'!I26/'Tablas evol IO zona'!I39-1,"-")</f>
        <v>-5.4542690575146824E-2</v>
      </c>
      <c r="G26" s="125">
        <f>IFERROR('Tablas evol IO zona'!K26/'Tablas evol IO zona'!K39-1,"-")</f>
        <v>-0.16782912417106721</v>
      </c>
      <c r="H26" s="125">
        <f>IFERROR('Tablas evol IO zona'!M26/'Tablas evol IO zona'!M39-1,"-")</f>
        <v>-9.8080599497010756E-2</v>
      </c>
      <c r="I26" s="167">
        <f>IFERROR('Tablas evol IO zona'!O26/'Tablas evol IO zona'!O39-1,"-")</f>
        <v>-6.0628297604490511E-2</v>
      </c>
      <c r="J26" s="167">
        <f>IFERROR('Tablas evol IO zona'!Q26/'Tablas evol IO zona'!Q39-1,"-")</f>
        <v>-9.6751631345300404E-2</v>
      </c>
      <c r="K26" s="167">
        <f>IFERROR('Tablas evol IO zona'!S26/'Tablas evol IO zona'!S39-1,"-")</f>
        <v>-7.6514199942942507E-2</v>
      </c>
    </row>
    <row r="27" spans="2:11" ht="15" hidden="1" customHeight="1" outlineLevel="1">
      <c r="B27" s="65" t="s">
        <v>87</v>
      </c>
      <c r="C27" s="167">
        <f>IFERROR('Tablas evol IO zona'!C27/'Tablas evol IO zona'!C40-1,"-")</f>
        <v>-3.0338795948830821E-2</v>
      </c>
      <c r="D27" s="167">
        <f>IFERROR('Tablas evol IO zona'!E27/'Tablas evol IO zona'!E40-1,"-")</f>
        <v>-0.15059583581588376</v>
      </c>
      <c r="E27" s="167">
        <f>IFERROR('Tablas evol IO zona'!G27/'Tablas evol IO zona'!G40-1,"-")</f>
        <v>-7.5085057124521404E-2</v>
      </c>
      <c r="F27" s="125">
        <f>IFERROR('Tablas evol IO zona'!I27/'Tablas evol IO zona'!I40-1,"-")</f>
        <v>-4.0499124318455038E-2</v>
      </c>
      <c r="G27" s="125">
        <f>IFERROR('Tablas evol IO zona'!K27/'Tablas evol IO zona'!K40-1,"-")</f>
        <v>-0.17204803249705636</v>
      </c>
      <c r="H27" s="125">
        <f>IFERROR('Tablas evol IO zona'!M27/'Tablas evol IO zona'!M40-1,"-")</f>
        <v>-8.9633892677917104E-2</v>
      </c>
      <c r="I27" s="167">
        <f>IFERROR('Tablas evol IO zona'!O27/'Tablas evol IO zona'!O40-1,"-")</f>
        <v>-6.2358975251137649E-2</v>
      </c>
      <c r="J27" s="167">
        <f>IFERROR('Tablas evol IO zona'!Q27/'Tablas evol IO zona'!Q40-1,"-")</f>
        <v>-0.1351318529536264</v>
      </c>
      <c r="K27" s="167">
        <f>IFERROR('Tablas evol IO zona'!S27/'Tablas evol IO zona'!S40-1,"-")</f>
        <v>-9.5231853005462996E-2</v>
      </c>
    </row>
    <row r="28" spans="2:11" ht="15" hidden="1" customHeight="1" outlineLevel="1">
      <c r="B28" s="65" t="s">
        <v>88</v>
      </c>
      <c r="C28" s="167">
        <f>IFERROR('Tablas evol IO zona'!C28/'Tablas evol IO zona'!C41-1,"-")</f>
        <v>-0.16525535996062068</v>
      </c>
      <c r="D28" s="167">
        <f>IFERROR('Tablas evol IO zona'!E28/'Tablas evol IO zona'!E41-1,"-")</f>
        <v>-0.21807270579177496</v>
      </c>
      <c r="E28" s="167">
        <f>IFERROR('Tablas evol IO zona'!G28/'Tablas evol IO zona'!G41-1,"-")</f>
        <v>-0.18416107587675112</v>
      </c>
      <c r="F28" s="125">
        <f>IFERROR('Tablas evol IO zona'!I28/'Tablas evol IO zona'!I41-1,"-")</f>
        <v>-0.16785089746903992</v>
      </c>
      <c r="G28" s="125">
        <f>IFERROR('Tablas evol IO zona'!K28/'Tablas evol IO zona'!K41-1,"-")</f>
        <v>-0.24267360898242429</v>
      </c>
      <c r="H28" s="125">
        <f>IFERROR('Tablas evol IO zona'!M28/'Tablas evol IO zona'!M41-1,"-")</f>
        <v>-0.19490890088108193</v>
      </c>
      <c r="I28" s="167">
        <f>IFERROR('Tablas evol IO zona'!O28/'Tablas evol IO zona'!O41-1,"-")</f>
        <v>-9.6925539197951327E-2</v>
      </c>
      <c r="J28" s="167">
        <f>IFERROR('Tablas evol IO zona'!Q28/'Tablas evol IO zona'!Q41-1,"-")</f>
        <v>-0.11182092508637309</v>
      </c>
      <c r="K28" s="167">
        <f>IFERROR('Tablas evol IO zona'!S28/'Tablas evol IO zona'!S41-1,"-")</f>
        <v>-0.10228116041542146</v>
      </c>
    </row>
    <row r="29" spans="2:11" ht="15" hidden="1" customHeight="1" outlineLevel="1">
      <c r="B29" s="65" t="s">
        <v>89</v>
      </c>
      <c r="C29" s="167">
        <f>IFERROR('Tablas evol IO zona'!C29/'Tablas evol IO zona'!C42-1,"-")</f>
        <v>-0.1662211039471615</v>
      </c>
      <c r="D29" s="167">
        <f>IFERROR('Tablas evol IO zona'!E29/'Tablas evol IO zona'!E42-1,"-")</f>
        <v>-0.25122210414452717</v>
      </c>
      <c r="E29" s="167">
        <f>IFERROR('Tablas evol IO zona'!G29/'Tablas evol IO zona'!G42-1,"-")</f>
        <v>-0.19441517386722873</v>
      </c>
      <c r="F29" s="125">
        <f>IFERROR('Tablas evol IO zona'!I29/'Tablas evol IO zona'!I42-1,"-")</f>
        <v>-0.17412514976595828</v>
      </c>
      <c r="G29" s="125">
        <f>IFERROR('Tablas evol IO zona'!K29/'Tablas evol IO zona'!K42-1,"-")</f>
        <v>-0.27678792296016208</v>
      </c>
      <c r="H29" s="125">
        <f>IFERROR('Tablas evol IO zona'!M29/'Tablas evol IO zona'!M42-1,"-")</f>
        <v>-0.20878819958320638</v>
      </c>
      <c r="I29" s="167">
        <f>IFERROR('Tablas evol IO zona'!O29/'Tablas evol IO zona'!O42-1,"-")</f>
        <v>-0.10530589180506589</v>
      </c>
      <c r="J29" s="167">
        <f>IFERROR('Tablas evol IO zona'!Q29/'Tablas evol IO zona'!Q42-1,"-")</f>
        <v>-8.7214623177495842E-2</v>
      </c>
      <c r="K29" s="167">
        <f>IFERROR('Tablas evol IO zona'!S29/'Tablas evol IO zona'!S42-1,"-")</f>
        <v>-9.6216339181741883E-2</v>
      </c>
    </row>
    <row r="30" spans="2:11" ht="15" hidden="1" customHeight="1" outlineLevel="1">
      <c r="B30" s="65" t="s">
        <v>90</v>
      </c>
      <c r="C30" s="167">
        <f>IFERROR('Tablas evol IO zona'!C30/'Tablas evol IO zona'!C43-1,"-")</f>
        <v>-0.14727488151658774</v>
      </c>
      <c r="D30" s="167">
        <f>IFERROR('Tablas evol IO zona'!E30/'Tablas evol IO zona'!E43-1,"-")</f>
        <v>-0.31999475203358696</v>
      </c>
      <c r="E30" s="167">
        <f>IFERROR('Tablas evol IO zona'!G30/'Tablas evol IO zona'!G43-1,"-")</f>
        <v>-0.21242756750092462</v>
      </c>
      <c r="F30" s="125">
        <f>IFERROR('Tablas evol IO zona'!I30/'Tablas evol IO zona'!I43-1,"-")</f>
        <v>-0.16320138624645808</v>
      </c>
      <c r="G30" s="125">
        <f>IFERROR('Tablas evol IO zona'!K30/'Tablas evol IO zona'!K43-1,"-")</f>
        <v>-0.33175469990150708</v>
      </c>
      <c r="H30" s="125">
        <f>IFERROR('Tablas evol IO zona'!M30/'Tablas evol IO zona'!M43-1,"-")</f>
        <v>-0.22749569985056239</v>
      </c>
      <c r="I30" s="167">
        <f>IFERROR('Tablas evol IO zona'!O30/'Tablas evol IO zona'!O43-1,"-")</f>
        <v>-0.1121541633274602</v>
      </c>
      <c r="J30" s="167">
        <f>IFERROR('Tablas evol IO zona'!Q30/'Tablas evol IO zona'!Q43-1,"-")</f>
        <v>-0.12720596534062967</v>
      </c>
      <c r="K30" s="167">
        <f>IFERROR('Tablas evol IO zona'!S30/'Tablas evol IO zona'!S43-1,"-")</f>
        <v>-0.11812677448346953</v>
      </c>
    </row>
    <row r="31" spans="2:11" ht="15" hidden="1" customHeight="1" outlineLevel="1">
      <c r="B31" s="65" t="s">
        <v>91</v>
      </c>
      <c r="C31" s="167">
        <f>IFERROR('Tablas evol IO zona'!C31/'Tablas evol IO zona'!C44-1,"-")</f>
        <v>-0.18330176307737145</v>
      </c>
      <c r="D31" s="167">
        <f>IFERROR('Tablas evol IO zona'!E31/'Tablas evol IO zona'!E44-1,"-")</f>
        <v>-0.25870646766169147</v>
      </c>
      <c r="E31" s="167">
        <f>IFERROR('Tablas evol IO zona'!G31/'Tablas evol IO zona'!G44-1,"-")</f>
        <v>-0.21124387254901955</v>
      </c>
      <c r="F31" s="125">
        <f>IFERROR('Tablas evol IO zona'!I31/'Tablas evol IO zona'!I44-1,"-")</f>
        <v>-0.18419364375114877</v>
      </c>
      <c r="G31" s="125">
        <f>IFERROR('Tablas evol IO zona'!K31/'Tablas evol IO zona'!K44-1,"-")</f>
        <v>-0.28005923459353321</v>
      </c>
      <c r="H31" s="125">
        <f>IFERROR('Tablas evol IO zona'!M31/'Tablas evol IO zona'!M44-1,"-")</f>
        <v>-0.22060438124206727</v>
      </c>
      <c r="I31" s="167">
        <f>IFERROR('Tablas evol IO zona'!O31/'Tablas evol IO zona'!O44-1,"-")</f>
        <v>-0.13501929437830051</v>
      </c>
      <c r="J31" s="167">
        <f>IFERROR('Tablas evol IO zona'!Q31/'Tablas evol IO zona'!Q44-1,"-")</f>
        <v>-0.1521213939758681</v>
      </c>
      <c r="K31" s="167">
        <f>IFERROR('Tablas evol IO zona'!S31/'Tablas evol IO zona'!S44-1,"-")</f>
        <v>-0.14143615653805086</v>
      </c>
    </row>
    <row r="32" spans="2:11" ht="15" hidden="1" customHeight="1" outlineLevel="1">
      <c r="B32" s="65" t="s">
        <v>92</v>
      </c>
      <c r="C32" s="167">
        <f>IFERROR('Tablas evol IO zona'!C32/'Tablas evol IO zona'!C45-1,"-")</f>
        <v>-0.17708496149167519</v>
      </c>
      <c r="D32" s="167">
        <f>IFERROR('Tablas evol IO zona'!E32/'Tablas evol IO zona'!E45-1,"-")</f>
        <v>-0.17906828201868008</v>
      </c>
      <c r="E32" s="167">
        <f>IFERROR('Tablas evol IO zona'!G32/'Tablas evol IO zona'!G45-1,"-")</f>
        <v>-0.18013992350100216</v>
      </c>
      <c r="F32" s="125">
        <f>IFERROR('Tablas evol IO zona'!I32/'Tablas evol IO zona'!I45-1,"-")</f>
        <v>-0.17885999950334952</v>
      </c>
      <c r="G32" s="125">
        <f>IFERROR('Tablas evol IO zona'!K32/'Tablas evol IO zona'!K45-1,"-")</f>
        <v>-0.20002119832815357</v>
      </c>
      <c r="H32" s="125">
        <f>IFERROR('Tablas evol IO zona'!M32/'Tablas evol IO zona'!M45-1,"-")</f>
        <v>-0.18818405348738709</v>
      </c>
      <c r="I32" s="167">
        <f>IFERROR('Tablas evol IO zona'!O32/'Tablas evol IO zona'!O45-1,"-")</f>
        <v>-0.15316143787072856</v>
      </c>
      <c r="J32" s="167">
        <f>IFERROR('Tablas evol IO zona'!Q32/'Tablas evol IO zona'!Q45-1,"-")</f>
        <v>-0.18639408255965206</v>
      </c>
      <c r="K32" s="167">
        <f>IFERROR('Tablas evol IO zona'!S32/'Tablas evol IO zona'!S45-1,"-")</f>
        <v>-0.16609189311090755</v>
      </c>
    </row>
    <row r="33" spans="2:11" ht="15" hidden="1" customHeight="1" outlineLevel="1">
      <c r="B33" s="65" t="s">
        <v>93</v>
      </c>
      <c r="C33" s="167">
        <f>IFERROR('Tablas evol IO zona'!C33/'Tablas evol IO zona'!C46-1,"-")</f>
        <v>-0.18952234206471485</v>
      </c>
      <c r="D33" s="167">
        <f>IFERROR('Tablas evol IO zona'!E33/'Tablas evol IO zona'!E46-1,"-")</f>
        <v>-0.30945839874411307</v>
      </c>
      <c r="E33" s="167">
        <f>IFERROR('Tablas evol IO zona'!G33/'Tablas evol IO zona'!G46-1,"-")</f>
        <v>-0.23709852038975099</v>
      </c>
      <c r="F33" s="125">
        <f>IFERROR('Tablas evol IO zona'!I33/'Tablas evol IO zona'!I46-1,"-")</f>
        <v>-0.18161639788765238</v>
      </c>
      <c r="G33" s="125">
        <f>IFERROR('Tablas evol IO zona'!K33/'Tablas evol IO zona'!K46-1,"-")</f>
        <v>-0.32059580435275215</v>
      </c>
      <c r="H33" s="125">
        <f>IFERROR('Tablas evol IO zona'!M33/'Tablas evol IO zona'!M46-1,"-")</f>
        <v>-0.23625715694773508</v>
      </c>
      <c r="I33" s="167">
        <f>IFERROR('Tablas evol IO zona'!O33/'Tablas evol IO zona'!O46-1,"-")</f>
        <v>-0.18201943100019602</v>
      </c>
      <c r="J33" s="167">
        <f>IFERROR('Tablas evol IO zona'!Q33/'Tablas evol IO zona'!Q46-1,"-")</f>
        <v>-0.18558229154173478</v>
      </c>
      <c r="K33" s="167">
        <f>IFERROR('Tablas evol IO zona'!S33/'Tablas evol IO zona'!S46-1,"-")</f>
        <v>-0.18192074877661413</v>
      </c>
    </row>
    <row r="34" spans="2:11" ht="15" hidden="1" customHeight="1" outlineLevel="1">
      <c r="B34" s="65" t="s">
        <v>94</v>
      </c>
      <c r="C34" s="167">
        <f>IFERROR('Tablas evol IO zona'!C34/'Tablas evol IO zona'!C47-1,"-")</f>
        <v>-0.21336996336996328</v>
      </c>
      <c r="D34" s="167">
        <f>IFERROR('Tablas evol IO zona'!E34/'Tablas evol IO zona'!E47-1,"-")</f>
        <v>-0.28961084086170952</v>
      </c>
      <c r="E34" s="167">
        <f>IFERROR('Tablas evol IO zona'!G34/'Tablas evol IO zona'!G47-1,"-")</f>
        <v>-0.24324716816729597</v>
      </c>
      <c r="F34" s="125">
        <f>IFERROR('Tablas evol IO zona'!I34/'Tablas evol IO zona'!I47-1,"-")</f>
        <v>-0.21103788960450454</v>
      </c>
      <c r="G34" s="125">
        <f>IFERROR('Tablas evol IO zona'!K34/'Tablas evol IO zona'!K47-1,"-")</f>
        <v>-0.29408747060060736</v>
      </c>
      <c r="H34" s="125">
        <f>IFERROR('Tablas evol IO zona'!M34/'Tablas evol IO zona'!M47-1,"-")</f>
        <v>-0.24232484229249884</v>
      </c>
      <c r="I34" s="167">
        <f>IFERROR('Tablas evol IO zona'!O34/'Tablas evol IO zona'!O47-1,"-")</f>
        <v>-0.14903539746940242</v>
      </c>
      <c r="J34" s="167">
        <f>IFERROR('Tablas evol IO zona'!Q34/'Tablas evol IO zona'!Q47-1,"-")</f>
        <v>-0.11687158638138651</v>
      </c>
      <c r="K34" s="167">
        <f>IFERROR('Tablas evol IO zona'!S34/'Tablas evol IO zona'!S47-1,"-")</f>
        <v>-0.13382983920848956</v>
      </c>
    </row>
    <row r="35" spans="2:11" ht="15" hidden="1" customHeight="1" outlineLevel="1">
      <c r="B35" s="65" t="s">
        <v>95</v>
      </c>
      <c r="C35" s="167">
        <f>IFERROR('Tablas evol IO zona'!C35/'Tablas evol IO zona'!C48-1,"-")</f>
        <v>-0.11793908493224214</v>
      </c>
      <c r="D35" s="167">
        <f>IFERROR('Tablas evol IO zona'!E35/'Tablas evol IO zona'!E48-1,"-")</f>
        <v>-0.1959865240955031</v>
      </c>
      <c r="E35" s="167">
        <f>IFERROR('Tablas evol IO zona'!G35/'Tablas evol IO zona'!G48-1,"-")</f>
        <v>-0.14995834490419324</v>
      </c>
      <c r="F35" s="125">
        <f>IFERROR('Tablas evol IO zona'!I35/'Tablas evol IO zona'!I48-1,"-")</f>
        <v>-0.13225874544869187</v>
      </c>
      <c r="G35" s="125">
        <f>IFERROR('Tablas evol IO zona'!K35/'Tablas evol IO zona'!K48-1,"-")</f>
        <v>-0.19555992744132511</v>
      </c>
      <c r="H35" s="125">
        <f>IFERROR('Tablas evol IO zona'!M35/'Tablas evol IO zona'!M48-1,"-")</f>
        <v>-0.15806672172621117</v>
      </c>
      <c r="I35" s="167">
        <f>IFERROR('Tablas evol IO zona'!O35/'Tablas evol IO zona'!O48-1,"-")</f>
        <v>-0.18518488247492371</v>
      </c>
      <c r="J35" s="167">
        <f>IFERROR('Tablas evol IO zona'!Q35/'Tablas evol IO zona'!Q48-1,"-")</f>
        <v>-0.16144780441047446</v>
      </c>
      <c r="K35" s="167">
        <f>IFERROR('Tablas evol IO zona'!S35/'Tablas evol IO zona'!S48-1,"-")</f>
        <v>-0.1732634566793938</v>
      </c>
    </row>
    <row r="36" spans="2:11" ht="15" hidden="1" customHeight="1" outlineLevel="1">
      <c r="B36" s="65" t="s">
        <v>96</v>
      </c>
      <c r="C36" s="167">
        <f>IFERROR('Tablas evol IO zona'!C36/'Tablas evol IO zona'!C49-1,"-")</f>
        <v>-0.10352941176470587</v>
      </c>
      <c r="D36" s="167">
        <f>IFERROR('Tablas evol IO zona'!E36/'Tablas evol IO zona'!E49-1,"-")</f>
        <v>-0.10556760665220544</v>
      </c>
      <c r="E36" s="167">
        <f>IFERROR('Tablas evol IO zona'!G36/'Tablas evol IO zona'!G49-1,"-")</f>
        <v>-0.10564242012236569</v>
      </c>
      <c r="F36" s="125">
        <f>IFERROR('Tablas evol IO zona'!I36/'Tablas evol IO zona'!I49-1,"-")</f>
        <v>-0.10312434338408094</v>
      </c>
      <c r="G36" s="125">
        <f>IFERROR('Tablas evol IO zona'!K36/'Tablas evol IO zona'!K49-1,"-")</f>
        <v>-0.1119149702590726</v>
      </c>
      <c r="H36" s="125">
        <f>IFERROR('Tablas evol IO zona'!M36/'Tablas evol IO zona'!M49-1,"-")</f>
        <v>-0.10735954334219688</v>
      </c>
      <c r="I36" s="167">
        <f>IFERROR('Tablas evol IO zona'!O36/'Tablas evol IO zona'!O49-1,"-")</f>
        <v>-0.12626016778099058</v>
      </c>
      <c r="J36" s="167">
        <f>IFERROR('Tablas evol IO zona'!Q36/'Tablas evol IO zona'!Q49-1,"-")</f>
        <v>-0.1324695898637116</v>
      </c>
      <c r="K36" s="167">
        <f>IFERROR('Tablas evol IO zona'!S36/'Tablas evol IO zona'!S49-1,"-")</f>
        <v>-0.12847181637072957</v>
      </c>
    </row>
    <row r="37" spans="2:11" ht="15" hidden="1" customHeight="1" outlineLevel="1">
      <c r="B37" s="65" t="s">
        <v>97</v>
      </c>
      <c r="C37" s="167">
        <f>IFERROR('Tablas evol IO zona'!C37/'Tablas evol IO zona'!C50-1,"-")</f>
        <v>8.5457705677867146E-3</v>
      </c>
      <c r="D37" s="167">
        <f>IFERROR('Tablas evol IO zona'!E37/'Tablas evol IO zona'!E50-1,"-")</f>
        <v>-0.10965982488876136</v>
      </c>
      <c r="E37" s="167">
        <f>IFERROR('Tablas evol IO zona'!G37/'Tablas evol IO zona'!G50-1,"-")</f>
        <v>-4.0981240981241007E-2</v>
      </c>
      <c r="F37" s="125">
        <f>IFERROR('Tablas evol IO zona'!I37/'Tablas evol IO zona'!I50-1,"-")</f>
        <v>-5.7254637540351538E-3</v>
      </c>
      <c r="G37" s="125">
        <f>IFERROR('Tablas evol IO zona'!K37/'Tablas evol IO zona'!K50-1,"-")</f>
        <v>-0.11976695404937054</v>
      </c>
      <c r="H37" s="125">
        <f>IFERROR('Tablas evol IO zona'!M37/'Tablas evol IO zona'!M50-1,"-")</f>
        <v>-5.3636954126600966E-2</v>
      </c>
      <c r="I37" s="167">
        <f>IFERROR('Tablas evol IO zona'!O37/'Tablas evol IO zona'!O50-1,"-")</f>
        <v>-9.1391321763707012E-2</v>
      </c>
      <c r="J37" s="167">
        <f>IFERROR('Tablas evol IO zona'!Q37/'Tablas evol IO zona'!Q50-1,"-")</f>
        <v>-0.10679949884998796</v>
      </c>
      <c r="K37" s="167">
        <f>IFERROR('Tablas evol IO zona'!S37/'Tablas evol IO zona'!S50-1,"-")</f>
        <v>-9.7720527496153009E-2</v>
      </c>
    </row>
    <row r="38" spans="2:11" collapsed="1">
      <c r="B38" s="134">
        <v>2009</v>
      </c>
      <c r="C38" s="135">
        <f>IFERROR('Tablas evol IO zona'!C38/'Tablas evol IO zona'!C51-1,"-")</f>
        <v>-0.12795223707563697</v>
      </c>
      <c r="D38" s="135">
        <f>IFERROR('Tablas evol IO zona'!E38/'Tablas evol IO zona'!E51-1,"-")</f>
        <v>-0.20995911866870487</v>
      </c>
      <c r="E38" s="135">
        <f>IFERROR('Tablas evol IO zona'!G38/'Tablas evol IO zona'!G51-1,"-")</f>
        <v>-0.15964622936945139</v>
      </c>
      <c r="F38" s="135">
        <f>IFERROR('Tablas evol IO zona'!I38/'Tablas evol IO zona'!I51-1,"-")</f>
        <v>-0.13323126331064983</v>
      </c>
      <c r="G38" s="135">
        <f>IFERROR('Tablas evol IO zona'!K38/'Tablas evol IO zona'!K51-1,"-")</f>
        <v>-0.22340893230877368</v>
      </c>
      <c r="H38" s="135">
        <f>IFERROR('Tablas evol IO zona'!M38/'Tablas evol IO zona'!M51-1,"-")</f>
        <v>-0.16792748050690598</v>
      </c>
      <c r="I38" s="135">
        <f>IFERROR('Tablas evol IO zona'!O38/'Tablas evol IO zona'!O51-1,"-")</f>
        <v>-0.12245605032118212</v>
      </c>
      <c r="J38" s="135">
        <f>IFERROR('Tablas evol IO zona'!Q38/'Tablas evol IO zona'!Q51-1,"-")</f>
        <v>-0.13338158388472598</v>
      </c>
      <c r="K38" s="135">
        <f>IFERROR('Tablas evol IO zona'!S38/'Tablas evol IO zona'!S51-1,"-")</f>
        <v>-0.12627383890505806</v>
      </c>
    </row>
    <row r="39" spans="2:11" ht="15" hidden="1" customHeight="1" outlineLevel="1">
      <c r="B39" s="65" t="s">
        <v>86</v>
      </c>
      <c r="C39" s="167">
        <f>IFERROR('Tablas evol IO zona'!C39/'Tablas evol IO zona'!C52-1,"-")</f>
        <v>1.62044250545339E-2</v>
      </c>
      <c r="D39" s="167">
        <f>IFERROR('Tablas evol IO zona'!E39/'Tablas evol IO zona'!E52-1,"-")</f>
        <v>-0.11513012792236443</v>
      </c>
      <c r="E39" s="167">
        <f>IFERROR('Tablas evol IO zona'!G39/'Tablas evol IO zona'!G52-1,"-")</f>
        <v>-3.8198143357175307E-2</v>
      </c>
      <c r="F39" s="125">
        <f>IFERROR('Tablas evol IO zona'!I39/'Tablas evol IO zona'!I52-1,"-")</f>
        <v>-3.4458699523333136E-3</v>
      </c>
      <c r="G39" s="125">
        <f>IFERROR('Tablas evol IO zona'!K39/'Tablas evol IO zona'!K52-1,"-")</f>
        <v>-0.11711241439875475</v>
      </c>
      <c r="H39" s="125">
        <f>IFERROR('Tablas evol IO zona'!M39/'Tablas evol IO zona'!M52-1,"-")</f>
        <v>-5.1074179400162678E-2</v>
      </c>
      <c r="I39" s="167">
        <f>IFERROR('Tablas evol IO zona'!O39/'Tablas evol IO zona'!O52-1,"-")</f>
        <v>-6.0315973161212844E-2</v>
      </c>
      <c r="J39" s="167">
        <f>IFERROR('Tablas evol IO zona'!Q39/'Tablas evol IO zona'!Q52-1,"-")</f>
        <v>-9.7742533972117629E-2</v>
      </c>
      <c r="K39" s="167">
        <f>IFERROR('Tablas evol IO zona'!S39/'Tablas evol IO zona'!S52-1,"-")</f>
        <v>-7.7130545293367381E-2</v>
      </c>
    </row>
    <row r="40" spans="2:11" ht="15" hidden="1" customHeight="1" outlineLevel="1">
      <c r="B40" s="65" t="s">
        <v>87</v>
      </c>
      <c r="C40" s="167">
        <f>IFERROR('Tablas evol IO zona'!C40/'Tablas evol IO zona'!C53-1,"-")</f>
        <v>-5.572574762946747E-2</v>
      </c>
      <c r="D40" s="167">
        <f>IFERROR('Tablas evol IO zona'!E40/'Tablas evol IO zona'!E53-1,"-")</f>
        <v>-6.6133246244284849E-2</v>
      </c>
      <c r="E40" s="167">
        <f>IFERROR('Tablas evol IO zona'!G40/'Tablas evol IO zona'!G53-1,"-")</f>
        <v>-5.9881151912235198E-2</v>
      </c>
      <c r="F40" s="125">
        <f>IFERROR('Tablas evol IO zona'!I40/'Tablas evol IO zona'!I53-1,"-")</f>
        <v>-5.7138418702015525E-2</v>
      </c>
      <c r="G40" s="125">
        <f>IFERROR('Tablas evol IO zona'!K40/'Tablas evol IO zona'!K53-1,"-")</f>
        <v>-6.3661153407398086E-2</v>
      </c>
      <c r="H40" s="125">
        <f>IFERROR('Tablas evol IO zona'!M40/'Tablas evol IO zona'!M53-1,"-")</f>
        <v>-5.9913953651747121E-2</v>
      </c>
      <c r="I40" s="167">
        <f>IFERROR('Tablas evol IO zona'!O40/'Tablas evol IO zona'!O53-1,"-")</f>
        <v>-8.1368039644258761E-2</v>
      </c>
      <c r="J40" s="167">
        <f>IFERROR('Tablas evol IO zona'!Q40/'Tablas evol IO zona'!Q53-1,"-")</f>
        <v>-6.3835057202440093E-2</v>
      </c>
      <c r="K40" s="167">
        <f>IFERROR('Tablas evol IO zona'!S40/'Tablas evol IO zona'!S53-1,"-")</f>
        <v>-7.1829271559538221E-2</v>
      </c>
    </row>
    <row r="41" spans="2:11" ht="15" hidden="1" customHeight="1" outlineLevel="1">
      <c r="B41" s="65" t="s">
        <v>88</v>
      </c>
      <c r="C41" s="167">
        <f>IFERROR('Tablas evol IO zona'!C41/'Tablas evol IO zona'!C54-1,"-")</f>
        <v>-2.0738137082601082E-2</v>
      </c>
      <c r="D41" s="167">
        <f>IFERROR('Tablas evol IO zona'!E41/'Tablas evol IO zona'!E54-1,"-")</f>
        <v>-7.1756029499701057E-2</v>
      </c>
      <c r="E41" s="167">
        <f>IFERROR('Tablas evol IO zona'!G41/'Tablas evol IO zona'!G54-1,"-")</f>
        <v>-4.0029514849658776E-2</v>
      </c>
      <c r="F41" s="125">
        <f>IFERROR('Tablas evol IO zona'!I41/'Tablas evol IO zona'!I54-1,"-")</f>
        <v>-2.5165986645335425E-2</v>
      </c>
      <c r="G41" s="125">
        <f>IFERROR('Tablas evol IO zona'!K41/'Tablas evol IO zona'!K54-1,"-")</f>
        <v>-6.4102303424144358E-2</v>
      </c>
      <c r="H41" s="125">
        <f>IFERROR('Tablas evol IO zona'!M41/'Tablas evol IO zona'!M54-1,"-")</f>
        <v>-4.0362252217808869E-2</v>
      </c>
      <c r="I41" s="167">
        <f>IFERROR('Tablas evol IO zona'!O41/'Tablas evol IO zona'!O54-1,"-")</f>
        <v>-4.1643478407860757E-2</v>
      </c>
      <c r="J41" s="167">
        <f>IFERROR('Tablas evol IO zona'!Q41/'Tablas evol IO zona'!Q54-1,"-")</f>
        <v>-6.2080409540705372E-2</v>
      </c>
      <c r="K41" s="167">
        <f>IFERROR('Tablas evol IO zona'!S41/'Tablas evol IO zona'!S54-1,"-")</f>
        <v>-4.9017781936257276E-2</v>
      </c>
    </row>
    <row r="42" spans="2:11" ht="15" hidden="1" customHeight="1" outlineLevel="1">
      <c r="B42" s="65" t="s">
        <v>89</v>
      </c>
      <c r="C42" s="167">
        <f>IFERROR('Tablas evol IO zona'!C42/'Tablas evol IO zona'!C55-1,"-")</f>
        <v>-5.0186706497386102E-2</v>
      </c>
      <c r="D42" s="167">
        <f>IFERROR('Tablas evol IO zona'!E42/'Tablas evol IO zona'!E55-1,"-")</f>
        <v>-7.454760031471297E-2</v>
      </c>
      <c r="E42" s="167">
        <f>IFERROR('Tablas evol IO zona'!G42/'Tablas evol IO zona'!G55-1,"-")</f>
        <v>-5.9153998678122988E-2</v>
      </c>
      <c r="F42" s="125">
        <f>IFERROR('Tablas evol IO zona'!I42/'Tablas evol IO zona'!I55-1,"-")</f>
        <v>-6.1072060634078551E-2</v>
      </c>
      <c r="G42" s="125">
        <f>IFERROR('Tablas evol IO zona'!K42/'Tablas evol IO zona'!K55-1,"-")</f>
        <v>-6.6107030421169055E-2</v>
      </c>
      <c r="H42" s="125">
        <f>IFERROR('Tablas evol IO zona'!M42/'Tablas evol IO zona'!M55-1,"-")</f>
        <v>-6.3499673109042698E-2</v>
      </c>
      <c r="I42" s="167">
        <f>IFERROR('Tablas evol IO zona'!O42/'Tablas evol IO zona'!O55-1,"-")</f>
        <v>-4.9336467780131121E-2</v>
      </c>
      <c r="J42" s="167">
        <f>IFERROR('Tablas evol IO zona'!Q42/'Tablas evol IO zona'!Q55-1,"-")</f>
        <v>-4.5480021539517579E-2</v>
      </c>
      <c r="K42" s="167">
        <f>IFERROR('Tablas evol IO zona'!S42/'Tablas evol IO zona'!S55-1,"-")</f>
        <v>-4.5257818262839034E-2</v>
      </c>
    </row>
    <row r="43" spans="2:11" ht="15" hidden="1" customHeight="1" outlineLevel="1">
      <c r="B43" s="65" t="s">
        <v>90</v>
      </c>
      <c r="C43" s="167">
        <f>IFERROR('Tablas evol IO zona'!C43/'Tablas evol IO zona'!C56-1,"-")</f>
        <v>-6.9419931756675712E-3</v>
      </c>
      <c r="D43" s="167">
        <f>IFERROR('Tablas evol IO zona'!E43/'Tablas evol IO zona'!E56-1,"-")</f>
        <v>2.2263948497853958E-2</v>
      </c>
      <c r="E43" s="167">
        <f>IFERROR('Tablas evol IO zona'!G43/'Tablas evol IO zona'!G56-1,"-")</f>
        <v>3.4640603736235676E-3</v>
      </c>
      <c r="F43" s="125">
        <f>IFERROR('Tablas evol IO zona'!I43/'Tablas evol IO zona'!I56-1,"-")</f>
        <v>-1.5923237580563354E-2</v>
      </c>
      <c r="G43" s="125">
        <f>IFERROR('Tablas evol IO zona'!K43/'Tablas evol IO zona'!K56-1,"-")</f>
        <v>2.3238814566745036E-2</v>
      </c>
      <c r="H43" s="125">
        <f>IFERROR('Tablas evol IO zona'!M43/'Tablas evol IO zona'!M56-1,"-")</f>
        <v>-1.446462928901493E-3</v>
      </c>
      <c r="I43" s="167">
        <f>IFERROR('Tablas evol IO zona'!O43/'Tablas evol IO zona'!O56-1,"-")</f>
        <v>-3.5368085990637899E-2</v>
      </c>
      <c r="J43" s="167">
        <f>IFERROR('Tablas evol IO zona'!Q43/'Tablas evol IO zona'!Q56-1,"-")</f>
        <v>-9.1130295540874373E-3</v>
      </c>
      <c r="K43" s="167">
        <f>IFERROR('Tablas evol IO zona'!S43/'Tablas evol IO zona'!S56-1,"-")</f>
        <v>-2.1725537089390734E-2</v>
      </c>
    </row>
    <row r="44" spans="2:11" ht="15" hidden="1" customHeight="1" outlineLevel="1">
      <c r="B44" s="65" t="s">
        <v>91</v>
      </c>
      <c r="C44" s="167">
        <f>IFERROR('Tablas evol IO zona'!C44/'Tablas evol IO zona'!C57-1,"-")</f>
        <v>-3.3516406139980415E-2</v>
      </c>
      <c r="D44" s="167">
        <f>IFERROR('Tablas evol IO zona'!E44/'Tablas evol IO zona'!E57-1,"-")</f>
        <v>-7.0591861898890218E-2</v>
      </c>
      <c r="E44" s="167">
        <f>IFERROR('Tablas evol IO zona'!G44/'Tablas evol IO zona'!G57-1,"-")</f>
        <v>-4.7980166253463463E-2</v>
      </c>
      <c r="F44" s="125">
        <f>IFERROR('Tablas evol IO zona'!I44/'Tablas evol IO zona'!I57-1,"-")</f>
        <v>-4.7899435432628534E-2</v>
      </c>
      <c r="G44" s="125">
        <f>IFERROR('Tablas evol IO zona'!K44/'Tablas evol IO zona'!K57-1,"-")</f>
        <v>-6.2009256710975902E-2</v>
      </c>
      <c r="H44" s="125">
        <f>IFERROR('Tablas evol IO zona'!M44/'Tablas evol IO zona'!M57-1,"-")</f>
        <v>-5.3598961546696078E-2</v>
      </c>
      <c r="I44" s="167">
        <f>IFERROR('Tablas evol IO zona'!O44/'Tablas evol IO zona'!O57-1,"-")</f>
        <v>2.7130630586603699E-2</v>
      </c>
      <c r="J44" s="167">
        <f>IFERROR('Tablas evol IO zona'!Q44/'Tablas evol IO zona'!Q57-1,"-")</f>
        <v>2.4315708643786627E-2</v>
      </c>
      <c r="K44" s="167">
        <f>IFERROR('Tablas evol IO zona'!S44/'Tablas evol IO zona'!S57-1,"-")</f>
        <v>2.7911086986943445E-2</v>
      </c>
    </row>
    <row r="45" spans="2:11" ht="15" hidden="1" customHeight="1" outlineLevel="1">
      <c r="B45" s="65" t="s">
        <v>92</v>
      </c>
      <c r="C45" s="167">
        <f>IFERROR('Tablas evol IO zona'!C45/'Tablas evol IO zona'!C58-1,"-")</f>
        <v>1.3042060645582776E-3</v>
      </c>
      <c r="D45" s="167">
        <f>IFERROR('Tablas evol IO zona'!E45/'Tablas evol IO zona'!E58-1,"-")</f>
        <v>-2.8808971384377435E-2</v>
      </c>
      <c r="E45" s="167">
        <f>IFERROR('Tablas evol IO zona'!G45/'Tablas evol IO zona'!G58-1,"-")</f>
        <v>-9.3978419770275323E-3</v>
      </c>
      <c r="F45" s="125">
        <f>IFERROR('Tablas evol IO zona'!I45/'Tablas evol IO zona'!I58-1,"-")</f>
        <v>-7.5305745492681986E-3</v>
      </c>
      <c r="G45" s="125">
        <f>IFERROR('Tablas evol IO zona'!K45/'Tablas evol IO zona'!K58-1,"-")</f>
        <v>-1.5747167450984367E-2</v>
      </c>
      <c r="H45" s="125">
        <f>IFERROR('Tablas evol IO zona'!M45/'Tablas evol IO zona'!M58-1,"-")</f>
        <v>-1.0409112799914855E-2</v>
      </c>
      <c r="I45" s="167">
        <f>IFERROR('Tablas evol IO zona'!O45/'Tablas evol IO zona'!O58-1,"-")</f>
        <v>3.8896391984761358E-2</v>
      </c>
      <c r="J45" s="167">
        <f>IFERROR('Tablas evol IO zona'!Q45/'Tablas evol IO zona'!Q58-1,"-")</f>
        <v>6.0714924637628398E-2</v>
      </c>
      <c r="K45" s="167">
        <f>IFERROR('Tablas evol IO zona'!S45/'Tablas evol IO zona'!S58-1,"-")</f>
        <v>5.0001488404924466E-2</v>
      </c>
    </row>
    <row r="46" spans="2:11" ht="15" hidden="1" customHeight="1" outlineLevel="1">
      <c r="B46" s="65" t="s">
        <v>93</v>
      </c>
      <c r="C46" s="167">
        <f>IFERROR('Tablas evol IO zona'!C46/'Tablas evol IO zona'!C59-1,"-")</f>
        <v>0.18888662731528583</v>
      </c>
      <c r="D46" s="167">
        <f>IFERROR('Tablas evol IO zona'!E46/'Tablas evol IO zona'!E59-1,"-")</f>
        <v>0.23419714216517318</v>
      </c>
      <c r="E46" s="167">
        <f>IFERROR('Tablas evol IO zona'!G46/'Tablas evol IO zona'!G59-1,"-")</f>
        <v>0.2058311575282854</v>
      </c>
      <c r="F46" s="125">
        <f>IFERROR('Tablas evol IO zona'!I46/'Tablas evol IO zona'!I59-1,"-")</f>
        <v>0.16499637569855374</v>
      </c>
      <c r="G46" s="125">
        <f>IFERROR('Tablas evol IO zona'!K46/'Tablas evol IO zona'!K59-1,"-")</f>
        <v>0.24867173761505867</v>
      </c>
      <c r="H46" s="125">
        <f>IFERROR('Tablas evol IO zona'!M46/'Tablas evol IO zona'!M59-1,"-")</f>
        <v>0.19536202222671006</v>
      </c>
      <c r="I46" s="167">
        <f>IFERROR('Tablas evol IO zona'!O46/'Tablas evol IO zona'!O59-1,"-")</f>
        <v>0.12087633302721446</v>
      </c>
      <c r="J46" s="167">
        <f>IFERROR('Tablas evol IO zona'!Q46/'Tablas evol IO zona'!Q59-1,"-")</f>
        <v>5.1446538567741174E-2</v>
      </c>
      <c r="K46" s="167">
        <f>IFERROR('Tablas evol IO zona'!S46/'Tablas evol IO zona'!S59-1,"-")</f>
        <v>9.2375821819973281E-2</v>
      </c>
    </row>
    <row r="47" spans="2:11" ht="15" hidden="1" customHeight="1" outlineLevel="1">
      <c r="B47" s="65" t="s">
        <v>94</v>
      </c>
      <c r="C47" s="167">
        <f>IFERROR('Tablas evol IO zona'!C47/'Tablas evol IO zona'!C60-1,"-")</f>
        <v>0.13783864245311084</v>
      </c>
      <c r="D47" s="167">
        <f>IFERROR('Tablas evol IO zona'!E47/'Tablas evol IO zona'!E60-1,"-")</f>
        <v>9.6798780487804992E-2</v>
      </c>
      <c r="E47" s="167">
        <f>IFERROR('Tablas evol IO zona'!G47/'Tablas evol IO zona'!G60-1,"-")</f>
        <v>0.1242448979591837</v>
      </c>
      <c r="F47" s="125">
        <f>IFERROR('Tablas evol IO zona'!I47/'Tablas evol IO zona'!I60-1,"-")</f>
        <v>0.1004502149859785</v>
      </c>
      <c r="G47" s="125">
        <f>IFERROR('Tablas evol IO zona'!K47/'Tablas evol IO zona'!K60-1,"-")</f>
        <v>9.9407263321323214E-2</v>
      </c>
      <c r="H47" s="125">
        <f>IFERROR('Tablas evol IO zona'!M47/'Tablas evol IO zona'!M60-1,"-")</f>
        <v>0.10034298094290861</v>
      </c>
      <c r="I47" s="167">
        <f>IFERROR('Tablas evol IO zona'!O47/'Tablas evol IO zona'!O60-1,"-")</f>
        <v>4.2338111588766658E-2</v>
      </c>
      <c r="J47" s="167">
        <f>IFERROR('Tablas evol IO zona'!Q47/'Tablas evol IO zona'!Q60-1,"-")</f>
        <v>-1.1537285241852047E-2</v>
      </c>
      <c r="K47" s="167">
        <f>IFERROR('Tablas evol IO zona'!S47/'Tablas evol IO zona'!S60-1,"-")</f>
        <v>1.989692699997514E-2</v>
      </c>
    </row>
    <row r="48" spans="2:11" ht="15" hidden="1" customHeight="1" outlineLevel="1">
      <c r="B48" s="65" t="s">
        <v>95</v>
      </c>
      <c r="C48" s="167">
        <f>IFERROR('Tablas evol IO zona'!C48/'Tablas evol IO zona'!C61-1,"-")</f>
        <v>-1.2978413455171589E-2</v>
      </c>
      <c r="D48" s="167">
        <f>IFERROR('Tablas evol IO zona'!E48/'Tablas evol IO zona'!E61-1,"-")</f>
        <v>-4.2298716452743301E-3</v>
      </c>
      <c r="E48" s="167">
        <f>IFERROR('Tablas evol IO zona'!G48/'Tablas evol IO zona'!G61-1,"-")</f>
        <v>-9.3535075653371491E-3</v>
      </c>
      <c r="F48" s="125">
        <f>IFERROR('Tablas evol IO zona'!I48/'Tablas evol IO zona'!I61-1,"-")</f>
        <v>-1.1985944976361296E-2</v>
      </c>
      <c r="G48" s="125">
        <f>IFERROR('Tablas evol IO zona'!K48/'Tablas evol IO zona'!K61-1,"-")</f>
        <v>4.7385062433562553E-3</v>
      </c>
      <c r="H48" s="125">
        <f>IFERROR('Tablas evol IO zona'!M48/'Tablas evol IO zona'!M61-1,"-")</f>
        <v>-5.4947047783133751E-3</v>
      </c>
      <c r="I48" s="167">
        <f>IFERROR('Tablas evol IO zona'!O48/'Tablas evol IO zona'!O61-1,"-")</f>
        <v>2.6376049317652583E-2</v>
      </c>
      <c r="J48" s="167">
        <f>IFERROR('Tablas evol IO zona'!Q48/'Tablas evol IO zona'!Q61-1,"-")</f>
        <v>2.7211645529771511E-2</v>
      </c>
      <c r="K48" s="167">
        <f>IFERROR('Tablas evol IO zona'!S48/'Tablas evol IO zona'!S61-1,"-")</f>
        <v>2.7754726081888892E-2</v>
      </c>
    </row>
    <row r="49" spans="2:11" ht="15" hidden="1" customHeight="1" outlineLevel="1">
      <c r="B49" s="65" t="s">
        <v>96</v>
      </c>
      <c r="C49" s="167">
        <f>IFERROR('Tablas evol IO zona'!C49/'Tablas evol IO zona'!C62-1,"-")</f>
        <v>-2.6136957658118298E-4</v>
      </c>
      <c r="D49" s="167">
        <f>IFERROR('Tablas evol IO zona'!E49/'Tablas evol IO zona'!E62-1,"-")</f>
        <v>-1.2283959434366554E-2</v>
      </c>
      <c r="E49" s="167">
        <f>IFERROR('Tablas evol IO zona'!G49/'Tablas evol IO zona'!G62-1,"-")</f>
        <v>-4.6014345648938138E-3</v>
      </c>
      <c r="F49" s="125">
        <f>IFERROR('Tablas evol IO zona'!I49/'Tablas evol IO zona'!I62-1,"-")</f>
        <v>-3.6437232435031497E-3</v>
      </c>
      <c r="G49" s="125">
        <f>IFERROR('Tablas evol IO zona'!K49/'Tablas evol IO zona'!K62-1,"-")</f>
        <v>-5.0888480425337335E-4</v>
      </c>
      <c r="H49" s="125">
        <f>IFERROR('Tablas evol IO zona'!M49/'Tablas evol IO zona'!M62-1,"-")</f>
        <v>-2.3573721573044715E-3</v>
      </c>
      <c r="I49" s="167">
        <f>IFERROR('Tablas evol IO zona'!O49/'Tablas evol IO zona'!O62-1,"-")</f>
        <v>1.6918640067783874E-2</v>
      </c>
      <c r="J49" s="167">
        <f>IFERROR('Tablas evol IO zona'!Q49/'Tablas evol IO zona'!Q62-1,"-")</f>
        <v>2.0794621297386184E-2</v>
      </c>
      <c r="K49" s="167">
        <f>IFERROR('Tablas evol IO zona'!S49/'Tablas evol IO zona'!S62-1,"-")</f>
        <v>1.9612984767295005E-2</v>
      </c>
    </row>
    <row r="50" spans="2:11" ht="15" hidden="1" customHeight="1" outlineLevel="1">
      <c r="B50" s="65" t="s">
        <v>97</v>
      </c>
      <c r="C50" s="167">
        <f>IFERROR('Tablas evol IO zona'!C50/'Tablas evol IO zona'!C63-1,"-")</f>
        <v>-2.3121387283236983E-3</v>
      </c>
      <c r="D50" s="167">
        <f>IFERROR('Tablas evol IO zona'!E50/'Tablas evol IO zona'!E63-1,"-")</f>
        <v>1.5745735529960614E-2</v>
      </c>
      <c r="E50" s="167">
        <f>IFERROR('Tablas evol IO zona'!G50/'Tablas evol IO zona'!G63-1,"-")</f>
        <v>4.93039443155463E-3</v>
      </c>
      <c r="F50" s="125">
        <f>IFERROR('Tablas evol IO zona'!I50/'Tablas evol IO zona'!I63-1,"-")</f>
        <v>-1.305124631748189E-2</v>
      </c>
      <c r="G50" s="125">
        <f>IFERROR('Tablas evol IO zona'!K50/'Tablas evol IO zona'!K63-1,"-")</f>
        <v>2.6128200880795927E-2</v>
      </c>
      <c r="H50" s="125">
        <f>IFERROR('Tablas evol IO zona'!M50/'Tablas evol IO zona'!M63-1,"-")</f>
        <v>2.7300616295042879E-3</v>
      </c>
      <c r="I50" s="167">
        <f>IFERROR('Tablas evol IO zona'!O50/'Tablas evol IO zona'!O63-1,"-")</f>
        <v>3.0235681433448125E-3</v>
      </c>
      <c r="J50" s="167">
        <f>IFERROR('Tablas evol IO zona'!Q50/'Tablas evol IO zona'!Q63-1,"-")</f>
        <v>1.9875757805446703E-2</v>
      </c>
      <c r="K50" s="167">
        <f>IFERROR('Tablas evol IO zona'!S50/'Tablas evol IO zona'!S63-1,"-")</f>
        <v>1.1932664685926131E-2</v>
      </c>
    </row>
    <row r="51" spans="2:11" collapsed="1">
      <c r="B51" s="134">
        <v>2008</v>
      </c>
      <c r="C51" s="135">
        <f>IFERROR('Tablas evol IO zona'!C51/'Tablas evol IO zona'!C64-1,"-")</f>
        <v>8.967651580376268E-3</v>
      </c>
      <c r="D51" s="135">
        <f>IFERROR('Tablas evol IO zona'!E51/'Tablas evol IO zona'!E64-1,"-")</f>
        <v>-1.2138033623525391E-2</v>
      </c>
      <c r="E51" s="135">
        <f>IFERROR('Tablas evol IO zona'!G51/'Tablas evol IO zona'!G64-1,"-")</f>
        <v>1.0161953465488427E-3</v>
      </c>
      <c r="F51" s="135">
        <f>IFERROR('Tablas evol IO zona'!I51/'Tablas evol IO zona'!I64-1,"-")</f>
        <v>-1.6170416379774899E-3</v>
      </c>
      <c r="G51" s="135">
        <f>IFERROR('Tablas evol IO zona'!K51/'Tablas evol IO zona'!K64-1,"-")</f>
        <v>-5.4927047965876996E-3</v>
      </c>
      <c r="H51" s="135">
        <f>IFERROR('Tablas evol IO zona'!M51/'Tablas evol IO zona'!M64-1,"-")</f>
        <v>-3.2190574444820319E-3</v>
      </c>
      <c r="I51" s="135">
        <f>IFERROR('Tablas evol IO zona'!O51/'Tablas evol IO zona'!O64-1,"-")</f>
        <v>-1.9928606098897905E-3</v>
      </c>
      <c r="J51" s="135">
        <f>IFERROR('Tablas evol IO zona'!Q51/'Tablas evol IO zona'!Q64-1,"-")</f>
        <v>-8.6104971440255085E-3</v>
      </c>
      <c r="K51" s="135">
        <f>IFERROR('Tablas evol IO zona'!S51/'Tablas evol IO zona'!S64-1,"-")</f>
        <v>-3.5023520967877309E-3</v>
      </c>
    </row>
    <row r="52" spans="2:11" ht="15" hidden="1" customHeight="1" outlineLevel="1">
      <c r="B52" s="65" t="s">
        <v>86</v>
      </c>
      <c r="C52" s="167">
        <f>IFERROR('Tablas evol IO zona'!C52/'Tablas evol IO zona'!C65-1,"-")</f>
        <v>-9.4150331841333923E-3</v>
      </c>
      <c r="D52" s="167">
        <f>IFERROR('Tablas evol IO zona'!E52/'Tablas evol IO zona'!E65-1,"-")</f>
        <v>3.8320610687023082E-2</v>
      </c>
      <c r="E52" s="167">
        <f>IFERROR('Tablas evol IO zona'!G52/'Tablas evol IO zona'!G65-1,"-")</f>
        <v>9.6803933620159821E-3</v>
      </c>
      <c r="F52" s="125">
        <f>IFERROR('Tablas evol IO zona'!I52/'Tablas evol IO zona'!I65-1,"-")</f>
        <v>-1.6496686105192171E-2</v>
      </c>
      <c r="G52" s="125">
        <f>IFERROR('Tablas evol IO zona'!K52/'Tablas evol IO zona'!K65-1,"-")</f>
        <v>4.6222992760731385E-2</v>
      </c>
      <c r="H52" s="125">
        <f>IFERROR('Tablas evol IO zona'!M52/'Tablas evol IO zona'!M65-1,"-")</f>
        <v>8.7544659282448034E-3</v>
      </c>
      <c r="I52" s="167">
        <f>IFERROR('Tablas evol IO zona'!O52/'Tablas evol IO zona'!O65-1,"-")</f>
        <v>-1.2759417065445255E-2</v>
      </c>
      <c r="J52" s="167">
        <f>IFERROR('Tablas evol IO zona'!Q52/'Tablas evol IO zona'!Q65-1,"-")</f>
        <v>2.2854591170963223E-2</v>
      </c>
      <c r="K52" s="167">
        <f>IFERROR('Tablas evol IO zona'!S52/'Tablas evol IO zona'!S65-1,"-")</f>
        <v>5.1172792302491832E-3</v>
      </c>
    </row>
    <row r="53" spans="2:11" ht="15" hidden="1" customHeight="1" outlineLevel="1">
      <c r="B53" s="65" t="s">
        <v>87</v>
      </c>
      <c r="C53" s="167">
        <f>IFERROR('Tablas evol IO zona'!C53/'Tablas evol IO zona'!C66-1,"-")</f>
        <v>-2.169259312116445E-2</v>
      </c>
      <c r="D53" s="167">
        <f>IFERROR('Tablas evol IO zona'!E53/'Tablas evol IO zona'!E66-1,"-")</f>
        <v>1.9633507853404897E-3</v>
      </c>
      <c r="E53" s="167">
        <f>IFERROR('Tablas evol IO zona'!G53/'Tablas evol IO zona'!G66-1,"-")</f>
        <v>-1.2042751768779336E-2</v>
      </c>
      <c r="F53" s="125">
        <f>IFERROR('Tablas evol IO zona'!I53/'Tablas evol IO zona'!I66-1,"-")</f>
        <v>-3.8275795708361371E-2</v>
      </c>
      <c r="G53" s="125">
        <f>IFERROR('Tablas evol IO zona'!K53/'Tablas evol IO zona'!K66-1,"-")</f>
        <v>-2.4232409847531056E-3</v>
      </c>
      <c r="H53" s="125">
        <f>IFERROR('Tablas evol IO zona'!M53/'Tablas evol IO zona'!M66-1,"-")</f>
        <v>-2.3915074992008067E-2</v>
      </c>
      <c r="I53" s="167">
        <f>IFERROR('Tablas evol IO zona'!O53/'Tablas evol IO zona'!O66-1,"-")</f>
        <v>1.4892867142954236E-2</v>
      </c>
      <c r="J53" s="167">
        <f>IFERROR('Tablas evol IO zona'!Q53/'Tablas evol IO zona'!Q66-1,"-")</f>
        <v>6.8071697860010438E-3</v>
      </c>
      <c r="K53" s="167">
        <f>IFERROR('Tablas evol IO zona'!S53/'Tablas evol IO zona'!S66-1,"-")</f>
        <v>1.2115844891495975E-2</v>
      </c>
    </row>
    <row r="54" spans="2:11" ht="15" hidden="1" customHeight="1" outlineLevel="1">
      <c r="B54" s="65" t="s">
        <v>88</v>
      </c>
      <c r="C54" s="167">
        <f>IFERROR('Tablas evol IO zona'!C54/'Tablas evol IO zona'!C67-1,"-")</f>
        <v>-0.14603031667417077</v>
      </c>
      <c r="D54" s="167">
        <f>IFERROR('Tablas evol IO zona'!E54/'Tablas evol IO zona'!E67-1,"-")</f>
        <v>-5.3528945281521301E-3</v>
      </c>
      <c r="E54" s="167">
        <f>IFERROR('Tablas evol IO zona'!G54/'Tablas evol IO zona'!G67-1,"-")</f>
        <v>-9.7252289758534505E-2</v>
      </c>
      <c r="F54" s="125">
        <f>IFERROR('Tablas evol IO zona'!I54/'Tablas evol IO zona'!I67-1,"-")</f>
        <v>-0.15081357549728469</v>
      </c>
      <c r="G54" s="125">
        <f>IFERROR('Tablas evol IO zona'!K54/'Tablas evol IO zona'!K67-1,"-")</f>
        <v>3.8768023575261878E-3</v>
      </c>
      <c r="H54" s="125">
        <f>IFERROR('Tablas evol IO zona'!M54/'Tablas evol IO zona'!M67-1,"-")</f>
        <v>-9.6115897098570047E-2</v>
      </c>
      <c r="I54" s="167">
        <f>IFERROR('Tablas evol IO zona'!O54/'Tablas evol IO zona'!O67-1,"-")</f>
        <v>-6.5320015462092651E-2</v>
      </c>
      <c r="J54" s="167">
        <f>IFERROR('Tablas evol IO zona'!Q54/'Tablas evol IO zona'!Q67-1,"-")</f>
        <v>-8.0034199743010848E-2</v>
      </c>
      <c r="K54" s="167">
        <f>IFERROR('Tablas evol IO zona'!S54/'Tablas evol IO zona'!S67-1,"-")</f>
        <v>-7.0934011952755394E-2</v>
      </c>
    </row>
    <row r="55" spans="2:11" ht="15" hidden="1" customHeight="1" outlineLevel="1">
      <c r="B55" s="65" t="s">
        <v>89</v>
      </c>
      <c r="C55" s="167">
        <f>IFERROR('Tablas evol IO zona'!C55/'Tablas evol IO zona'!C68-1,"-")</f>
        <v>-0.13164721141374824</v>
      </c>
      <c r="D55" s="167">
        <f>IFERROR('Tablas evol IO zona'!E55/'Tablas evol IO zona'!E68-1,"-")</f>
        <v>-7.7983315197678538E-2</v>
      </c>
      <c r="E55" s="167">
        <f>IFERROR('Tablas evol IO zona'!G55/'Tablas evol IO zona'!G68-1,"-")</f>
        <v>-0.11221945137157108</v>
      </c>
      <c r="F55" s="125">
        <f>IFERROR('Tablas evol IO zona'!I55/'Tablas evol IO zona'!I68-1,"-")</f>
        <v>-0.14947760936739163</v>
      </c>
      <c r="G55" s="125">
        <f>IFERROR('Tablas evol IO zona'!K55/'Tablas evol IO zona'!K68-1,"-")</f>
        <v>-7.6523190850261935E-2</v>
      </c>
      <c r="H55" s="125">
        <f>IFERROR('Tablas evol IO zona'!M55/'Tablas evol IO zona'!M68-1,"-")</f>
        <v>-0.12319806246391929</v>
      </c>
      <c r="I55" s="167">
        <f>IFERROR('Tablas evol IO zona'!O55/'Tablas evol IO zona'!O68-1,"-")</f>
        <v>-6.1958876115664308E-2</v>
      </c>
      <c r="J55" s="167">
        <f>IFERROR('Tablas evol IO zona'!Q55/'Tablas evol IO zona'!Q68-1,"-")</f>
        <v>-0.11001242145335932</v>
      </c>
      <c r="K55" s="167">
        <f>IFERROR('Tablas evol IO zona'!S55/'Tablas evol IO zona'!S68-1,"-")</f>
        <v>-8.1787987863093048E-2</v>
      </c>
    </row>
    <row r="56" spans="2:11" ht="15" hidden="1" customHeight="1" outlineLevel="1">
      <c r="B56" s="65" t="s">
        <v>90</v>
      </c>
      <c r="C56" s="167">
        <f>IFERROR('Tablas evol IO zona'!C56/'Tablas evol IO zona'!C69-1,"-")</f>
        <v>-4.7624383684446436E-2</v>
      </c>
      <c r="D56" s="167">
        <f>IFERROR('Tablas evol IO zona'!E56/'Tablas evol IO zona'!E69-1,"-")</f>
        <v>-1.2188659247482803E-2</v>
      </c>
      <c r="E56" s="167">
        <f>IFERROR('Tablas evol IO zona'!G56/'Tablas evol IO zona'!G69-1,"-")</f>
        <v>-3.3596365375418435E-2</v>
      </c>
      <c r="F56" s="125">
        <f>IFERROR('Tablas evol IO zona'!I56/'Tablas evol IO zona'!I69-1,"-")</f>
        <v>-6.1808622557898318E-2</v>
      </c>
      <c r="G56" s="125">
        <f>IFERROR('Tablas evol IO zona'!K56/'Tablas evol IO zona'!K69-1,"-")</f>
        <v>-8.9594533095895823E-3</v>
      </c>
      <c r="H56" s="125">
        <f>IFERROR('Tablas evol IO zona'!M56/'Tablas evol IO zona'!M69-1,"-")</f>
        <v>-4.1326115760311088E-2</v>
      </c>
      <c r="I56" s="167">
        <f>IFERROR('Tablas evol IO zona'!O56/'Tablas evol IO zona'!O69-1,"-")</f>
        <v>-4.9180490591834047E-2</v>
      </c>
      <c r="J56" s="167">
        <f>IFERROR('Tablas evol IO zona'!Q56/'Tablas evol IO zona'!Q69-1,"-")</f>
        <v>-0.10494243483596644</v>
      </c>
      <c r="K56" s="167">
        <f>IFERROR('Tablas evol IO zona'!S56/'Tablas evol IO zona'!S69-1,"-")</f>
        <v>-7.486000149323413E-2</v>
      </c>
    </row>
    <row r="57" spans="2:11" ht="15" hidden="1" customHeight="1" outlineLevel="1">
      <c r="B57" s="65" t="s">
        <v>91</v>
      </c>
      <c r="C57" s="167">
        <f>IFERROR('Tablas evol IO zona'!C57/'Tablas evol IO zona'!C70-1,"-")</f>
        <v>-0.1314823874755382</v>
      </c>
      <c r="D57" s="167">
        <f>IFERROR('Tablas evol IO zona'!E57/'Tablas evol IO zona'!E70-1,"-")</f>
        <v>-3.3517056457619598E-2</v>
      </c>
      <c r="E57" s="167">
        <f>IFERROR('Tablas evol IO zona'!G57/'Tablas evol IO zona'!G70-1,"-")</f>
        <v>-9.5501912676428047E-2</v>
      </c>
      <c r="F57" s="125">
        <f>IFERROR('Tablas evol IO zona'!I57/'Tablas evol IO zona'!I70-1,"-")</f>
        <v>-0.14502628420323715</v>
      </c>
      <c r="G57" s="125">
        <f>IFERROR('Tablas evol IO zona'!K57/'Tablas evol IO zona'!K70-1,"-")</f>
        <v>-1.8777110387962925E-2</v>
      </c>
      <c r="H57" s="125">
        <f>IFERROR('Tablas evol IO zona'!M57/'Tablas evol IO zona'!M70-1,"-")</f>
        <v>-9.8653905873351211E-2</v>
      </c>
      <c r="I57" s="167">
        <f>IFERROR('Tablas evol IO zona'!O57/'Tablas evol IO zona'!O70-1,"-")</f>
        <v>-7.7529898212994941E-2</v>
      </c>
      <c r="J57" s="167">
        <f>IFERROR('Tablas evol IO zona'!Q57/'Tablas evol IO zona'!Q70-1,"-")</f>
        <v>-0.10856922991970563</v>
      </c>
      <c r="K57" s="167">
        <f>IFERROR('Tablas evol IO zona'!S57/'Tablas evol IO zona'!S70-1,"-")</f>
        <v>-9.0719090399179803E-2</v>
      </c>
    </row>
    <row r="58" spans="2:11" ht="15" hidden="1" customHeight="1" outlineLevel="1">
      <c r="B58" s="65" t="s">
        <v>92</v>
      </c>
      <c r="C58" s="167">
        <f>IFERROR('Tablas evol IO zona'!C58/'Tablas evol IO zona'!C71-1,"-")</f>
        <v>-0.10674239114606088</v>
      </c>
      <c r="D58" s="167">
        <f>IFERROR('Tablas evol IO zona'!E58/'Tablas evol IO zona'!E71-1,"-")</f>
        <v>5.1005893111156331E-2</v>
      </c>
      <c r="E58" s="167">
        <f>IFERROR('Tablas evol IO zona'!G58/'Tablas evol IO zona'!G71-1,"-")</f>
        <v>-5.4156378600823007E-2</v>
      </c>
      <c r="F58" s="125">
        <f>IFERROR('Tablas evol IO zona'!I58/'Tablas evol IO zona'!I71-1,"-")</f>
        <v>-9.7769318188142496E-2</v>
      </c>
      <c r="G58" s="125">
        <f>IFERROR('Tablas evol IO zona'!K58/'Tablas evol IO zona'!K71-1,"-")</f>
        <v>6.31859333685727E-2</v>
      </c>
      <c r="H58" s="125">
        <f>IFERROR('Tablas evol IO zona'!M58/'Tablas evol IO zona'!M71-1,"-")</f>
        <v>-4.3614990471908643E-2</v>
      </c>
      <c r="I58" s="167">
        <f>IFERROR('Tablas evol IO zona'!O58/'Tablas evol IO zona'!O71-1,"-")</f>
        <v>-7.7589670126598342E-2</v>
      </c>
      <c r="J58" s="167">
        <f>IFERROR('Tablas evol IO zona'!Q58/'Tablas evol IO zona'!Q71-1,"-")</f>
        <v>-8.7333390097681818E-2</v>
      </c>
      <c r="K58" s="167">
        <f>IFERROR('Tablas evol IO zona'!S58/'Tablas evol IO zona'!S71-1,"-")</f>
        <v>-8.1411747683396096E-2</v>
      </c>
    </row>
    <row r="59" spans="2:11" ht="15" hidden="1" customHeight="1" outlineLevel="1">
      <c r="B59" s="65" t="s">
        <v>93</v>
      </c>
      <c r="C59" s="167">
        <f>IFERROR('Tablas evol IO zona'!C59/'Tablas evol IO zona'!C72-1,"-")</f>
        <v>-0.23841264920167415</v>
      </c>
      <c r="D59" s="167">
        <f>IFERROR('Tablas evol IO zona'!E59/'Tablas evol IO zona'!E72-1,"-")</f>
        <v>3.8219763640935378E-2</v>
      </c>
      <c r="E59" s="167">
        <f>IFERROR('Tablas evol IO zona'!G59/'Tablas evol IO zona'!G72-1,"-")</f>
        <v>-0.15592286501377417</v>
      </c>
      <c r="F59" s="125">
        <f>IFERROR('Tablas evol IO zona'!I59/'Tablas evol IO zona'!I72-1,"-")</f>
        <v>-0.21419906545498602</v>
      </c>
      <c r="G59" s="125">
        <f>IFERROR('Tablas evol IO zona'!K59/'Tablas evol IO zona'!K72-1,"-")</f>
        <v>3.4392304868392065E-2</v>
      </c>
      <c r="H59" s="125">
        <f>IFERROR('Tablas evol IO zona'!M59/'Tablas evol IO zona'!M72-1,"-")</f>
        <v>-0.138387886771008</v>
      </c>
      <c r="I59" s="167">
        <f>IFERROR('Tablas evol IO zona'!O59/'Tablas evol IO zona'!O72-1,"-")</f>
        <v>-0.11339864201582606</v>
      </c>
      <c r="J59" s="167">
        <f>IFERROR('Tablas evol IO zona'!Q59/'Tablas evol IO zona'!Q72-1,"-")</f>
        <v>-7.1795887953440385E-2</v>
      </c>
      <c r="K59" s="167">
        <f>IFERROR('Tablas evol IO zona'!S59/'Tablas evol IO zona'!S72-1,"-")</f>
        <v>-9.5136023733904174E-2</v>
      </c>
    </row>
    <row r="60" spans="2:11" ht="15" hidden="1" customHeight="1" outlineLevel="1">
      <c r="B60" s="65" t="s">
        <v>94</v>
      </c>
      <c r="C60" s="167">
        <f>IFERROR('Tablas evol IO zona'!C60/'Tablas evol IO zona'!C73-1,"-")</f>
        <v>-3.5878300803673935E-2</v>
      </c>
      <c r="D60" s="167">
        <f>IFERROR('Tablas evol IO zona'!E60/'Tablas evol IO zona'!E73-1,"-")</f>
        <v>-0.10626702997275206</v>
      </c>
      <c r="E60" s="167">
        <f>IFERROR('Tablas evol IO zona'!G60/'Tablas evol IO zona'!G73-1,"-")</f>
        <v>-6.0870898497393466E-2</v>
      </c>
      <c r="F60" s="125">
        <f>IFERROR('Tablas evol IO zona'!I60/'Tablas evol IO zona'!I73-1,"-")</f>
        <v>-1.5756227877187223E-3</v>
      </c>
      <c r="G60" s="125">
        <f>IFERROR('Tablas evol IO zona'!K60/'Tablas evol IO zona'!K73-1,"-")</f>
        <v>-0.10282947837003098</v>
      </c>
      <c r="H60" s="125">
        <f>IFERROR('Tablas evol IO zona'!M60/'Tablas evol IO zona'!M73-1,"-")</f>
        <v>-3.8519620323139048E-2</v>
      </c>
      <c r="I60" s="167">
        <f>IFERROR('Tablas evol IO zona'!O60/'Tablas evol IO zona'!O73-1,"-")</f>
        <v>-6.3330440317017289E-2</v>
      </c>
      <c r="J60" s="167">
        <f>IFERROR('Tablas evol IO zona'!Q60/'Tablas evol IO zona'!Q73-1,"-")</f>
        <v>-0.10122017137004513</v>
      </c>
      <c r="K60" s="167">
        <f>IFERROR('Tablas evol IO zona'!S60/'Tablas evol IO zona'!S73-1,"-")</f>
        <v>-8.0337278871136064E-2</v>
      </c>
    </row>
    <row r="61" spans="2:11" ht="15" hidden="1" customHeight="1" outlineLevel="1">
      <c r="B61" s="65" t="s">
        <v>95</v>
      </c>
      <c r="C61" s="167">
        <f>IFERROR('Tablas evol IO zona'!C61/'Tablas evol IO zona'!C74-1,"-")</f>
        <v>-1.4615685762755959E-2</v>
      </c>
      <c r="D61" s="167">
        <f>IFERROR('Tablas evol IO zona'!E61/'Tablas evol IO zona'!E74-1,"-")</f>
        <v>-7.2875674099981413E-4</v>
      </c>
      <c r="E61" s="167">
        <f>IFERROR('Tablas evol IO zona'!G61/'Tablas evol IO zona'!G74-1,"-")</f>
        <v>-9.1317977374949511E-3</v>
      </c>
      <c r="F61" s="125">
        <f>IFERROR('Tablas evol IO zona'!I61/'Tablas evol IO zona'!I74-1,"-")</f>
        <v>-6.5271990194158969E-3</v>
      </c>
      <c r="G61" s="125">
        <f>IFERROR('Tablas evol IO zona'!K61/'Tablas evol IO zona'!K74-1,"-")</f>
        <v>-2.5198137464400583E-3</v>
      </c>
      <c r="H61" s="125">
        <f>IFERROR('Tablas evol IO zona'!M61/'Tablas evol IO zona'!M74-1,"-")</f>
        <v>-4.6980113297159232E-3</v>
      </c>
      <c r="I61" s="167">
        <f>IFERROR('Tablas evol IO zona'!O61/'Tablas evol IO zona'!O74-1,"-")</f>
        <v>-1.8179552732657811E-3</v>
      </c>
      <c r="J61" s="167">
        <f>IFERROR('Tablas evol IO zona'!Q61/'Tablas evol IO zona'!Q74-1,"-")</f>
        <v>-5.2454357014952713E-3</v>
      </c>
      <c r="K61" s="167">
        <f>IFERROR('Tablas evol IO zona'!S61/'Tablas evol IO zona'!S74-1,"-")</f>
        <v>-3.1740398771837874E-3</v>
      </c>
    </row>
    <row r="62" spans="2:11" ht="15" hidden="1" customHeight="1" outlineLevel="1">
      <c r="B62" s="65" t="s">
        <v>96</v>
      </c>
      <c r="C62" s="167">
        <f>IFERROR('Tablas evol IO zona'!C62/'Tablas evol IO zona'!C75-1,"-")</f>
        <v>5.6512025233275143E-3</v>
      </c>
      <c r="D62" s="167">
        <f>IFERROR('Tablas evol IO zona'!E62/'Tablas evol IO zona'!E75-1,"-")</f>
        <v>-3.3945080723057686E-2</v>
      </c>
      <c r="E62" s="167">
        <f>IFERROR('Tablas evol IO zona'!G62/'Tablas evol IO zona'!G75-1,"-")</f>
        <v>-9.7829000268024879E-3</v>
      </c>
      <c r="F62" s="125">
        <f>IFERROR('Tablas evol IO zona'!I62/'Tablas evol IO zona'!I75-1,"-")</f>
        <v>1.4698548245674292E-2</v>
      </c>
      <c r="G62" s="125">
        <f>IFERROR('Tablas evol IO zona'!K62/'Tablas evol IO zona'!K75-1,"-")</f>
        <v>-3.26018802491711E-2</v>
      </c>
      <c r="H62" s="125">
        <f>IFERROR('Tablas evol IO zona'!M62/'Tablas evol IO zona'!M75-1,"-")</f>
        <v>-4.0211682885799016E-3</v>
      </c>
      <c r="I62" s="167">
        <f>IFERROR('Tablas evol IO zona'!O62/'Tablas evol IO zona'!O75-1,"-")</f>
        <v>2.9355350128563718E-3</v>
      </c>
      <c r="J62" s="167">
        <f>IFERROR('Tablas evol IO zona'!Q62/'Tablas evol IO zona'!Q75-1,"-")</f>
        <v>-2.7174367393778431E-2</v>
      </c>
      <c r="K62" s="167">
        <f>IFERROR('Tablas evol IO zona'!S62/'Tablas evol IO zona'!S75-1,"-")</f>
        <v>-1.1654096319740681E-2</v>
      </c>
    </row>
    <row r="63" spans="2:11" ht="15" hidden="1" customHeight="1" outlineLevel="1">
      <c r="B63" s="65" t="s">
        <v>97</v>
      </c>
      <c r="C63" s="167">
        <f>IFERROR('Tablas evol IO zona'!C63/'Tablas evol IO zona'!C76-1,"-")</f>
        <v>4.2011745219093566E-2</v>
      </c>
      <c r="D63" s="167">
        <f>IFERROR('Tablas evol IO zona'!E63/'Tablas evol IO zona'!E76-1,"-")</f>
        <v>1.4044943820224809E-2</v>
      </c>
      <c r="E63" s="167">
        <f>IFERROR('Tablas evol IO zona'!G63/'Tablas evol IO zona'!G76-1,"-")</f>
        <v>3.0638170677028898E-2</v>
      </c>
      <c r="F63" s="125">
        <f>IFERROR('Tablas evol IO zona'!I63/'Tablas evol IO zona'!I76-1,"-")</f>
        <v>6.8104642463841181E-2</v>
      </c>
      <c r="G63" s="125">
        <f>IFERROR('Tablas evol IO zona'!K63/'Tablas evol IO zona'!K76-1,"-")</f>
        <v>1.1819744801921939E-2</v>
      </c>
      <c r="H63" s="125">
        <f>IFERROR('Tablas evol IO zona'!M63/'Tablas evol IO zona'!M76-1,"-")</f>
        <v>4.4571987404986357E-2</v>
      </c>
      <c r="I63" s="167">
        <f>IFERROR('Tablas evol IO zona'!O63/'Tablas evol IO zona'!O76-1,"-")</f>
        <v>1.0119877698535396E-2</v>
      </c>
      <c r="J63" s="167">
        <f>IFERROR('Tablas evol IO zona'!Q63/'Tablas evol IO zona'!Q76-1,"-")</f>
        <v>-2.5133105556031543E-2</v>
      </c>
      <c r="K63" s="167">
        <f>IFERROR('Tablas evol IO zona'!S63/'Tablas evol IO zona'!S76-1,"-")</f>
        <v>-6.6156871770760572E-3</v>
      </c>
    </row>
    <row r="64" spans="2:11" collapsed="1">
      <c r="B64" s="134">
        <v>2007</v>
      </c>
      <c r="C64" s="135">
        <f>IFERROR('Tablas evol IO zona'!C64/'Tablas evol IO zona'!C77-1,"-")</f>
        <v>-6.927504637978954E-2</v>
      </c>
      <c r="D64" s="135">
        <f>IFERROR('Tablas evol IO zona'!E64/'Tablas evol IO zona'!E77-1,"-")</f>
        <v>-1.1512297438897812E-2</v>
      </c>
      <c r="E64" s="135">
        <f>IFERROR('Tablas evol IO zona'!G64/'Tablas evol IO zona'!G77-1,"-")</f>
        <v>-4.7618018101246662E-2</v>
      </c>
      <c r="F64" s="135">
        <f>IFERROR('Tablas evol IO zona'!I64/'Tablas evol IO zona'!I77-1,"-")</f>
        <v>-6.7275731314381915E-2</v>
      </c>
      <c r="G64" s="135">
        <f>IFERROR('Tablas evol IO zona'!K64/'Tablas evol IO zona'!K77-1,"-")</f>
        <v>-8.180368586534037E-3</v>
      </c>
      <c r="H64" s="135">
        <f>IFERROR('Tablas evol IO zona'!M64/'Tablas evol IO zona'!M77-1,"-")</f>
        <v>-4.4808691323376393E-2</v>
      </c>
      <c r="I64" s="135">
        <f>IFERROR('Tablas evol IO zona'!O64/'Tablas evol IO zona'!O77-1,"-")</f>
        <v>-4.097905965887827E-2</v>
      </c>
      <c r="J64" s="135">
        <f>IFERROR('Tablas evol IO zona'!Q64/'Tablas evol IO zona'!Q77-1,"-")</f>
        <v>-5.7281679505599481E-2</v>
      </c>
      <c r="K64" s="135">
        <f>IFERROR('Tablas evol IO zona'!S64/'Tablas evol IO zona'!S77-1,"-")</f>
        <v>-4.782533547071699E-2</v>
      </c>
    </row>
    <row r="65" spans="2:11" ht="15" customHeight="1">
      <c r="B65" s="137" t="s">
        <v>126</v>
      </c>
      <c r="C65" s="137"/>
      <c r="D65" s="137"/>
      <c r="E65" s="137"/>
      <c r="F65" s="137"/>
      <c r="G65" s="137"/>
      <c r="H65" s="137"/>
      <c r="I65" s="137"/>
      <c r="J65" s="137"/>
      <c r="K65" s="137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N81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276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81</v>
      </c>
      <c r="J6" s="141" t="s">
        <v>85</v>
      </c>
      <c r="K6" s="142" t="s">
        <v>137</v>
      </c>
      <c r="L6" s="142" t="s">
        <v>85</v>
      </c>
      <c r="M6" s="141" t="s">
        <v>83</v>
      </c>
      <c r="N6" s="141" t="s">
        <v>85</v>
      </c>
    </row>
    <row r="7" spans="2:14">
      <c r="B7" s="65" t="s">
        <v>94</v>
      </c>
      <c r="C7" s="288">
        <v>31.483467381590707</v>
      </c>
      <c r="D7" s="125">
        <f t="shared" ref="D7:D10" si="0">C7/C20-1</f>
        <v>0.20816186556927296</v>
      </c>
      <c r="E7" s="283">
        <v>58.482644206227668</v>
      </c>
      <c r="F7" s="167">
        <f t="shared" ref="F7:F10" si="1">E7/E20-1</f>
        <v>0.31408712279819828</v>
      </c>
      <c r="G7" s="288">
        <v>65.223940050289997</v>
      </c>
      <c r="H7" s="125">
        <f t="shared" ref="H7:H10" si="2">G7/G20-1</f>
        <v>0.19889917141408864</v>
      </c>
      <c r="I7" s="283">
        <v>63.379951956353565</v>
      </c>
      <c r="J7" s="167">
        <f t="shared" ref="J7:J10" si="3">I7/I20-1</f>
        <v>0.22153694768065324</v>
      </c>
      <c r="K7" s="288">
        <v>45.374742571344512</v>
      </c>
      <c r="L7" s="125">
        <f t="shared" ref="L7:L10" si="4">K7/K20-1</f>
        <v>0.22491471108513128</v>
      </c>
      <c r="M7" s="283">
        <v>56.964383992452234</v>
      </c>
      <c r="N7" s="167">
        <f t="shared" ref="N7:N10" si="5">M7/M20-1</f>
        <v>0.23817162041391637</v>
      </c>
    </row>
    <row r="8" spans="2:14">
      <c r="B8" s="65" t="s">
        <v>95</v>
      </c>
      <c r="C8" s="288">
        <v>0.27328547954683041</v>
      </c>
      <c r="D8" s="125">
        <f t="shared" si="0"/>
        <v>-0.9938293302089436</v>
      </c>
      <c r="E8" s="283">
        <v>70.25</v>
      </c>
      <c r="F8" s="167">
        <f t="shared" si="1"/>
        <v>0.31378850401022884</v>
      </c>
      <c r="G8" s="288">
        <v>0.78406925280502293</v>
      </c>
      <c r="H8" s="125">
        <f t="shared" si="2"/>
        <v>-0.98818376454024748</v>
      </c>
      <c r="I8" s="283">
        <v>75.94</v>
      </c>
      <c r="J8" s="167">
        <f t="shared" si="3"/>
        <v>0.19751782442570964</v>
      </c>
      <c r="K8" s="288">
        <v>59.62</v>
      </c>
      <c r="L8" s="125">
        <f t="shared" si="4"/>
        <v>0.21367275816499909</v>
      </c>
      <c r="M8" s="283">
        <v>70.13</v>
      </c>
      <c r="N8" s="167">
        <f t="shared" si="5"/>
        <v>0.21428151516519223</v>
      </c>
    </row>
    <row r="9" spans="2:14">
      <c r="B9" s="65" t="s">
        <v>96</v>
      </c>
      <c r="C9" s="288">
        <v>33.569513596323198</v>
      </c>
      <c r="D9" s="125">
        <f t="shared" si="0"/>
        <v>-0.17796014067995425</v>
      </c>
      <c r="E9" s="283">
        <v>81.97</v>
      </c>
      <c r="F9" s="167">
        <f t="shared" si="1"/>
        <v>0.23189059212503738</v>
      </c>
      <c r="G9" s="288">
        <v>82.910011416621302</v>
      </c>
      <c r="H9" s="125">
        <f t="shared" si="2"/>
        <v>6.2172517915449754E-2</v>
      </c>
      <c r="I9" s="283">
        <v>81.64</v>
      </c>
      <c r="J9" s="167">
        <f t="shared" si="3"/>
        <v>8.8098094095695023E-2</v>
      </c>
      <c r="K9" s="288">
        <v>62.9</v>
      </c>
      <c r="L9" s="125">
        <f t="shared" si="4"/>
        <v>7.1732833532117901E-2</v>
      </c>
      <c r="M9" s="283">
        <v>74.959999999999994</v>
      </c>
      <c r="N9" s="167">
        <f t="shared" si="5"/>
        <v>9.334889148191361E-2</v>
      </c>
    </row>
    <row r="10" spans="2:14">
      <c r="B10" s="65" t="s">
        <v>97</v>
      </c>
      <c r="C10" s="288">
        <v>20.842341952780419</v>
      </c>
      <c r="D10" s="125">
        <f t="shared" si="0"/>
        <v>-0.28698224852071008</v>
      </c>
      <c r="E10" s="283">
        <v>72.650000000000006</v>
      </c>
      <c r="F10" s="167">
        <f t="shared" si="1"/>
        <v>0.28880610253681049</v>
      </c>
      <c r="G10" s="288">
        <v>71.822560166145053</v>
      </c>
      <c r="H10" s="125">
        <f t="shared" si="2"/>
        <v>-4.415329457744932E-2</v>
      </c>
      <c r="I10" s="283">
        <v>70.790000000000006</v>
      </c>
      <c r="J10" s="167">
        <f t="shared" si="3"/>
        <v>3.5440884604480694E-3</v>
      </c>
      <c r="K10" s="288">
        <v>57.23</v>
      </c>
      <c r="L10" s="125">
        <f t="shared" si="4"/>
        <v>2.6547085201793719E-2</v>
      </c>
      <c r="M10" s="283">
        <v>65.959999999999994</v>
      </c>
      <c r="N10" s="167">
        <f t="shared" si="5"/>
        <v>1.9632091513371419E-2</v>
      </c>
    </row>
    <row r="11" spans="2:14" ht="30" customHeight="1">
      <c r="B11" s="71" t="str">
        <f>actualizaciones!$A$2</f>
        <v xml:space="preserve">acumulado abril 2011 </v>
      </c>
      <c r="C11" s="285">
        <v>28.147899910634496</v>
      </c>
      <c r="D11" s="129">
        <v>-0.19659482208901924</v>
      </c>
      <c r="E11" s="285">
        <v>70.663284839203669</v>
      </c>
      <c r="F11" s="129">
        <v>0.28414343829913524</v>
      </c>
      <c r="G11" s="285">
        <v>74.460938083501375</v>
      </c>
      <c r="H11" s="129">
        <v>8.9134008050273383E-2</v>
      </c>
      <c r="I11" s="285">
        <v>72.800120109116079</v>
      </c>
      <c r="J11" s="129">
        <v>0.11854705531537268</v>
      </c>
      <c r="K11" s="285">
        <v>56.207156516622533</v>
      </c>
      <c r="L11" s="129">
        <v>0.12303741634714505</v>
      </c>
      <c r="M11" s="285">
        <v>66.887759781953505</v>
      </c>
      <c r="N11" s="129">
        <v>0.13120780059045645</v>
      </c>
    </row>
    <row r="12" spans="2:14" outlineLevel="1">
      <c r="B12" s="65" t="s">
        <v>86</v>
      </c>
      <c r="C12" s="288">
        <v>26.463720487762693</v>
      </c>
      <c r="D12" s="125">
        <f>C12/C25-1</f>
        <v>-0.20436817472698909</v>
      </c>
      <c r="E12" s="283">
        <v>58.373418442949962</v>
      </c>
      <c r="F12" s="167">
        <f>E12/E25-1</f>
        <v>5.98915803279787E-2</v>
      </c>
      <c r="G12" s="288">
        <v>58.232342724816675</v>
      </c>
      <c r="H12" s="125">
        <f t="shared" ref="H12:H63" si="6">G12/G25-1</f>
        <v>-9.3827763299263789E-2</v>
      </c>
      <c r="I12" s="283">
        <v>57.523687457326645</v>
      </c>
      <c r="J12" s="167">
        <f t="shared" ref="J12:J63" si="7">I12/I25-1</f>
        <v>-7.0761729308551624E-2</v>
      </c>
      <c r="K12" s="288">
        <v>53.778240210399311</v>
      </c>
      <c r="L12" s="125">
        <f t="shared" ref="L12:L23" si="8">K12/K25-1</f>
        <v>5.5298029194281728E-2</v>
      </c>
      <c r="M12" s="283">
        <v>56.135263758298194</v>
      </c>
      <c r="N12" s="167">
        <f t="shared" ref="N12:N63" si="9">M12/M25-1</f>
        <v>-2.387901905193468E-2</v>
      </c>
    </row>
    <row r="13" spans="2:14" outlineLevel="1">
      <c r="B13" s="65" t="s">
        <v>87</v>
      </c>
      <c r="C13" s="288">
        <v>34.59338695263628</v>
      </c>
      <c r="D13" s="125">
        <f t="shared" ref="D13:F36" si="10">C13/C26-1</f>
        <v>3.7555282555282554</v>
      </c>
      <c r="E13" s="283">
        <v>60.11</v>
      </c>
      <c r="F13" s="167">
        <f t="shared" si="10"/>
        <v>0.12885238717459035</v>
      </c>
      <c r="G13" s="288">
        <v>60.343496719413352</v>
      </c>
      <c r="H13" s="125">
        <f t="shared" si="6"/>
        <v>-9.2315598032179258E-2</v>
      </c>
      <c r="I13" s="283">
        <v>59.71</v>
      </c>
      <c r="J13" s="167">
        <f t="shared" si="7"/>
        <v>-4.8691353176050334E-2</v>
      </c>
      <c r="K13" s="288">
        <v>54.58</v>
      </c>
      <c r="L13" s="125">
        <f t="shared" si="8"/>
        <v>0.12356719104359404</v>
      </c>
      <c r="M13" s="283">
        <v>57.81</v>
      </c>
      <c r="N13" s="167">
        <f t="shared" si="9"/>
        <v>1.3015310863451646E-2</v>
      </c>
    </row>
    <row r="14" spans="2:14" outlineLevel="1">
      <c r="B14" s="65" t="s">
        <v>88</v>
      </c>
      <c r="C14" s="288">
        <v>16.872783879616016</v>
      </c>
      <c r="D14" s="125">
        <f t="shared" si="10"/>
        <v>0.20357803824799503</v>
      </c>
      <c r="E14" s="283">
        <v>36.54</v>
      </c>
      <c r="F14" s="167">
        <f t="shared" si="10"/>
        <v>4.6816346153846222E-2</v>
      </c>
      <c r="G14" s="288">
        <v>50.089017816013246</v>
      </c>
      <c r="H14" s="125">
        <f t="shared" si="6"/>
        <v>3.1113497894752484E-4</v>
      </c>
      <c r="I14" s="283">
        <v>46.95</v>
      </c>
      <c r="J14" s="167">
        <f t="shared" si="7"/>
        <v>9.4175465876435993E-3</v>
      </c>
      <c r="K14" s="288">
        <v>36.39</v>
      </c>
      <c r="L14" s="125">
        <f t="shared" si="8"/>
        <v>-6.6880470311225793E-4</v>
      </c>
      <c r="M14" s="283">
        <v>43.03</v>
      </c>
      <c r="N14" s="167">
        <f t="shared" si="9"/>
        <v>1.3513729680979303E-2</v>
      </c>
    </row>
    <row r="15" spans="2:14" outlineLevel="1">
      <c r="B15" s="65" t="s">
        <v>89</v>
      </c>
      <c r="C15" s="288">
        <v>21.67113494191242</v>
      </c>
      <c r="D15" s="125">
        <f t="shared" si="10"/>
        <v>0.43831553973902726</v>
      </c>
      <c r="E15" s="283">
        <v>35.724381625441694</v>
      </c>
      <c r="F15" s="167">
        <f t="shared" si="10"/>
        <v>-6.8221658178359679E-2</v>
      </c>
      <c r="G15" s="288">
        <v>55.204425575710793</v>
      </c>
      <c r="H15" s="125">
        <f t="shared" si="6"/>
        <v>-3.88467693124116E-2</v>
      </c>
      <c r="I15" s="283">
        <v>51.018484135825389</v>
      </c>
      <c r="J15" s="167">
        <f t="shared" si="7"/>
        <v>-3.7750204907103235E-2</v>
      </c>
      <c r="K15" s="288">
        <v>34.169993696154656</v>
      </c>
      <c r="L15" s="125">
        <f t="shared" si="8"/>
        <v>-3.0088172121638945E-2</v>
      </c>
      <c r="M15" s="283">
        <v>44.772809887313706</v>
      </c>
      <c r="N15" s="167">
        <f t="shared" si="9"/>
        <v>-2.3919557721523654E-2</v>
      </c>
    </row>
    <row r="16" spans="2:14" outlineLevel="1">
      <c r="B16" s="65" t="s">
        <v>90</v>
      </c>
      <c r="C16" s="288">
        <v>17.694369973190348</v>
      </c>
      <c r="D16" s="125">
        <f t="shared" si="10"/>
        <v>-0.29032258064516125</v>
      </c>
      <c r="E16" s="283">
        <v>40.925567080816137</v>
      </c>
      <c r="F16" s="167">
        <f t="shared" si="10"/>
        <v>-0.25195454065406442</v>
      </c>
      <c r="G16" s="288">
        <v>68.41672787938397</v>
      </c>
      <c r="H16" s="125">
        <f t="shared" si="6"/>
        <v>-0.11406653727383564</v>
      </c>
      <c r="I16" s="283">
        <v>62.430874150026554</v>
      </c>
      <c r="J16" s="167">
        <f t="shared" si="7"/>
        <v>-0.132543085312956</v>
      </c>
      <c r="K16" s="288">
        <v>45.362267757525636</v>
      </c>
      <c r="L16" s="125">
        <f t="shared" si="8"/>
        <v>-0.12478742509115115</v>
      </c>
      <c r="M16" s="283">
        <v>56.103603716788363</v>
      </c>
      <c r="N16" s="167">
        <f t="shared" si="9"/>
        <v>-0.12173444400769629</v>
      </c>
    </row>
    <row r="17" spans="2:14" outlineLevel="1">
      <c r="B17" s="65" t="s">
        <v>91</v>
      </c>
      <c r="C17" s="288">
        <v>18.273804376026984</v>
      </c>
      <c r="D17" s="125">
        <f t="shared" si="10"/>
        <v>1.0594541910331383</v>
      </c>
      <c r="E17" s="283">
        <v>40.697594893423002</v>
      </c>
      <c r="F17" s="167">
        <f t="shared" si="10"/>
        <v>-0.1508951618313582</v>
      </c>
      <c r="G17" s="288">
        <v>54.602407838547826</v>
      </c>
      <c r="H17" s="125">
        <f t="shared" si="6"/>
        <v>-7.79995864914238E-2</v>
      </c>
      <c r="I17" s="283">
        <v>51.328414168153998</v>
      </c>
      <c r="J17" s="167">
        <f t="shared" si="7"/>
        <v>-8.423881947985723E-2</v>
      </c>
      <c r="K17" s="288">
        <v>38.863206555999156</v>
      </c>
      <c r="L17" s="125">
        <f t="shared" si="8"/>
        <v>-0.13057703454140601</v>
      </c>
      <c r="M17" s="283">
        <v>46.707606953148165</v>
      </c>
      <c r="N17" s="167">
        <f t="shared" si="9"/>
        <v>-9.28800358681654E-2</v>
      </c>
    </row>
    <row r="18" spans="2:14" outlineLevel="1">
      <c r="B18" s="65" t="s">
        <v>92</v>
      </c>
      <c r="C18" s="288">
        <v>14.030384271671135</v>
      </c>
      <c r="D18" s="125">
        <f t="shared" si="10"/>
        <v>0.75615212527964215</v>
      </c>
      <c r="E18" s="283">
        <v>40.005352172982228</v>
      </c>
      <c r="F18" s="167">
        <f t="shared" si="10"/>
        <v>-5.5169639916629598E-2</v>
      </c>
      <c r="G18" s="288">
        <v>62.640421973498007</v>
      </c>
      <c r="H18" s="125">
        <f t="shared" si="6"/>
        <v>0.16569192109743902</v>
      </c>
      <c r="I18" s="283">
        <v>57.250739974861126</v>
      </c>
      <c r="J18" s="167">
        <f t="shared" si="7"/>
        <v>0.13270363253281148</v>
      </c>
      <c r="K18" s="288">
        <v>39.823487588488049</v>
      </c>
      <c r="L18" s="125">
        <f t="shared" si="8"/>
        <v>-3.4240303211903411E-2</v>
      </c>
      <c r="M18" s="283">
        <v>50.348331802877254</v>
      </c>
      <c r="N18" s="167">
        <f t="shared" si="9"/>
        <v>7.8898167490600635E-2</v>
      </c>
    </row>
    <row r="19" spans="2:14" outlineLevel="1">
      <c r="B19" s="65" t="s">
        <v>93</v>
      </c>
      <c r="C19" s="288">
        <v>25.21836893539739</v>
      </c>
      <c r="D19" s="125">
        <f t="shared" si="10"/>
        <v>2.9781718963165078</v>
      </c>
      <c r="E19" s="283">
        <v>43.068763337269772</v>
      </c>
      <c r="F19" s="167">
        <f t="shared" si="10"/>
        <v>5.5348280746625012E-2</v>
      </c>
      <c r="G19" s="288">
        <v>52.648248901283601</v>
      </c>
      <c r="H19" s="125">
        <f t="shared" si="6"/>
        <v>5.1215551911830026E-2</v>
      </c>
      <c r="I19" s="283">
        <v>50.211692322180411</v>
      </c>
      <c r="J19" s="167">
        <f t="shared" si="7"/>
        <v>6.0661012297853922E-2</v>
      </c>
      <c r="K19" s="288">
        <v>35.848243800725754</v>
      </c>
      <c r="L19" s="125">
        <f t="shared" si="8"/>
        <v>1.8705422015508955E-2</v>
      </c>
      <c r="M19" s="283">
        <v>44.522764299890397</v>
      </c>
      <c r="N19" s="167">
        <f t="shared" si="9"/>
        <v>5.3045513242440778E-2</v>
      </c>
    </row>
    <row r="20" spans="2:14" outlineLevel="1">
      <c r="B20" s="65" t="s">
        <v>94</v>
      </c>
      <c r="C20" s="288">
        <v>26.058981233243969</v>
      </c>
      <c r="D20" s="125">
        <f t="shared" si="10"/>
        <v>0.11638591117917296</v>
      </c>
      <c r="E20" s="283">
        <v>44.504388781845428</v>
      </c>
      <c r="F20" s="167">
        <f t="shared" si="10"/>
        <v>-0.13331277932141328</v>
      </c>
      <c r="G20" s="288">
        <v>54.403190531326388</v>
      </c>
      <c r="H20" s="125">
        <f t="shared" si="6"/>
        <v>-0.14048286984208125</v>
      </c>
      <c r="I20" s="283">
        <v>51.885415399586428</v>
      </c>
      <c r="J20" s="167">
        <f t="shared" si="7"/>
        <v>-0.13711266589744842</v>
      </c>
      <c r="K20" s="288">
        <v>37.043185260749944</v>
      </c>
      <c r="L20" s="125">
        <f t="shared" si="8"/>
        <v>-9.4077151852532626E-2</v>
      </c>
      <c r="M20" s="283">
        <v>46.00685644322008</v>
      </c>
      <c r="N20" s="167">
        <f t="shared" si="9"/>
        <v>-0.11712039065016155</v>
      </c>
    </row>
    <row r="21" spans="2:14" outlineLevel="1">
      <c r="B21" s="65" t="s">
        <v>95</v>
      </c>
      <c r="C21" s="288">
        <v>44.287814580991089</v>
      </c>
      <c r="D21" s="125">
        <f t="shared" si="10"/>
        <v>-1.0817075526366682E-2</v>
      </c>
      <c r="E21" s="283">
        <v>53.471315805830073</v>
      </c>
      <c r="F21" s="167">
        <f t="shared" si="10"/>
        <v>4.5334549282374237E-3</v>
      </c>
      <c r="G21" s="288">
        <v>66.355249561135949</v>
      </c>
      <c r="H21" s="125">
        <f t="shared" si="6"/>
        <v>-4.347336305522409E-2</v>
      </c>
      <c r="I21" s="283">
        <v>63.414504946027286</v>
      </c>
      <c r="J21" s="167">
        <f t="shared" si="7"/>
        <v>-3.5374126163259967E-2</v>
      </c>
      <c r="K21" s="288">
        <v>49.123620513771677</v>
      </c>
      <c r="L21" s="125">
        <f t="shared" si="8"/>
        <v>-0.10505337012622196</v>
      </c>
      <c r="M21" s="283">
        <v>57.754317367220594</v>
      </c>
      <c r="N21" s="167">
        <f t="shared" si="9"/>
        <v>-5.6610301090810222E-2</v>
      </c>
    </row>
    <row r="22" spans="2:14" outlineLevel="1">
      <c r="B22" s="65" t="s">
        <v>96</v>
      </c>
      <c r="C22" s="288">
        <v>40.836844121026424</v>
      </c>
      <c r="D22" s="125">
        <f t="shared" si="10"/>
        <v>-0.29270315091210619</v>
      </c>
      <c r="E22" s="283">
        <v>66.540000000000006</v>
      </c>
      <c r="F22" s="167">
        <f t="shared" si="10"/>
        <v>-1.290609701824641E-2</v>
      </c>
      <c r="G22" s="288">
        <v>78.05701053095882</v>
      </c>
      <c r="H22" s="125">
        <f t="shared" si="6"/>
        <v>0.12854961729469672</v>
      </c>
      <c r="I22" s="283">
        <v>75.03</v>
      </c>
      <c r="J22" s="167">
        <f t="shared" si="7"/>
        <v>9.4050743657043023E-2</v>
      </c>
      <c r="K22" s="288">
        <v>58.69</v>
      </c>
      <c r="L22" s="125">
        <f t="shared" si="8"/>
        <v>-5.1091350040420425E-2</v>
      </c>
      <c r="M22" s="283">
        <v>68.56</v>
      </c>
      <c r="N22" s="167">
        <f t="shared" si="9"/>
        <v>4.2262085740346622E-2</v>
      </c>
    </row>
    <row r="23" spans="2:14" outlineLevel="1">
      <c r="B23" s="65" t="s">
        <v>97</v>
      </c>
      <c r="C23" s="288">
        <v>29.231168381907811</v>
      </c>
      <c r="D23" s="125">
        <f t="shared" si="10"/>
        <v>-0.30723508915761422</v>
      </c>
      <c r="E23" s="283">
        <v>56.37</v>
      </c>
      <c r="F23" s="167">
        <f t="shared" si="10"/>
        <v>-0.12141521197007477</v>
      </c>
      <c r="G23" s="288">
        <v>75.1402497478866</v>
      </c>
      <c r="H23" s="125">
        <f t="shared" si="6"/>
        <v>4.759758124205149E-2</v>
      </c>
      <c r="I23" s="283">
        <v>70.540000000000006</v>
      </c>
      <c r="J23" s="167">
        <f t="shared" si="7"/>
        <v>1.3069079419790519E-2</v>
      </c>
      <c r="K23" s="288">
        <v>55.75</v>
      </c>
      <c r="L23" s="125">
        <f t="shared" si="8"/>
        <v>-0.10124133483798159</v>
      </c>
      <c r="M23" s="283">
        <v>64.69</v>
      </c>
      <c r="N23" s="167">
        <f t="shared" si="9"/>
        <v>-2.6632560938910532E-2</v>
      </c>
    </row>
    <row r="24" spans="2:14" ht="15" customHeight="1">
      <c r="B24" s="76">
        <v>2010</v>
      </c>
      <c r="C24" s="286">
        <v>26.173564949135113</v>
      </c>
      <c r="D24" s="133">
        <f>C24/C37-1</f>
        <v>0.10661159591317038</v>
      </c>
      <c r="E24" s="286">
        <v>48.029886918847538</v>
      </c>
      <c r="F24" s="133">
        <f>E24/E37-1</f>
        <v>-4.4035601098779242E-2</v>
      </c>
      <c r="G24" s="286">
        <v>61.242065527140838</v>
      </c>
      <c r="H24" s="133">
        <f t="shared" si="6"/>
        <v>-2.2381955229561767E-2</v>
      </c>
      <c r="I24" s="286">
        <v>58.031300333463662</v>
      </c>
      <c r="J24" s="133">
        <f t="shared" si="7"/>
        <v>-2.4140162232569096E-2</v>
      </c>
      <c r="K24" s="286">
        <v>44.942513370789094</v>
      </c>
      <c r="L24" s="133">
        <f>K24/K37-1</f>
        <v>-4.3332598885459039E-2</v>
      </c>
      <c r="M24" s="286">
        <v>53.009782628853443</v>
      </c>
      <c r="N24" s="133">
        <f t="shared" si="9"/>
        <v>-2.4803804613551916E-2</v>
      </c>
    </row>
    <row r="25" spans="2:14" ht="15" hidden="1" customHeight="1" outlineLevel="1">
      <c r="B25" s="65" t="s">
        <v>86</v>
      </c>
      <c r="C25" s="288">
        <v>33.261264377756639</v>
      </c>
      <c r="D25" s="125">
        <f t="shared" si="10"/>
        <v>-0.16612822118978132</v>
      </c>
      <c r="E25" s="283">
        <v>55.074895891602957</v>
      </c>
      <c r="F25" s="167">
        <f t="shared" si="10"/>
        <v>-0.13932027048596729</v>
      </c>
      <c r="G25" s="288">
        <v>64.261892349332626</v>
      </c>
      <c r="H25" s="125">
        <f t="shared" si="6"/>
        <v>-3.5103573967902091E-2</v>
      </c>
      <c r="I25" s="283">
        <v>61.904130804387911</v>
      </c>
      <c r="J25" s="167">
        <f t="shared" si="7"/>
        <v>-5.0841294014291494E-2</v>
      </c>
      <c r="K25" s="288">
        <v>50.960239404084646</v>
      </c>
      <c r="L25" s="125">
        <f t="shared" ref="L25:L36" si="11">K25/K38-1</f>
        <v>-0.15320306739639999</v>
      </c>
      <c r="M25" s="283">
        <v>57.508510578039591</v>
      </c>
      <c r="N25" s="167">
        <f t="shared" si="9"/>
        <v>-9.0055212372791349E-2</v>
      </c>
    </row>
    <row r="26" spans="2:14" ht="15" hidden="1" customHeight="1" outlineLevel="1">
      <c r="B26" s="65" t="s">
        <v>87</v>
      </c>
      <c r="C26" s="288">
        <v>7.2743521000893656</v>
      </c>
      <c r="D26" s="125">
        <f t="shared" si="10"/>
        <v>-0.75497083630227113</v>
      </c>
      <c r="E26" s="283">
        <v>53.248769000214089</v>
      </c>
      <c r="F26" s="167">
        <f t="shared" si="10"/>
        <v>-8.9141823465376469E-2</v>
      </c>
      <c r="G26" s="288">
        <v>66.480702531178508</v>
      </c>
      <c r="H26" s="125">
        <f t="shared" si="6"/>
        <v>-2.260727368692661E-2</v>
      </c>
      <c r="I26" s="283">
        <v>62.766169738232186</v>
      </c>
      <c r="J26" s="167">
        <f t="shared" si="7"/>
        <v>-3.0338795948830821E-2</v>
      </c>
      <c r="K26" s="288">
        <v>48.577424149689605</v>
      </c>
      <c r="L26" s="125">
        <f t="shared" si="11"/>
        <v>-0.15059583581588376</v>
      </c>
      <c r="M26" s="283">
        <v>57.06725197541703</v>
      </c>
      <c r="N26" s="167">
        <f t="shared" si="9"/>
        <v>-7.5085057124521404E-2</v>
      </c>
    </row>
    <row r="27" spans="2:14" ht="15" hidden="1" customHeight="1" outlineLevel="1">
      <c r="B27" s="65" t="s">
        <v>88</v>
      </c>
      <c r="C27" s="288">
        <v>14.018853238778863</v>
      </c>
      <c r="D27" s="125">
        <f t="shared" si="10"/>
        <v>-0.37609753620554021</v>
      </c>
      <c r="E27" s="283">
        <v>34.90583628566101</v>
      </c>
      <c r="F27" s="167">
        <f t="shared" si="10"/>
        <v>-0.24511599728241762</v>
      </c>
      <c r="G27" s="288">
        <v>50.073438217867505</v>
      </c>
      <c r="H27" s="125">
        <f t="shared" si="6"/>
        <v>-0.1642186014642053</v>
      </c>
      <c r="I27" s="283">
        <v>46.511971342994215</v>
      </c>
      <c r="J27" s="167">
        <f t="shared" si="7"/>
        <v>-0.16525535996062068</v>
      </c>
      <c r="K27" s="288">
        <v>36.41435409127704</v>
      </c>
      <c r="L27" s="125">
        <f t="shared" si="11"/>
        <v>-0.21807270579177496</v>
      </c>
      <c r="M27" s="283">
        <v>42.456257611373871</v>
      </c>
      <c r="N27" s="167">
        <f t="shared" si="9"/>
        <v>-0.18416107587675112</v>
      </c>
    </row>
    <row r="28" spans="2:14" ht="15" hidden="1" customHeight="1" outlineLevel="1">
      <c r="B28" s="65" t="s">
        <v>89</v>
      </c>
      <c r="C28" s="288">
        <v>15.067024128686327</v>
      </c>
      <c r="D28" s="125">
        <f t="shared" si="10"/>
        <v>-0.44231750748032883</v>
      </c>
      <c r="E28" s="283">
        <v>38.340000000000003</v>
      </c>
      <c r="F28" s="167">
        <f t="shared" si="10"/>
        <v>-0.16324749017896112</v>
      </c>
      <c r="G28" s="288">
        <v>57.43561360785182</v>
      </c>
      <c r="H28" s="125">
        <f t="shared" si="6"/>
        <v>-0.18457743298622475</v>
      </c>
      <c r="I28" s="283">
        <v>53.02</v>
      </c>
      <c r="J28" s="167">
        <f t="shared" si="7"/>
        <v>-0.1662211039471615</v>
      </c>
      <c r="K28" s="288">
        <v>35.229999999999997</v>
      </c>
      <c r="L28" s="125">
        <f t="shared" si="11"/>
        <v>-0.25122210414452717</v>
      </c>
      <c r="M28" s="283">
        <v>45.87</v>
      </c>
      <c r="N28" s="167">
        <f t="shared" si="9"/>
        <v>-0.19441517386722873</v>
      </c>
    </row>
    <row r="29" spans="2:14" ht="15" hidden="1" customHeight="1" outlineLevel="1">
      <c r="B29" s="65" t="s">
        <v>90</v>
      </c>
      <c r="C29" s="288">
        <v>24.932975871313673</v>
      </c>
      <c r="D29" s="125">
        <f t="shared" si="10"/>
        <v>-0.36649688481177156</v>
      </c>
      <c r="E29" s="283">
        <v>54.71</v>
      </c>
      <c r="F29" s="167">
        <f t="shared" si="10"/>
        <v>-0.23802228412256266</v>
      </c>
      <c r="G29" s="288">
        <v>77.225582685244035</v>
      </c>
      <c r="H29" s="125">
        <f t="shared" si="6"/>
        <v>-0.1419880036138399</v>
      </c>
      <c r="I29" s="283">
        <v>71.97</v>
      </c>
      <c r="J29" s="167">
        <f t="shared" si="7"/>
        <v>-0.14727488151658774</v>
      </c>
      <c r="K29" s="288">
        <v>51.83</v>
      </c>
      <c r="L29" s="125">
        <f t="shared" si="11"/>
        <v>-0.31999475203358696</v>
      </c>
      <c r="M29" s="283">
        <v>63.88</v>
      </c>
      <c r="N29" s="167">
        <f t="shared" si="9"/>
        <v>-0.21242756750092462</v>
      </c>
    </row>
    <row r="30" spans="2:14" ht="15" hidden="1" customHeight="1" outlineLevel="1">
      <c r="B30" s="65" t="s">
        <v>91</v>
      </c>
      <c r="C30" s="288">
        <v>8.8731298106027854</v>
      </c>
      <c r="D30" s="125">
        <f t="shared" si="10"/>
        <v>-0.64636171676670862</v>
      </c>
      <c r="E30" s="283">
        <v>47.93</v>
      </c>
      <c r="F30" s="167">
        <f t="shared" si="10"/>
        <v>6.7212770426381407E-3</v>
      </c>
      <c r="G30" s="288">
        <v>59.221673915268724</v>
      </c>
      <c r="H30" s="125">
        <f t="shared" si="6"/>
        <v>-0.22831856267021544</v>
      </c>
      <c r="I30" s="283">
        <v>56.05</v>
      </c>
      <c r="J30" s="167">
        <f t="shared" si="7"/>
        <v>-0.18330176307737145</v>
      </c>
      <c r="K30" s="288">
        <v>44.7</v>
      </c>
      <c r="L30" s="125">
        <f t="shared" si="11"/>
        <v>-0.25870646766169147</v>
      </c>
      <c r="M30" s="283">
        <v>51.49</v>
      </c>
      <c r="N30" s="167">
        <f t="shared" si="9"/>
        <v>-0.21124387254901955</v>
      </c>
    </row>
    <row r="31" spans="2:14" ht="15" hidden="1" customHeight="1" outlineLevel="1">
      <c r="B31" s="65" t="s">
        <v>92</v>
      </c>
      <c r="C31" s="288">
        <v>7.9892761394101877</v>
      </c>
      <c r="D31" s="125">
        <f t="shared" si="10"/>
        <v>-0.56745430425346433</v>
      </c>
      <c r="E31" s="283">
        <v>42.341306824065448</v>
      </c>
      <c r="F31" s="167">
        <f t="shared" si="10"/>
        <v>-0.16470098985864179</v>
      </c>
      <c r="G31" s="288">
        <v>53.736687060956264</v>
      </c>
      <c r="H31" s="125">
        <f t="shared" si="6"/>
        <v>-0.19045483584767697</v>
      </c>
      <c r="I31" s="283">
        <v>50.543441665181312</v>
      </c>
      <c r="J31" s="167">
        <f t="shared" si="7"/>
        <v>-0.17708496149167519</v>
      </c>
      <c r="K31" s="288">
        <v>41.235400194201695</v>
      </c>
      <c r="L31" s="125">
        <f t="shared" si="11"/>
        <v>-0.17906828201868008</v>
      </c>
      <c r="M31" s="283">
        <v>46.666435554322959</v>
      </c>
      <c r="N31" s="167">
        <f t="shared" si="9"/>
        <v>-0.18013992350100216</v>
      </c>
    </row>
    <row r="32" spans="2:14" ht="15" hidden="1" customHeight="1" outlineLevel="1">
      <c r="B32" s="65" t="s">
        <v>93</v>
      </c>
      <c r="C32" s="288">
        <v>6.3391853325261609</v>
      </c>
      <c r="D32" s="125">
        <f t="shared" si="10"/>
        <v>-0.73727706596051479</v>
      </c>
      <c r="E32" s="283">
        <v>40.81</v>
      </c>
      <c r="F32" s="167">
        <f t="shared" si="10"/>
        <v>-0.18428942634419343</v>
      </c>
      <c r="G32" s="288">
        <v>50.083209676201058</v>
      </c>
      <c r="H32" s="125">
        <f t="shared" si="6"/>
        <v>-0.1962652789344469</v>
      </c>
      <c r="I32" s="283">
        <v>47.34</v>
      </c>
      <c r="J32" s="167">
        <f t="shared" si="7"/>
        <v>-0.18952234206471485</v>
      </c>
      <c r="K32" s="288">
        <v>35.19</v>
      </c>
      <c r="L32" s="125">
        <f t="shared" si="11"/>
        <v>-0.30945839874411307</v>
      </c>
      <c r="M32" s="283">
        <v>42.28</v>
      </c>
      <c r="N32" s="167">
        <f t="shared" si="9"/>
        <v>-0.23709852038975099</v>
      </c>
    </row>
    <row r="33" spans="2:14" ht="15" hidden="1" customHeight="1" outlineLevel="1">
      <c r="B33" s="65" t="s">
        <v>94</v>
      </c>
      <c r="C33" s="288">
        <v>23.342269883824844</v>
      </c>
      <c r="D33" s="125">
        <f t="shared" si="10"/>
        <v>-0.20966721088215046</v>
      </c>
      <c r="E33" s="283">
        <v>51.35</v>
      </c>
      <c r="F33" s="167">
        <f t="shared" si="10"/>
        <v>-0.28611149728903107</v>
      </c>
      <c r="G33" s="288">
        <v>63.295062567666236</v>
      </c>
      <c r="H33" s="125">
        <f t="shared" si="6"/>
        <v>-0.20556544731430959</v>
      </c>
      <c r="I33" s="283">
        <v>60.13</v>
      </c>
      <c r="J33" s="167">
        <f t="shared" si="7"/>
        <v>-0.21336996336996328</v>
      </c>
      <c r="K33" s="288">
        <v>40.89</v>
      </c>
      <c r="L33" s="125">
        <f t="shared" si="11"/>
        <v>-0.28961084086170952</v>
      </c>
      <c r="M33" s="283">
        <v>52.11</v>
      </c>
      <c r="N33" s="167">
        <f t="shared" si="9"/>
        <v>-0.24324716816729597</v>
      </c>
    </row>
    <row r="34" spans="2:14" ht="15" hidden="1" customHeight="1" outlineLevel="1">
      <c r="B34" s="65" t="s">
        <v>95</v>
      </c>
      <c r="C34" s="288">
        <v>44.772117962466488</v>
      </c>
      <c r="D34" s="125">
        <f t="shared" si="10"/>
        <v>-0.26327986549734173</v>
      </c>
      <c r="E34" s="283">
        <v>53.23</v>
      </c>
      <c r="F34" s="167">
        <f t="shared" si="10"/>
        <v>-0.26569181956131882</v>
      </c>
      <c r="G34" s="288">
        <v>69.371042058044537</v>
      </c>
      <c r="H34" s="125">
        <f t="shared" si="6"/>
        <v>-8.3589813173063354E-2</v>
      </c>
      <c r="I34" s="283">
        <v>65.739999999999995</v>
      </c>
      <c r="J34" s="167">
        <f t="shared" si="7"/>
        <v>-0.11793908493224214</v>
      </c>
      <c r="K34" s="288">
        <v>54.89</v>
      </c>
      <c r="L34" s="125">
        <f t="shared" si="11"/>
        <v>-0.1959865240955031</v>
      </c>
      <c r="M34" s="283">
        <v>61.22</v>
      </c>
      <c r="N34" s="167">
        <f t="shared" si="9"/>
        <v>-0.14995834490419324</v>
      </c>
    </row>
    <row r="35" spans="2:14" ht="15" hidden="1" customHeight="1" outlineLevel="1">
      <c r="B35" s="65" t="s">
        <v>96</v>
      </c>
      <c r="C35" s="288">
        <v>57.736499425507468</v>
      </c>
      <c r="D35" s="125">
        <f t="shared" si="10"/>
        <v>-6.5333027231644358E-2</v>
      </c>
      <c r="E35" s="283">
        <v>67.41</v>
      </c>
      <c r="F35" s="167">
        <f t="shared" si="10"/>
        <v>-8.7450927304724591E-2</v>
      </c>
      <c r="G35" s="288">
        <v>69.16577643973973</v>
      </c>
      <c r="H35" s="125">
        <f t="shared" si="6"/>
        <v>-0.11196014774952068</v>
      </c>
      <c r="I35" s="283">
        <v>68.58</v>
      </c>
      <c r="J35" s="167">
        <f t="shared" si="7"/>
        <v>-0.10352941176470587</v>
      </c>
      <c r="K35" s="288">
        <v>61.85</v>
      </c>
      <c r="L35" s="125">
        <f t="shared" si="11"/>
        <v>-0.10556760665220544</v>
      </c>
      <c r="M35" s="283">
        <v>65.78</v>
      </c>
      <c r="N35" s="167">
        <f t="shared" si="9"/>
        <v>-0.10564242012236569</v>
      </c>
    </row>
    <row r="36" spans="2:14" ht="15" hidden="1" customHeight="1" outlineLevel="1">
      <c r="B36" s="65" t="s">
        <v>97</v>
      </c>
      <c r="C36" s="288">
        <v>42.194932111043848</v>
      </c>
      <c r="D36" s="125">
        <f t="shared" si="10"/>
        <v>-9.4738078183996377E-2</v>
      </c>
      <c r="E36" s="283">
        <v>64.16</v>
      </c>
      <c r="F36" s="167">
        <f t="shared" si="10"/>
        <v>-2.5664388762338564E-2</v>
      </c>
      <c r="G36" s="288">
        <v>71.726253566564083</v>
      </c>
      <c r="H36" s="125">
        <f t="shared" si="6"/>
        <v>1.1662443358460228E-2</v>
      </c>
      <c r="I36" s="283">
        <v>69.63</v>
      </c>
      <c r="J36" s="167">
        <f t="shared" si="7"/>
        <v>8.5457705677867146E-3</v>
      </c>
      <c r="K36" s="288">
        <v>62.03</v>
      </c>
      <c r="L36" s="125">
        <f t="shared" si="11"/>
        <v>-0.10965982488876136</v>
      </c>
      <c r="M36" s="283">
        <v>66.459999999999994</v>
      </c>
      <c r="N36" s="167">
        <f t="shared" si="9"/>
        <v>-4.0981240981241007E-2</v>
      </c>
    </row>
    <row r="37" spans="2:14" collapsed="1">
      <c r="B37" s="79">
        <v>2009</v>
      </c>
      <c r="C37" s="284">
        <v>23.651988688530611</v>
      </c>
      <c r="D37" s="135">
        <f>C37/C50-1</f>
        <v>-0.33104561669333876</v>
      </c>
      <c r="E37" s="284">
        <v>50.242338495087033</v>
      </c>
      <c r="F37" s="135">
        <f>E37/E50-1</f>
        <v>-0.16063311671073088</v>
      </c>
      <c r="G37" s="284">
        <v>62.644164410366976</v>
      </c>
      <c r="H37" s="135">
        <f t="shared" si="6"/>
        <v>-0.13024691274671307</v>
      </c>
      <c r="I37" s="284">
        <v>59.466839486116662</v>
      </c>
      <c r="J37" s="135">
        <f t="shared" si="7"/>
        <v>-0.12795223707563697</v>
      </c>
      <c r="K37" s="284">
        <v>46.978200907055019</v>
      </c>
      <c r="L37" s="135">
        <f>K37/K50-1</f>
        <v>-0.20995911866870487</v>
      </c>
      <c r="M37" s="284">
        <v>54.358069565526627</v>
      </c>
      <c r="N37" s="135">
        <f t="shared" si="9"/>
        <v>-0.15964622936945139</v>
      </c>
    </row>
    <row r="38" spans="2:14" ht="15" hidden="1" customHeight="1" outlineLevel="1">
      <c r="B38" s="65" t="s">
        <v>86</v>
      </c>
      <c r="C38" s="288">
        <v>39.887744402639854</v>
      </c>
      <c r="D38" s="125">
        <f t="shared" ref="D38:D62" si="12">C38/C51-1</f>
        <v>0.1017955688104577</v>
      </c>
      <c r="E38" s="283">
        <v>63.99</v>
      </c>
      <c r="F38" s="167">
        <f t="shared" ref="F38:F62" si="13">E38/E51-1</f>
        <v>-5.9033711356222263E-3</v>
      </c>
      <c r="G38" s="288">
        <v>66.599782749319573</v>
      </c>
      <c r="H38" s="125">
        <f t="shared" si="6"/>
        <v>1.9142962713438516E-2</v>
      </c>
      <c r="I38" s="283">
        <v>65.22</v>
      </c>
      <c r="J38" s="167">
        <f t="shared" si="7"/>
        <v>1.62044250545339E-2</v>
      </c>
      <c r="K38" s="288">
        <v>60.18</v>
      </c>
      <c r="L38" s="125">
        <f t="shared" ref="L38:L49" si="14">K38/K51-1</f>
        <v>-0.11513012792236443</v>
      </c>
      <c r="M38" s="283">
        <v>63.2</v>
      </c>
      <c r="N38" s="167">
        <f t="shared" si="9"/>
        <v>-3.8198143357175307E-2</v>
      </c>
    </row>
    <row r="39" spans="2:14" ht="15" hidden="1" customHeight="1" outlineLevel="1">
      <c r="B39" s="65" t="s">
        <v>87</v>
      </c>
      <c r="C39" s="288">
        <v>29.687699171446798</v>
      </c>
      <c r="D39" s="125">
        <f t="shared" si="12"/>
        <v>-0.43884136937315155</v>
      </c>
      <c r="E39" s="283">
        <v>58.46</v>
      </c>
      <c r="F39" s="167">
        <f t="shared" si="13"/>
        <v>-0.10227272727272729</v>
      </c>
      <c r="G39" s="288">
        <v>68.0184134190945</v>
      </c>
      <c r="H39" s="125">
        <f t="shared" si="6"/>
        <v>-3.1677297343661315E-2</v>
      </c>
      <c r="I39" s="283">
        <v>64.73</v>
      </c>
      <c r="J39" s="167">
        <f t="shared" si="7"/>
        <v>-5.572574762946747E-2</v>
      </c>
      <c r="K39" s="288">
        <v>57.19</v>
      </c>
      <c r="L39" s="125">
        <f t="shared" si="14"/>
        <v>-6.6133246244284849E-2</v>
      </c>
      <c r="M39" s="283">
        <v>61.7</v>
      </c>
      <c r="N39" s="167">
        <f t="shared" si="9"/>
        <v>-5.9881151912235198E-2</v>
      </c>
    </row>
    <row r="40" spans="2:14" ht="15" hidden="1" customHeight="1" outlineLevel="1">
      <c r="B40" s="65" t="s">
        <v>88</v>
      </c>
      <c r="C40" s="288">
        <v>22.469623141923147</v>
      </c>
      <c r="D40" s="125">
        <f t="shared" si="12"/>
        <v>-0.14913456894946941</v>
      </c>
      <c r="E40" s="283">
        <v>46.24</v>
      </c>
      <c r="F40" s="167">
        <f t="shared" si="13"/>
        <v>-7.3532358244840612E-2</v>
      </c>
      <c r="G40" s="288">
        <v>59.912123320273885</v>
      </c>
      <c r="H40" s="125">
        <f t="shared" si="6"/>
        <v>-6.1891714141010246E-3</v>
      </c>
      <c r="I40" s="283">
        <v>55.72</v>
      </c>
      <c r="J40" s="167">
        <f t="shared" si="7"/>
        <v>-2.0738137082601082E-2</v>
      </c>
      <c r="K40" s="288">
        <v>46.57</v>
      </c>
      <c r="L40" s="125">
        <f t="shared" si="14"/>
        <v>-7.1756029499701057E-2</v>
      </c>
      <c r="M40" s="283">
        <v>52.04</v>
      </c>
      <c r="N40" s="167">
        <f t="shared" si="9"/>
        <v>-4.0029514849658776E-2</v>
      </c>
    </row>
    <row r="41" spans="2:14" ht="15" hidden="1" customHeight="1" outlineLevel="1">
      <c r="B41" s="65" t="s">
        <v>89</v>
      </c>
      <c r="C41" s="288">
        <v>27.017208413001899</v>
      </c>
      <c r="D41" s="125">
        <f t="shared" si="12"/>
        <v>0.16640429576911364</v>
      </c>
      <c r="E41" s="283">
        <v>45.82</v>
      </c>
      <c r="F41" s="167">
        <f t="shared" si="13"/>
        <v>-0.16811909949164849</v>
      </c>
      <c r="G41" s="288">
        <v>70.436625047294697</v>
      </c>
      <c r="H41" s="125">
        <f t="shared" si="6"/>
        <v>-2.6605152067941673E-2</v>
      </c>
      <c r="I41" s="283">
        <v>63.59</v>
      </c>
      <c r="J41" s="167">
        <f t="shared" si="7"/>
        <v>-5.0186706497386102E-2</v>
      </c>
      <c r="K41" s="288">
        <v>47.05</v>
      </c>
      <c r="L41" s="125">
        <f t="shared" si="14"/>
        <v>-7.454760031471297E-2</v>
      </c>
      <c r="M41" s="283">
        <v>56.94</v>
      </c>
      <c r="N41" s="167">
        <f t="shared" si="9"/>
        <v>-5.9153998678122988E-2</v>
      </c>
    </row>
    <row r="42" spans="2:14" ht="15" hidden="1" customHeight="1" outlineLevel="1">
      <c r="B42" s="65" t="s">
        <v>90</v>
      </c>
      <c r="C42" s="288">
        <v>39.357305865663356</v>
      </c>
      <c r="D42" s="125">
        <f t="shared" si="12"/>
        <v>-0.20549500538109633</v>
      </c>
      <c r="E42" s="283">
        <v>71.8</v>
      </c>
      <c r="F42" s="167">
        <f t="shared" si="13"/>
        <v>-3.1300593631948259E-2</v>
      </c>
      <c r="G42" s="288">
        <v>90.005248190594756</v>
      </c>
      <c r="H42" s="125">
        <f t="shared" si="6"/>
        <v>2.8932895484130583E-3</v>
      </c>
      <c r="I42" s="283">
        <v>84.4</v>
      </c>
      <c r="J42" s="167">
        <f t="shared" si="7"/>
        <v>-6.9419931756675712E-3</v>
      </c>
      <c r="K42" s="288">
        <v>76.22</v>
      </c>
      <c r="L42" s="125">
        <f t="shared" si="14"/>
        <v>2.2263948497853958E-2</v>
      </c>
      <c r="M42" s="283">
        <v>81.11</v>
      </c>
      <c r="N42" s="167">
        <f t="shared" si="9"/>
        <v>3.4640603736235676E-3</v>
      </c>
    </row>
    <row r="43" spans="2:14" ht="15" hidden="1" customHeight="1" outlineLevel="1">
      <c r="B43" s="65" t="s">
        <v>91</v>
      </c>
      <c r="C43" s="288">
        <v>25.090976376981434</v>
      </c>
      <c r="D43" s="125">
        <f t="shared" si="12"/>
        <v>0.11722939610801908</v>
      </c>
      <c r="E43" s="283">
        <v>47.61</v>
      </c>
      <c r="F43" s="167">
        <f t="shared" si="13"/>
        <v>-9.555471124620063E-2</v>
      </c>
      <c r="G43" s="288">
        <v>76.743680812371082</v>
      </c>
      <c r="H43" s="125">
        <f t="shared" si="6"/>
        <v>-2.2930145458363804E-2</v>
      </c>
      <c r="I43" s="283">
        <v>68.63</v>
      </c>
      <c r="J43" s="167">
        <f t="shared" si="7"/>
        <v>-3.3516406139980415E-2</v>
      </c>
      <c r="K43" s="288">
        <v>60.3</v>
      </c>
      <c r="L43" s="125">
        <f t="shared" si="14"/>
        <v>-7.0591861898890218E-2</v>
      </c>
      <c r="M43" s="283">
        <v>65.28</v>
      </c>
      <c r="N43" s="167">
        <f t="shared" si="9"/>
        <v>-4.7980166253463463E-2</v>
      </c>
    </row>
    <row r="44" spans="2:14" ht="15" hidden="1" customHeight="1" outlineLevel="1">
      <c r="B44" s="65" t="s">
        <v>92</v>
      </c>
      <c r="C44" s="288">
        <v>18.4703632887189</v>
      </c>
      <c r="D44" s="125">
        <f t="shared" si="12"/>
        <v>-0.17545458785024171</v>
      </c>
      <c r="E44" s="283">
        <v>50.69</v>
      </c>
      <c r="F44" s="167">
        <f t="shared" si="13"/>
        <v>-3.8687654086857592E-2</v>
      </c>
      <c r="G44" s="288">
        <v>66.378862403834006</v>
      </c>
      <c r="H44" s="125">
        <f t="shared" si="6"/>
        <v>1.1384380386544102E-2</v>
      </c>
      <c r="I44" s="283">
        <v>61.42</v>
      </c>
      <c r="J44" s="167">
        <f t="shared" si="7"/>
        <v>1.3042060645582776E-3</v>
      </c>
      <c r="K44" s="288">
        <v>50.23</v>
      </c>
      <c r="L44" s="125">
        <f t="shared" si="14"/>
        <v>-2.8808971384377435E-2</v>
      </c>
      <c r="M44" s="283">
        <v>56.92</v>
      </c>
      <c r="N44" s="167">
        <f t="shared" si="9"/>
        <v>-9.3978419770275323E-3</v>
      </c>
    </row>
    <row r="45" spans="2:14" ht="15" hidden="1" customHeight="1" outlineLevel="1">
      <c r="B45" s="65" t="s">
        <v>93</v>
      </c>
      <c r="C45" s="288">
        <v>24.128785542465923</v>
      </c>
      <c r="D45" s="125">
        <f t="shared" si="12"/>
        <v>0.57143436694654581</v>
      </c>
      <c r="E45" s="283">
        <v>50.03</v>
      </c>
      <c r="F45" s="167">
        <f t="shared" si="13"/>
        <v>0.11599375418246716</v>
      </c>
      <c r="G45" s="288">
        <v>62.313109491901919</v>
      </c>
      <c r="H45" s="125">
        <f t="shared" si="6"/>
        <v>0.20030063259828856</v>
      </c>
      <c r="I45" s="283">
        <v>58.41</v>
      </c>
      <c r="J45" s="167">
        <f t="shared" si="7"/>
        <v>0.18888662731528583</v>
      </c>
      <c r="K45" s="288">
        <v>50.96</v>
      </c>
      <c r="L45" s="125">
        <f t="shared" si="14"/>
        <v>0.23419714216517318</v>
      </c>
      <c r="M45" s="283">
        <v>55.42</v>
      </c>
      <c r="N45" s="167">
        <f t="shared" si="9"/>
        <v>0.2058311575282854</v>
      </c>
    </row>
    <row r="46" spans="2:14" ht="15" hidden="1" customHeight="1" outlineLevel="1">
      <c r="B46" s="65" t="s">
        <v>94</v>
      </c>
      <c r="C46" s="288">
        <v>29.5347355003187</v>
      </c>
      <c r="D46" s="125">
        <f t="shared" si="12"/>
        <v>-0.24962225565651319</v>
      </c>
      <c r="E46" s="283">
        <v>71.930000000000007</v>
      </c>
      <c r="F46" s="167">
        <f t="shared" si="13"/>
        <v>0.1873555628920438</v>
      </c>
      <c r="G46" s="288">
        <v>79.673098751418806</v>
      </c>
      <c r="H46" s="125">
        <f t="shared" si="6"/>
        <v>0.13197921930800138</v>
      </c>
      <c r="I46" s="283">
        <v>76.44</v>
      </c>
      <c r="J46" s="167">
        <f t="shared" si="7"/>
        <v>0.13783864245311084</v>
      </c>
      <c r="K46" s="288">
        <v>57.56</v>
      </c>
      <c r="L46" s="125">
        <f t="shared" si="14"/>
        <v>9.6798780487804992E-2</v>
      </c>
      <c r="M46" s="283">
        <v>68.86</v>
      </c>
      <c r="N46" s="167">
        <f t="shared" si="9"/>
        <v>0.1242448979591837</v>
      </c>
    </row>
    <row r="47" spans="2:14" ht="15" hidden="1" customHeight="1" outlineLevel="1">
      <c r="B47" s="65" t="s">
        <v>95</v>
      </c>
      <c r="C47" s="288">
        <v>60.772219823598348</v>
      </c>
      <c r="D47" s="125">
        <f t="shared" si="12"/>
        <v>0.53790923635228483</v>
      </c>
      <c r="E47" s="283">
        <v>72.489999999999995</v>
      </c>
      <c r="F47" s="167">
        <f t="shared" si="13"/>
        <v>1.6832655351381565E-2</v>
      </c>
      <c r="G47" s="288">
        <v>75.698680629294671</v>
      </c>
      <c r="H47" s="125">
        <f t="shared" si="6"/>
        <v>-3.4093737532066126E-2</v>
      </c>
      <c r="I47" s="283">
        <v>74.53</v>
      </c>
      <c r="J47" s="167">
        <f t="shared" si="7"/>
        <v>-1.2978413455171589E-2</v>
      </c>
      <c r="K47" s="288">
        <v>68.27</v>
      </c>
      <c r="L47" s="125">
        <f t="shared" si="14"/>
        <v>-4.2298716452743301E-3</v>
      </c>
      <c r="M47" s="283">
        <v>72.02</v>
      </c>
      <c r="N47" s="167">
        <f t="shared" si="9"/>
        <v>-9.3535075653371491E-3</v>
      </c>
    </row>
    <row r="48" spans="2:14" ht="15" hidden="1" customHeight="1" outlineLevel="1">
      <c r="B48" s="65" t="s">
        <v>96</v>
      </c>
      <c r="C48" s="288">
        <v>61.772268741346302</v>
      </c>
      <c r="D48" s="125">
        <f t="shared" si="12"/>
        <v>4.7836117305565917E-2</v>
      </c>
      <c r="E48" s="283">
        <v>73.87</v>
      </c>
      <c r="F48" s="167">
        <f t="shared" si="13"/>
        <v>-3.0958940049849115E-2</v>
      </c>
      <c r="G48" s="288">
        <v>77.885892468067894</v>
      </c>
      <c r="H48" s="125">
        <f t="shared" si="6"/>
        <v>6.365908603853665E-3</v>
      </c>
      <c r="I48" s="283">
        <v>76.5</v>
      </c>
      <c r="J48" s="167">
        <f t="shared" si="7"/>
        <v>-2.6136957658118298E-4</v>
      </c>
      <c r="K48" s="288">
        <v>69.150000000000006</v>
      </c>
      <c r="L48" s="125">
        <f t="shared" si="14"/>
        <v>-1.2283959434366554E-2</v>
      </c>
      <c r="M48" s="283">
        <v>73.55</v>
      </c>
      <c r="N48" s="167">
        <f t="shared" si="9"/>
        <v>-4.6014345648938138E-3</v>
      </c>
    </row>
    <row r="49" spans="2:14" ht="15" hidden="1" customHeight="1" outlineLevel="1">
      <c r="B49" s="65" t="s">
        <v>97</v>
      </c>
      <c r="C49" s="288">
        <v>46.610744464318756</v>
      </c>
      <c r="D49" s="125">
        <f t="shared" si="12"/>
        <v>0.22300950021006782</v>
      </c>
      <c r="E49" s="283">
        <v>65.849999999999994</v>
      </c>
      <c r="F49" s="167">
        <f t="shared" si="13"/>
        <v>-6.1832169824761363E-2</v>
      </c>
      <c r="G49" s="288">
        <v>70.899393406808002</v>
      </c>
      <c r="H49" s="125">
        <f t="shared" si="6"/>
        <v>8.3694802826037584E-3</v>
      </c>
      <c r="I49" s="283">
        <v>69.040000000000006</v>
      </c>
      <c r="J49" s="167">
        <f t="shared" si="7"/>
        <v>-2.3121387283236983E-3</v>
      </c>
      <c r="K49" s="288">
        <v>69.67</v>
      </c>
      <c r="L49" s="125">
        <f t="shared" si="14"/>
        <v>1.5745735529960614E-2</v>
      </c>
      <c r="M49" s="283">
        <v>69.3</v>
      </c>
      <c r="N49" s="167">
        <f t="shared" si="9"/>
        <v>4.93039443155463E-3</v>
      </c>
    </row>
    <row r="50" spans="2:14" collapsed="1">
      <c r="B50" s="79">
        <v>2008</v>
      </c>
      <c r="C50" s="284">
        <v>35.356654024177452</v>
      </c>
      <c r="D50" s="135">
        <f>C50/C63-1</f>
        <v>5.0251901670881338E-3</v>
      </c>
      <c r="E50" s="284">
        <v>59.857422892597171</v>
      </c>
      <c r="F50" s="135">
        <f>E50/E63-1</f>
        <v>-2.3816448288151326E-2</v>
      </c>
      <c r="G50" s="284">
        <v>72.025227996832541</v>
      </c>
      <c r="H50" s="135">
        <f t="shared" si="6"/>
        <v>1.6284675978849528E-2</v>
      </c>
      <c r="I50" s="284">
        <v>68.192181683601788</v>
      </c>
      <c r="J50" s="135">
        <f t="shared" si="7"/>
        <v>8.967651580376268E-3</v>
      </c>
      <c r="K50" s="284">
        <v>59.462999975257254</v>
      </c>
      <c r="L50" s="135">
        <f>K50/K63-1</f>
        <v>-1.2138033623525391E-2</v>
      </c>
      <c r="M50" s="284">
        <v>64.684745240971253</v>
      </c>
      <c r="N50" s="135">
        <f t="shared" si="9"/>
        <v>1.0161953465488427E-3</v>
      </c>
    </row>
    <row r="51" spans="2:14" ht="15" hidden="1" customHeight="1" outlineLevel="1">
      <c r="B51" s="65" t="s">
        <v>86</v>
      </c>
      <c r="C51" s="288">
        <v>36.202491216863621</v>
      </c>
      <c r="D51" s="125">
        <f t="shared" si="12"/>
        <v>0.19382783646451984</v>
      </c>
      <c r="E51" s="283">
        <v>64.37</v>
      </c>
      <c r="F51" s="167">
        <f t="shared" si="13"/>
        <v>-6.0154767119287356E-2</v>
      </c>
      <c r="G51" s="288">
        <v>65.348812861347326</v>
      </c>
      <c r="H51" s="125">
        <f t="shared" si="6"/>
        <v>1.4036864279649564E-3</v>
      </c>
      <c r="I51" s="283">
        <v>64.180000000000007</v>
      </c>
      <c r="J51" s="167">
        <f t="shared" si="7"/>
        <v>-9.4150331841333923E-3</v>
      </c>
      <c r="K51" s="288">
        <v>68.010000000000005</v>
      </c>
      <c r="L51" s="125">
        <f t="shared" ref="L51:L62" si="15">K51/K64-1</f>
        <v>3.8320610687023082E-2</v>
      </c>
      <c r="M51" s="283">
        <v>65.709999999999994</v>
      </c>
      <c r="N51" s="167">
        <f t="shared" si="9"/>
        <v>9.6803933620159821E-3</v>
      </c>
    </row>
    <row r="52" spans="2:14" ht="15" hidden="1" customHeight="1" outlineLevel="1">
      <c r="B52" s="65" t="s">
        <v>87</v>
      </c>
      <c r="C52" s="288">
        <v>52.904290429042902</v>
      </c>
      <c r="D52" s="125">
        <f t="shared" si="12"/>
        <v>1.2829858122749598</v>
      </c>
      <c r="E52" s="283">
        <v>65.12</v>
      </c>
      <c r="F52" s="167">
        <f t="shared" si="13"/>
        <v>-6.1387354205022504E-4</v>
      </c>
      <c r="G52" s="288">
        <v>70.243538886885403</v>
      </c>
      <c r="H52" s="125">
        <f t="shared" si="6"/>
        <v>-4.6036720248047613E-2</v>
      </c>
      <c r="I52" s="283">
        <v>68.55</v>
      </c>
      <c r="J52" s="167">
        <f t="shared" si="7"/>
        <v>-2.169259312116445E-2</v>
      </c>
      <c r="K52" s="288">
        <v>61.24</v>
      </c>
      <c r="L52" s="125">
        <f t="shared" si="15"/>
        <v>1.9633507853404897E-3</v>
      </c>
      <c r="M52" s="283">
        <v>65.63</v>
      </c>
      <c r="N52" s="167">
        <f t="shared" si="9"/>
        <v>-1.2042751768779336E-2</v>
      </c>
    </row>
    <row r="53" spans="2:14" ht="15" hidden="1" customHeight="1" outlineLevel="1">
      <c r="B53" s="65" t="s">
        <v>88</v>
      </c>
      <c r="C53" s="288">
        <v>26.40796337698286</v>
      </c>
      <c r="D53" s="125">
        <f t="shared" si="12"/>
        <v>-0.10163025750249444</v>
      </c>
      <c r="E53" s="283">
        <v>49.91</v>
      </c>
      <c r="F53" s="167">
        <f t="shared" si="13"/>
        <v>-6.5355805243445753E-2</v>
      </c>
      <c r="G53" s="288">
        <v>60.285238998173632</v>
      </c>
      <c r="H53" s="125">
        <f t="shared" si="6"/>
        <v>-0.16518853893958185</v>
      </c>
      <c r="I53" s="283">
        <v>56.9</v>
      </c>
      <c r="J53" s="167">
        <f t="shared" si="7"/>
        <v>-0.14603031667417077</v>
      </c>
      <c r="K53" s="288">
        <v>50.17</v>
      </c>
      <c r="L53" s="125">
        <f t="shared" si="15"/>
        <v>-5.3528945281521301E-3</v>
      </c>
      <c r="M53" s="283">
        <v>54.21</v>
      </c>
      <c r="N53" s="167">
        <f t="shared" si="9"/>
        <v>-9.7252289758534505E-2</v>
      </c>
    </row>
    <row r="54" spans="2:14" ht="15" hidden="1" customHeight="1" outlineLevel="1">
      <c r="B54" s="65" t="s">
        <v>89</v>
      </c>
      <c r="C54" s="288">
        <v>23.162816281628199</v>
      </c>
      <c r="D54" s="125">
        <f t="shared" si="12"/>
        <v>-0.27523703846813574</v>
      </c>
      <c r="E54" s="283">
        <v>55.08</v>
      </c>
      <c r="F54" s="167">
        <f t="shared" si="13"/>
        <v>-0.12181122448979598</v>
      </c>
      <c r="G54" s="288">
        <v>72.361822334415194</v>
      </c>
      <c r="H54" s="125">
        <f t="shared" si="6"/>
        <v>-0.13205718615430251</v>
      </c>
      <c r="I54" s="283">
        <v>66.95</v>
      </c>
      <c r="J54" s="167">
        <f t="shared" si="7"/>
        <v>-0.13164721141374824</v>
      </c>
      <c r="K54" s="288">
        <v>50.84</v>
      </c>
      <c r="L54" s="125">
        <f t="shared" si="15"/>
        <v>-7.7983315197678538E-2</v>
      </c>
      <c r="M54" s="283">
        <v>60.52</v>
      </c>
      <c r="N54" s="167">
        <f t="shared" si="9"/>
        <v>-0.11221945137157108</v>
      </c>
    </row>
    <row r="55" spans="2:14" ht="15" hidden="1" customHeight="1" outlineLevel="1">
      <c r="B55" s="65" t="s">
        <v>90</v>
      </c>
      <c r="C55" s="288">
        <v>49.53688917278825</v>
      </c>
      <c r="D55" s="125">
        <f t="shared" si="12"/>
        <v>0.71987523247040097</v>
      </c>
      <c r="E55" s="283">
        <v>74.12</v>
      </c>
      <c r="F55" s="167">
        <f t="shared" si="13"/>
        <v>-0.16343115124153484</v>
      </c>
      <c r="G55" s="288">
        <v>89.745588218186896</v>
      </c>
      <c r="H55" s="125">
        <f t="shared" si="6"/>
        <v>-2.6128075930761052E-2</v>
      </c>
      <c r="I55" s="283">
        <v>84.99</v>
      </c>
      <c r="J55" s="167">
        <f t="shared" si="7"/>
        <v>-4.7624383684446436E-2</v>
      </c>
      <c r="K55" s="288">
        <v>74.56</v>
      </c>
      <c r="L55" s="125">
        <f t="shared" si="15"/>
        <v>-1.2188659247482803E-2</v>
      </c>
      <c r="M55" s="283">
        <v>80.83</v>
      </c>
      <c r="N55" s="167">
        <f t="shared" si="9"/>
        <v>-3.3596365375418435E-2</v>
      </c>
    </row>
    <row r="56" spans="2:14" ht="15" hidden="1" customHeight="1" outlineLevel="1">
      <c r="B56" s="65" t="s">
        <v>91</v>
      </c>
      <c r="C56" s="288">
        <v>22.458213563291814</v>
      </c>
      <c r="D56" s="125">
        <f t="shared" si="12"/>
        <v>-0.33326844655291599</v>
      </c>
      <c r="E56" s="283">
        <v>52.64</v>
      </c>
      <c r="F56" s="167">
        <f t="shared" si="13"/>
        <v>-0.26888888888888884</v>
      </c>
      <c r="G56" s="288">
        <v>78.544722729546436</v>
      </c>
      <c r="H56" s="125">
        <f t="shared" si="6"/>
        <v>-9.5146075654264806E-2</v>
      </c>
      <c r="I56" s="283">
        <v>71.010000000000005</v>
      </c>
      <c r="J56" s="167">
        <f t="shared" si="7"/>
        <v>-0.1314823874755382</v>
      </c>
      <c r="K56" s="288">
        <v>64.88</v>
      </c>
      <c r="L56" s="125">
        <f t="shared" si="15"/>
        <v>-3.3517056457619598E-2</v>
      </c>
      <c r="M56" s="283">
        <v>68.569999999999993</v>
      </c>
      <c r="N56" s="167">
        <f t="shared" si="9"/>
        <v>-9.5501912676428047E-2</v>
      </c>
    </row>
    <row r="57" spans="2:14" ht="15" hidden="1" customHeight="1" outlineLevel="1">
      <c r="B57" s="65" t="s">
        <v>92</v>
      </c>
      <c r="C57" s="288">
        <v>22.4006622516556</v>
      </c>
      <c r="D57" s="125">
        <f t="shared" si="12"/>
        <v>0.17346053772766545</v>
      </c>
      <c r="E57" s="283">
        <v>52.73</v>
      </c>
      <c r="F57" s="167">
        <f t="shared" si="13"/>
        <v>-0.11822742474916392</v>
      </c>
      <c r="G57" s="288">
        <v>65.631686321341505</v>
      </c>
      <c r="H57" s="125">
        <f t="shared" si="6"/>
        <v>-0.1072304854730356</v>
      </c>
      <c r="I57" s="283">
        <v>61.34</v>
      </c>
      <c r="J57" s="167">
        <f t="shared" si="7"/>
        <v>-0.10674239114606088</v>
      </c>
      <c r="K57" s="288">
        <v>51.72</v>
      </c>
      <c r="L57" s="125">
        <f t="shared" si="15"/>
        <v>5.1005893111156331E-2</v>
      </c>
      <c r="M57" s="283">
        <v>57.46</v>
      </c>
      <c r="N57" s="167">
        <f t="shared" si="9"/>
        <v>-5.4156378600823007E-2</v>
      </c>
    </row>
    <row r="58" spans="2:14" ht="15" hidden="1" customHeight="1" outlineLevel="1">
      <c r="B58" s="65" t="s">
        <v>93</v>
      </c>
      <c r="C58" s="288">
        <v>15.354625080111088</v>
      </c>
      <c r="D58" s="125">
        <f t="shared" si="12"/>
        <v>-2.8716216216216228E-2</v>
      </c>
      <c r="E58" s="283">
        <v>44.83</v>
      </c>
      <c r="F58" s="167">
        <f t="shared" si="13"/>
        <v>-0.20823030731190395</v>
      </c>
      <c r="G58" s="288">
        <v>51.914585229379448</v>
      </c>
      <c r="H58" s="125">
        <f t="shared" si="6"/>
        <v>-0.24792379517336871</v>
      </c>
      <c r="I58" s="283">
        <v>49.13</v>
      </c>
      <c r="J58" s="167">
        <f t="shared" si="7"/>
        <v>-0.23841264920167415</v>
      </c>
      <c r="K58" s="288">
        <v>41.29</v>
      </c>
      <c r="L58" s="125">
        <f t="shared" si="15"/>
        <v>3.8219763640935378E-2</v>
      </c>
      <c r="M58" s="283">
        <v>45.96</v>
      </c>
      <c r="N58" s="167">
        <f t="shared" si="9"/>
        <v>-0.15592286501377417</v>
      </c>
    </row>
    <row r="59" spans="2:14" ht="15" hidden="1" customHeight="1" outlineLevel="1">
      <c r="B59" s="65" t="s">
        <v>94</v>
      </c>
      <c r="C59" s="288">
        <v>39.359823399558501</v>
      </c>
      <c r="D59" s="125">
        <f t="shared" si="12"/>
        <v>-6.9779574801095534E-2</v>
      </c>
      <c r="E59" s="283">
        <v>60.58</v>
      </c>
      <c r="F59" s="167">
        <f t="shared" si="13"/>
        <v>-0.12545113324671575</v>
      </c>
      <c r="G59" s="288">
        <v>70.383888142508795</v>
      </c>
      <c r="H59" s="125">
        <f t="shared" si="6"/>
        <v>-9.1206808987589483E-3</v>
      </c>
      <c r="I59" s="283">
        <v>67.180000000000007</v>
      </c>
      <c r="J59" s="167">
        <f t="shared" si="7"/>
        <v>-3.5878300803673935E-2</v>
      </c>
      <c r="K59" s="288">
        <v>52.48</v>
      </c>
      <c r="L59" s="125">
        <f t="shared" si="15"/>
        <v>-0.10626702997275206</v>
      </c>
      <c r="M59" s="283">
        <v>61.25</v>
      </c>
      <c r="N59" s="167">
        <f t="shared" si="9"/>
        <v>-6.0870898497393466E-2</v>
      </c>
    </row>
    <row r="60" spans="2:14" ht="15" hidden="1" customHeight="1" outlineLevel="1">
      <c r="B60" s="65" t="s">
        <v>95</v>
      </c>
      <c r="C60" s="288">
        <v>39.516129032258064</v>
      </c>
      <c r="D60" s="125">
        <f t="shared" si="12"/>
        <v>-0.17440303503682208</v>
      </c>
      <c r="E60" s="283">
        <v>71.290000000000006</v>
      </c>
      <c r="F60" s="167">
        <f t="shared" si="13"/>
        <v>-1.7908802865408413E-2</v>
      </c>
      <c r="G60" s="288">
        <v>78.370628259393555</v>
      </c>
      <c r="H60" s="125">
        <f t="shared" si="6"/>
        <v>-9.4821054169114127E-3</v>
      </c>
      <c r="I60" s="283">
        <v>75.510000000000005</v>
      </c>
      <c r="J60" s="167">
        <f t="shared" si="7"/>
        <v>-1.4615685762755959E-2</v>
      </c>
      <c r="K60" s="288">
        <v>68.56</v>
      </c>
      <c r="L60" s="125">
        <f t="shared" si="15"/>
        <v>-7.2875674099981413E-4</v>
      </c>
      <c r="M60" s="283">
        <v>72.7</v>
      </c>
      <c r="N60" s="167">
        <f t="shared" si="9"/>
        <v>-9.1317977374949511E-3</v>
      </c>
    </row>
    <row r="61" spans="2:14" ht="15" hidden="1" customHeight="1" outlineLevel="1">
      <c r="B61" s="65" t="s">
        <v>96</v>
      </c>
      <c r="C61" s="288">
        <v>58.952223273415299</v>
      </c>
      <c r="D61" s="125">
        <f t="shared" si="12"/>
        <v>0.27526221540035745</v>
      </c>
      <c r="E61" s="283">
        <v>76.23</v>
      </c>
      <c r="F61" s="167">
        <f t="shared" si="13"/>
        <v>-2.1939953810623525E-2</v>
      </c>
      <c r="G61" s="288">
        <v>77.393214339027196</v>
      </c>
      <c r="H61" s="125">
        <f t="shared" si="6"/>
        <v>6.5383948691288829E-3</v>
      </c>
      <c r="I61" s="283">
        <v>76.52</v>
      </c>
      <c r="J61" s="167">
        <f t="shared" si="7"/>
        <v>5.6512025233275143E-3</v>
      </c>
      <c r="K61" s="288">
        <v>70.010000000000005</v>
      </c>
      <c r="L61" s="125">
        <f t="shared" si="15"/>
        <v>-3.3945080723057686E-2</v>
      </c>
      <c r="M61" s="283">
        <v>73.89</v>
      </c>
      <c r="N61" s="167">
        <f t="shared" si="9"/>
        <v>-9.7829000268024879E-3</v>
      </c>
    </row>
    <row r="62" spans="2:14" ht="15" hidden="1" customHeight="1" outlineLevel="1">
      <c r="B62" s="65" t="s">
        <v>97</v>
      </c>
      <c r="C62" s="288">
        <v>38.111514633625291</v>
      </c>
      <c r="D62" s="125">
        <f t="shared" si="12"/>
        <v>0.40086376128778944</v>
      </c>
      <c r="E62" s="283">
        <v>70.19</v>
      </c>
      <c r="F62" s="167">
        <f t="shared" si="13"/>
        <v>2.8575510787256508E-3</v>
      </c>
      <c r="G62" s="288">
        <v>70.310927485565969</v>
      </c>
      <c r="H62" s="125">
        <f t="shared" si="6"/>
        <v>4.7495041016977213E-2</v>
      </c>
      <c r="I62" s="283">
        <v>69.2</v>
      </c>
      <c r="J62" s="167">
        <f t="shared" si="7"/>
        <v>4.2011745219093566E-2</v>
      </c>
      <c r="K62" s="288">
        <v>68.59</v>
      </c>
      <c r="L62" s="125">
        <f t="shared" si="15"/>
        <v>1.4044943820224809E-2</v>
      </c>
      <c r="M62" s="283">
        <v>68.959999999999994</v>
      </c>
      <c r="N62" s="167">
        <f t="shared" si="9"/>
        <v>3.0638170677028898E-2</v>
      </c>
    </row>
    <row r="63" spans="2:14" collapsed="1">
      <c r="B63" s="79">
        <v>2007</v>
      </c>
      <c r="C63" s="284">
        <v>35.179868494937239</v>
      </c>
      <c r="D63" s="135">
        <f>C63/C76-1</f>
        <v>0.12676572065229297</v>
      </c>
      <c r="E63" s="284">
        <v>61.317794986025305</v>
      </c>
      <c r="F63" s="135">
        <f>E63/E76-1</f>
        <v>-9.8365205762165453E-2</v>
      </c>
      <c r="G63" s="284">
        <v>70.871114855156492</v>
      </c>
      <c r="H63" s="135">
        <f t="shared" si="6"/>
        <v>-6.553821552566641E-2</v>
      </c>
      <c r="I63" s="284">
        <v>67.58609314856659</v>
      </c>
      <c r="J63" s="135">
        <f t="shared" si="7"/>
        <v>-6.927504637978954E-2</v>
      </c>
      <c r="K63" s="284">
        <v>60.193632308135527</v>
      </c>
      <c r="L63" s="135">
        <f>K63/K76-1</f>
        <v>-1.1512297438897812E-2</v>
      </c>
      <c r="M63" s="284">
        <v>64.619079632949976</v>
      </c>
      <c r="N63" s="135">
        <f t="shared" si="9"/>
        <v>-4.7618018101246662E-2</v>
      </c>
    </row>
    <row r="64" spans="2:14" ht="15" hidden="1" customHeight="1" outlineLevel="1">
      <c r="B64" s="65" t="s">
        <v>86</v>
      </c>
      <c r="C64" s="288">
        <v>30.324716940824612</v>
      </c>
      <c r="D64" s="125"/>
      <c r="E64" s="283">
        <v>68.489999999999995</v>
      </c>
      <c r="F64" s="167"/>
      <c r="G64" s="288">
        <v>65.257212198257804</v>
      </c>
      <c r="H64" s="125"/>
      <c r="I64" s="283">
        <v>64.790000000000006</v>
      </c>
      <c r="J64" s="124"/>
      <c r="K64" s="288">
        <v>65.5</v>
      </c>
      <c r="L64" s="125"/>
      <c r="M64" s="283">
        <v>65.08</v>
      </c>
      <c r="N64" s="124"/>
    </row>
    <row r="65" spans="2:14" ht="15" hidden="1" customHeight="1" outlineLevel="1">
      <c r="B65" s="65" t="s">
        <v>87</v>
      </c>
      <c r="C65" s="288">
        <v>23.173289183223002</v>
      </c>
      <c r="D65" s="125"/>
      <c r="E65" s="283">
        <v>65.16</v>
      </c>
      <c r="F65" s="167"/>
      <c r="G65" s="288">
        <v>73.633378116136697</v>
      </c>
      <c r="H65" s="125"/>
      <c r="I65" s="283">
        <v>70.069999999999993</v>
      </c>
      <c r="J65" s="124"/>
      <c r="K65" s="288">
        <v>61.12</v>
      </c>
      <c r="L65" s="125"/>
      <c r="M65" s="283">
        <v>66.430000000000007</v>
      </c>
      <c r="N65" s="124"/>
    </row>
    <row r="66" spans="2:14" ht="15" hidden="1" customHeight="1" outlineLevel="1">
      <c r="B66" s="65" t="s">
        <v>88</v>
      </c>
      <c r="C66" s="288">
        <v>29.395428327280495</v>
      </c>
      <c r="D66" s="125"/>
      <c r="E66" s="283">
        <v>53.4</v>
      </c>
      <c r="F66" s="167"/>
      <c r="G66" s="288">
        <v>72.214196630214431</v>
      </c>
      <c r="H66" s="125"/>
      <c r="I66" s="283">
        <v>66.63</v>
      </c>
      <c r="J66" s="124"/>
      <c r="K66" s="288">
        <v>50.44</v>
      </c>
      <c r="L66" s="125"/>
      <c r="M66" s="283">
        <v>60.05</v>
      </c>
      <c r="N66" s="124"/>
    </row>
    <row r="67" spans="2:14" ht="15" hidden="1" customHeight="1" outlineLevel="1">
      <c r="B67" s="65" t="s">
        <v>89</v>
      </c>
      <c r="C67" s="288">
        <v>31.959161147902901</v>
      </c>
      <c r="D67" s="125"/>
      <c r="E67" s="283">
        <v>62.72</v>
      </c>
      <c r="F67" s="167"/>
      <c r="G67" s="288">
        <v>83.371647509578494</v>
      </c>
      <c r="H67" s="125"/>
      <c r="I67" s="283">
        <v>77.099999999999994</v>
      </c>
      <c r="J67" s="124"/>
      <c r="K67" s="288">
        <v>55.14</v>
      </c>
      <c r="L67" s="125"/>
      <c r="M67" s="283">
        <v>68.17</v>
      </c>
      <c r="N67" s="124"/>
    </row>
    <row r="68" spans="2:14" ht="15" hidden="1" customHeight="1" outlineLevel="1">
      <c r="B68" s="65" t="s">
        <v>90</v>
      </c>
      <c r="C68" s="288">
        <v>28.802606280709249</v>
      </c>
      <c r="D68" s="125"/>
      <c r="E68" s="283">
        <v>88.6</v>
      </c>
      <c r="F68" s="167"/>
      <c r="G68" s="288">
        <v>92.153378693979363</v>
      </c>
      <c r="H68" s="125"/>
      <c r="I68" s="283">
        <v>89.24</v>
      </c>
      <c r="J68" s="124"/>
      <c r="K68" s="288">
        <v>75.48</v>
      </c>
      <c r="L68" s="125"/>
      <c r="M68" s="283">
        <v>83.64</v>
      </c>
      <c r="N68" s="124"/>
    </row>
    <row r="69" spans="2:14" ht="15" hidden="1" customHeight="1" outlineLevel="1">
      <c r="B69" s="65" t="s">
        <v>91</v>
      </c>
      <c r="C69" s="288">
        <v>33.684041871395003</v>
      </c>
      <c r="D69" s="125"/>
      <c r="E69" s="283">
        <v>72</v>
      </c>
      <c r="F69" s="167"/>
      <c r="G69" s="288">
        <v>86.803759829343818</v>
      </c>
      <c r="H69" s="125"/>
      <c r="I69" s="283">
        <v>81.760000000000005</v>
      </c>
      <c r="J69" s="124"/>
      <c r="K69" s="288">
        <v>67.13</v>
      </c>
      <c r="L69" s="125"/>
      <c r="M69" s="283">
        <v>75.81</v>
      </c>
      <c r="N69" s="124"/>
    </row>
    <row r="70" spans="2:14" ht="15" hidden="1" customHeight="1" outlineLevel="1">
      <c r="B70" s="65" t="s">
        <v>92</v>
      </c>
      <c r="C70" s="288">
        <v>19.089403973509935</v>
      </c>
      <c r="D70" s="125"/>
      <c r="E70" s="283">
        <v>59.8</v>
      </c>
      <c r="F70" s="167"/>
      <c r="G70" s="288">
        <v>73.514703687117475</v>
      </c>
      <c r="H70" s="125"/>
      <c r="I70" s="283">
        <v>68.67</v>
      </c>
      <c r="J70" s="124"/>
      <c r="K70" s="288">
        <v>49.21</v>
      </c>
      <c r="L70" s="125"/>
      <c r="M70" s="283">
        <v>60.75</v>
      </c>
      <c r="N70" s="124"/>
    </row>
    <row r="71" spans="2:14" ht="15" hidden="1" customHeight="1" outlineLevel="1">
      <c r="B71" s="65" t="s">
        <v>93</v>
      </c>
      <c r="C71" s="288">
        <v>15.808587908566546</v>
      </c>
      <c r="D71" s="125"/>
      <c r="E71" s="283">
        <v>56.62</v>
      </c>
      <c r="F71" s="167"/>
      <c r="G71" s="288">
        <v>69.028357626800343</v>
      </c>
      <c r="H71" s="125"/>
      <c r="I71" s="283">
        <v>64.510000000000005</v>
      </c>
      <c r="J71" s="124"/>
      <c r="K71" s="288">
        <v>39.770000000000003</v>
      </c>
      <c r="L71" s="125"/>
      <c r="M71" s="283">
        <v>54.45</v>
      </c>
      <c r="N71" s="124"/>
    </row>
    <row r="72" spans="2:14" ht="15" hidden="1" customHeight="1" outlineLevel="1">
      <c r="B72" s="65" t="s">
        <v>94</v>
      </c>
      <c r="C72" s="288">
        <v>42.312362030905078</v>
      </c>
      <c r="D72" s="125"/>
      <c r="E72" s="283">
        <v>69.27</v>
      </c>
      <c r="F72" s="167"/>
      <c r="G72" s="288">
        <v>71.031746031746039</v>
      </c>
      <c r="H72" s="125"/>
      <c r="I72" s="283">
        <v>69.680000000000007</v>
      </c>
      <c r="J72" s="124"/>
      <c r="K72" s="288">
        <v>58.72</v>
      </c>
      <c r="L72" s="125"/>
      <c r="M72" s="283">
        <v>65.22</v>
      </c>
      <c r="N72" s="124"/>
    </row>
    <row r="73" spans="2:14" ht="15" hidden="1" customHeight="1" outlineLevel="1">
      <c r="B73" s="65" t="s">
        <v>95</v>
      </c>
      <c r="C73" s="288">
        <v>47.863704336680193</v>
      </c>
      <c r="D73" s="125"/>
      <c r="E73" s="283">
        <v>72.59</v>
      </c>
      <c r="F73" s="167"/>
      <c r="G73" s="288">
        <v>79.120860600282185</v>
      </c>
      <c r="H73" s="125"/>
      <c r="I73" s="283">
        <v>76.63</v>
      </c>
      <c r="J73" s="124"/>
      <c r="K73" s="288">
        <v>68.61</v>
      </c>
      <c r="L73" s="125"/>
      <c r="M73" s="283">
        <v>73.37</v>
      </c>
      <c r="N73" s="124"/>
    </row>
    <row r="74" spans="2:14" ht="15" hidden="1" customHeight="1" outlineLevel="1">
      <c r="B74" s="65" t="s">
        <v>96</v>
      </c>
      <c r="C74" s="288">
        <v>46.227530747398298</v>
      </c>
      <c r="D74" s="125"/>
      <c r="E74" s="283">
        <v>77.94</v>
      </c>
      <c r="F74" s="167"/>
      <c r="G74" s="288">
        <v>76.89047405796174</v>
      </c>
      <c r="H74" s="125"/>
      <c r="I74" s="283">
        <v>76.09</v>
      </c>
      <c r="J74" s="124"/>
      <c r="K74" s="288">
        <v>72.47</v>
      </c>
      <c r="L74" s="125"/>
      <c r="M74" s="283">
        <v>74.62</v>
      </c>
      <c r="N74" s="124"/>
    </row>
    <row r="75" spans="2:14" ht="15" hidden="1" customHeight="1" outlineLevel="1">
      <c r="B75" s="65" t="s">
        <v>97</v>
      </c>
      <c r="C75" s="288">
        <v>27.205725272377698</v>
      </c>
      <c r="D75" s="125"/>
      <c r="E75" s="283">
        <v>69.989999999999995</v>
      </c>
      <c r="F75" s="167"/>
      <c r="G75" s="288">
        <v>67.122921572309778</v>
      </c>
      <c r="H75" s="125"/>
      <c r="I75" s="283">
        <v>66.41</v>
      </c>
      <c r="J75" s="124"/>
      <c r="K75" s="288">
        <v>67.64</v>
      </c>
      <c r="L75" s="125"/>
      <c r="M75" s="283">
        <v>66.91</v>
      </c>
      <c r="N75" s="124"/>
    </row>
    <row r="76" spans="2:14" collapsed="1">
      <c r="B76" s="79">
        <v>2006</v>
      </c>
      <c r="C76" s="284">
        <v>31.221990383743083</v>
      </c>
      <c r="D76" s="135"/>
      <c r="E76" s="284">
        <v>68.007352176174791</v>
      </c>
      <c r="F76" s="135"/>
      <c r="G76" s="284">
        <v>75.841640645608521</v>
      </c>
      <c r="H76" s="135"/>
      <c r="I76" s="284">
        <v>72.616612336092601</v>
      </c>
      <c r="J76" s="126"/>
      <c r="K76" s="284">
        <v>60.894669860007419</v>
      </c>
      <c r="L76" s="135"/>
      <c r="M76" s="284">
        <v>67.849960269218485</v>
      </c>
      <c r="N76" s="126"/>
    </row>
    <row r="77" spans="2:14" ht="15" customHeight="1">
      <c r="B77" s="170" t="s">
        <v>79</v>
      </c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</row>
    <row r="79" spans="2:14" ht="30" customHeight="1"/>
    <row r="81" ht="30" customHeight="1"/>
  </sheetData>
  <mergeCells count="2">
    <mergeCell ref="B5:N5"/>
    <mergeCell ref="B77:N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1:H64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277</v>
      </c>
      <c r="C5" s="116"/>
      <c r="D5" s="116"/>
      <c r="E5" s="116"/>
      <c r="F5" s="116"/>
      <c r="G5" s="116"/>
      <c r="H5" s="116"/>
    </row>
    <row r="6" spans="2:8" ht="25.5">
      <c r="B6" s="166"/>
      <c r="C6" s="141" t="s">
        <v>278</v>
      </c>
      <c r="D6" s="141" t="s">
        <v>172</v>
      </c>
      <c r="E6" s="141" t="s">
        <v>173</v>
      </c>
      <c r="F6" s="171" t="s">
        <v>135</v>
      </c>
      <c r="G6" s="141" t="s">
        <v>142</v>
      </c>
      <c r="H6" s="171" t="s">
        <v>117</v>
      </c>
    </row>
    <row r="7" spans="2:8">
      <c r="B7" s="65" t="s">
        <v>94</v>
      </c>
      <c r="C7" s="167">
        <f>IFERROR('tablas evol IO CAT '!C7/'tablas evol IO CAT '!C20-1,"-")</f>
        <v>0.20816186556927296</v>
      </c>
      <c r="D7" s="167">
        <f>IFERROR('tablas evol IO CAT '!E7/'tablas evol IO CAT '!E20-1,"-")</f>
        <v>0.31408712279819828</v>
      </c>
      <c r="E7" s="167">
        <f>IFERROR('tablas evol IO CAT '!G7/'tablas evol IO CAT '!G20-1,"-")</f>
        <v>0.19889917141408864</v>
      </c>
      <c r="F7" s="135">
        <f>IFERROR('tablas evol IO CAT '!I7/'tablas evol IO CAT '!I20-1,"-")</f>
        <v>0.22153694768065324</v>
      </c>
      <c r="G7" s="167">
        <f>IFERROR('tablas evol IO CAT '!K7/'tablas evol IO CAT '!K20-1,"-")</f>
        <v>0.22491471108513128</v>
      </c>
      <c r="H7" s="135">
        <f>IFERROR('tablas evol IO CAT '!M7/'tablas evol IO CAT '!M20-1,"-")</f>
        <v>0.23817162041391637</v>
      </c>
    </row>
    <row r="8" spans="2:8">
      <c r="B8" s="65" t="s">
        <v>95</v>
      </c>
      <c r="C8" s="167">
        <f>IFERROR('tablas evol IO CAT '!C8/'tablas evol IO CAT '!C21-1,"-")</f>
        <v>-0.9938293302089436</v>
      </c>
      <c r="D8" s="167">
        <f>IFERROR('tablas evol IO CAT '!E8/'tablas evol IO CAT '!E21-1,"-")</f>
        <v>0.31378850401022884</v>
      </c>
      <c r="E8" s="167">
        <f>IFERROR('tablas evol IO CAT '!G8/'tablas evol IO CAT '!G21-1,"-")</f>
        <v>-0.98818376454024748</v>
      </c>
      <c r="F8" s="135">
        <f>IFERROR('tablas evol IO CAT '!I8/'tablas evol IO CAT '!I21-1,"-")</f>
        <v>0.19751782442570964</v>
      </c>
      <c r="G8" s="167">
        <f>IFERROR('tablas evol IO CAT '!K8/'tablas evol IO CAT '!K21-1,"-")</f>
        <v>0.21367275816499909</v>
      </c>
      <c r="H8" s="135">
        <f>IFERROR('tablas evol IO CAT '!M8/'tablas evol IO CAT '!M21-1,"-")</f>
        <v>0.21428151516519223</v>
      </c>
    </row>
    <row r="9" spans="2:8">
      <c r="B9" s="65" t="s">
        <v>96</v>
      </c>
      <c r="C9" s="167">
        <f>IFERROR('tablas evol IO CAT '!C9/'tablas evol IO CAT '!C22-1,"-")</f>
        <v>-0.17796014067995425</v>
      </c>
      <c r="D9" s="167">
        <f>IFERROR('tablas evol IO CAT '!E9/'tablas evol IO CAT '!E22-1,"-")</f>
        <v>0.23189059212503738</v>
      </c>
      <c r="E9" s="167">
        <f>IFERROR('tablas evol IO CAT '!G9/'tablas evol IO CAT '!G22-1,"-")</f>
        <v>6.2172517915449754E-2</v>
      </c>
      <c r="F9" s="135">
        <f>IFERROR('tablas evol IO CAT '!I9/'tablas evol IO CAT '!I22-1,"-")</f>
        <v>8.8098094095695023E-2</v>
      </c>
      <c r="G9" s="167">
        <f>IFERROR('tablas evol IO CAT '!K9/'tablas evol IO CAT '!K22-1,"-")</f>
        <v>7.1732833532117901E-2</v>
      </c>
      <c r="H9" s="135">
        <f>IFERROR('tablas evol IO CAT '!M9/'tablas evol IO CAT '!M22-1,"-")</f>
        <v>9.334889148191361E-2</v>
      </c>
    </row>
    <row r="10" spans="2:8">
      <c r="B10" s="65" t="s">
        <v>97</v>
      </c>
      <c r="C10" s="167">
        <f>IFERROR('tablas evol IO CAT '!C10/'tablas evol IO CAT '!C23-1,"-")</f>
        <v>-0.28698224852071008</v>
      </c>
      <c r="D10" s="167">
        <f>IFERROR('tablas evol IO CAT '!E10/'tablas evol IO CAT '!E23-1,"-")</f>
        <v>0.28880610253681049</v>
      </c>
      <c r="E10" s="167">
        <f>IFERROR('tablas evol IO CAT '!G10/'tablas evol IO CAT '!G23-1,"-")</f>
        <v>-4.415329457744932E-2</v>
      </c>
      <c r="F10" s="135">
        <f>IFERROR('tablas evol IO CAT '!I10/'tablas evol IO CAT '!I23-1,"-")</f>
        <v>3.5440884604480694E-3</v>
      </c>
      <c r="G10" s="167">
        <f>IFERROR('tablas evol IO CAT '!K10/'tablas evol IO CAT '!K23-1,"-")</f>
        <v>2.6547085201793719E-2</v>
      </c>
      <c r="H10" s="135">
        <f>IFERROR('tablas evol IO CAT '!M10/'tablas evol IO CAT '!M23-1,"-")</f>
        <v>1.9632091513371419E-2</v>
      </c>
    </row>
    <row r="11" spans="2:8" ht="30" customHeight="1">
      <c r="B11" s="71" t="str">
        <f>actualizaciones!$A$2</f>
        <v xml:space="preserve">acumulado abril 2011 </v>
      </c>
      <c r="C11" s="129">
        <v>-0.19659482208901924</v>
      </c>
      <c r="D11" s="129">
        <v>0.28414343829913524</v>
      </c>
      <c r="E11" s="129">
        <v>8.9134008050273383E-2</v>
      </c>
      <c r="F11" s="129">
        <v>0.11854705531537268</v>
      </c>
      <c r="G11" s="129">
        <v>0.12303741634714505</v>
      </c>
      <c r="H11" s="129">
        <v>0.13120780059045645</v>
      </c>
    </row>
    <row r="12" spans="2:8" outlineLevel="1">
      <c r="B12" s="65" t="s">
        <v>86</v>
      </c>
      <c r="C12" s="167">
        <f>IFERROR('tablas evol IO CAT '!C12/'tablas evol IO CAT '!C25-1,"-")</f>
        <v>-0.20436817472698909</v>
      </c>
      <c r="D12" s="167">
        <f>IFERROR('tablas evol IO CAT '!E12/'tablas evol IO CAT '!E25-1,"-")</f>
        <v>5.98915803279787E-2</v>
      </c>
      <c r="E12" s="167">
        <f>IFERROR('tablas evol IO CAT '!G12/'tablas evol IO CAT '!G25-1,"-")</f>
        <v>-9.3827763299263789E-2</v>
      </c>
      <c r="F12" s="135">
        <f>IFERROR('tablas evol IO CAT '!I12/'tablas evol IO CAT '!I25-1,"-")</f>
        <v>-7.0761729308551624E-2</v>
      </c>
      <c r="G12" s="167">
        <f>IFERROR('tablas evol IO CAT '!K12/'tablas evol IO CAT '!K25-1,"-")</f>
        <v>5.5298029194281728E-2</v>
      </c>
      <c r="H12" s="135">
        <f>IFERROR('tablas evol IO CAT '!M12/'tablas evol IO CAT '!M25-1,"-")</f>
        <v>-2.387901905193468E-2</v>
      </c>
    </row>
    <row r="13" spans="2:8" outlineLevel="1">
      <c r="B13" s="65" t="s">
        <v>87</v>
      </c>
      <c r="C13" s="167">
        <f>IFERROR('tablas evol IO CAT '!C13/'tablas evol IO CAT '!C26-1,"-")</f>
        <v>3.7555282555282554</v>
      </c>
      <c r="D13" s="167">
        <f>IFERROR('tablas evol IO CAT '!E13/'tablas evol IO CAT '!E26-1,"-")</f>
        <v>0.12885238717459035</v>
      </c>
      <c r="E13" s="167">
        <f>IFERROR('tablas evol IO CAT '!G13/'tablas evol IO CAT '!G26-1,"-")</f>
        <v>-9.2315598032179258E-2</v>
      </c>
      <c r="F13" s="135">
        <f>IFERROR('tablas evol IO CAT '!I13/'tablas evol IO CAT '!I26-1,"-")</f>
        <v>-4.8691353176050334E-2</v>
      </c>
      <c r="G13" s="167">
        <f>IFERROR('tablas evol IO CAT '!K13/'tablas evol IO CAT '!K26-1,"-")</f>
        <v>0.12356719104359404</v>
      </c>
      <c r="H13" s="135">
        <f>IFERROR('tablas evol IO CAT '!M13/'tablas evol IO CAT '!M26-1,"-")</f>
        <v>1.3015310863451646E-2</v>
      </c>
    </row>
    <row r="14" spans="2:8" outlineLevel="1">
      <c r="B14" s="65" t="s">
        <v>88</v>
      </c>
      <c r="C14" s="167">
        <f>IFERROR('tablas evol IO CAT '!C14/'tablas evol IO CAT '!C27-1,"-")</f>
        <v>0.20357803824799503</v>
      </c>
      <c r="D14" s="167">
        <f>IFERROR('tablas evol IO CAT '!E14/'tablas evol IO CAT '!E27-1,"-")</f>
        <v>4.6816346153846222E-2</v>
      </c>
      <c r="E14" s="167">
        <f>IFERROR('tablas evol IO CAT '!G14/'tablas evol IO CAT '!G27-1,"-")</f>
        <v>3.1113497894752484E-4</v>
      </c>
      <c r="F14" s="135">
        <f>IFERROR('tablas evol IO CAT '!I14/'tablas evol IO CAT '!I27-1,"-")</f>
        <v>9.4175465876435993E-3</v>
      </c>
      <c r="G14" s="167">
        <f>IFERROR('tablas evol IO CAT '!K14/'tablas evol IO CAT '!K27-1,"-")</f>
        <v>-6.6880470311225793E-4</v>
      </c>
      <c r="H14" s="135">
        <f>IFERROR('tablas evol IO CAT '!M14/'tablas evol IO CAT '!M27-1,"-")</f>
        <v>1.3513729680979303E-2</v>
      </c>
    </row>
    <row r="15" spans="2:8" outlineLevel="1">
      <c r="B15" s="65" t="s">
        <v>89</v>
      </c>
      <c r="C15" s="167">
        <f>IFERROR('tablas evol IO CAT '!C15/'tablas evol IO CAT '!C28-1,"-")</f>
        <v>0.43831553973902726</v>
      </c>
      <c r="D15" s="167">
        <f>IFERROR('tablas evol IO CAT '!E15/'tablas evol IO CAT '!E28-1,"-")</f>
        <v>-6.8221658178359679E-2</v>
      </c>
      <c r="E15" s="167">
        <f>IFERROR('tablas evol IO CAT '!G15/'tablas evol IO CAT '!G28-1,"-")</f>
        <v>-3.88467693124116E-2</v>
      </c>
      <c r="F15" s="135">
        <f>IFERROR('tablas evol IO CAT '!I15/'tablas evol IO CAT '!I28-1,"-")</f>
        <v>-3.7750204907103235E-2</v>
      </c>
      <c r="G15" s="167">
        <f>IFERROR('tablas evol IO CAT '!K15/'tablas evol IO CAT '!K28-1,"-")</f>
        <v>-3.0088172121638945E-2</v>
      </c>
      <c r="H15" s="135">
        <f>IFERROR('tablas evol IO CAT '!M15/'tablas evol IO CAT '!M28-1,"-")</f>
        <v>-2.3919557721523654E-2</v>
      </c>
    </row>
    <row r="16" spans="2:8" outlineLevel="1">
      <c r="B16" s="65" t="s">
        <v>90</v>
      </c>
      <c r="C16" s="167">
        <f>IFERROR('tablas evol IO CAT '!C16/'tablas evol IO CAT '!C29-1,"-")</f>
        <v>-0.29032258064516125</v>
      </c>
      <c r="D16" s="167">
        <f>IFERROR('tablas evol IO CAT '!E16/'tablas evol IO CAT '!E29-1,"-")</f>
        <v>-0.25195454065406442</v>
      </c>
      <c r="E16" s="167">
        <f>IFERROR('tablas evol IO CAT '!G16/'tablas evol IO CAT '!G29-1,"-")</f>
        <v>-0.11406653727383564</v>
      </c>
      <c r="F16" s="135">
        <f>IFERROR('tablas evol IO CAT '!I16/'tablas evol IO CAT '!I29-1,"-")</f>
        <v>-0.132543085312956</v>
      </c>
      <c r="G16" s="167">
        <f>IFERROR('tablas evol IO CAT '!K16/'tablas evol IO CAT '!K29-1,"-")</f>
        <v>-0.12478742509115115</v>
      </c>
      <c r="H16" s="135">
        <f>IFERROR('tablas evol IO CAT '!M16/'tablas evol IO CAT '!M29-1,"-")</f>
        <v>-0.12173444400769629</v>
      </c>
    </row>
    <row r="17" spans="2:8" outlineLevel="1">
      <c r="B17" s="65" t="s">
        <v>91</v>
      </c>
      <c r="C17" s="167">
        <f>IFERROR('tablas evol IO CAT '!C17/'tablas evol IO CAT '!C30-1,"-")</f>
        <v>1.0594541910331383</v>
      </c>
      <c r="D17" s="167">
        <f>IFERROR('tablas evol IO CAT '!E17/'tablas evol IO CAT '!E30-1,"-")</f>
        <v>-0.1508951618313582</v>
      </c>
      <c r="E17" s="167">
        <f>IFERROR('tablas evol IO CAT '!G17/'tablas evol IO CAT '!G30-1,"-")</f>
        <v>-7.79995864914238E-2</v>
      </c>
      <c r="F17" s="135">
        <f>IFERROR('tablas evol IO CAT '!I17/'tablas evol IO CAT '!I30-1,"-")</f>
        <v>-8.423881947985723E-2</v>
      </c>
      <c r="G17" s="167">
        <f>IFERROR('tablas evol IO CAT '!K17/'tablas evol IO CAT '!K30-1,"-")</f>
        <v>-0.13057703454140601</v>
      </c>
      <c r="H17" s="135">
        <f>IFERROR('tablas evol IO CAT '!M17/'tablas evol IO CAT '!M30-1,"-")</f>
        <v>-9.28800358681654E-2</v>
      </c>
    </row>
    <row r="18" spans="2:8" outlineLevel="1">
      <c r="B18" s="65" t="s">
        <v>92</v>
      </c>
      <c r="C18" s="167">
        <f>IFERROR('tablas evol IO CAT '!C18/'tablas evol IO CAT '!C31-1,"-")</f>
        <v>0.75615212527964215</v>
      </c>
      <c r="D18" s="167">
        <f>IFERROR('tablas evol IO CAT '!E18/'tablas evol IO CAT '!E31-1,"-")</f>
        <v>-5.5169639916629598E-2</v>
      </c>
      <c r="E18" s="167">
        <f>IFERROR('tablas evol IO CAT '!G18/'tablas evol IO CAT '!G31-1,"-")</f>
        <v>0.16569192109743902</v>
      </c>
      <c r="F18" s="135">
        <f>IFERROR('tablas evol IO CAT '!I18/'tablas evol IO CAT '!I31-1,"-")</f>
        <v>0.13270363253281148</v>
      </c>
      <c r="G18" s="167">
        <f>IFERROR('tablas evol IO CAT '!K18/'tablas evol IO CAT '!K31-1,"-")</f>
        <v>-3.4240303211903411E-2</v>
      </c>
      <c r="H18" s="135">
        <f>IFERROR('tablas evol IO CAT '!M18/'tablas evol IO CAT '!M31-1,"-")</f>
        <v>7.8898167490600635E-2</v>
      </c>
    </row>
    <row r="19" spans="2:8" outlineLevel="1">
      <c r="B19" s="65" t="s">
        <v>93</v>
      </c>
      <c r="C19" s="167">
        <f>IFERROR('tablas evol IO CAT '!C19/'tablas evol IO CAT '!C32-1,"-")</f>
        <v>2.9781718963165078</v>
      </c>
      <c r="D19" s="167">
        <f>IFERROR('tablas evol IO CAT '!E19/'tablas evol IO CAT '!E32-1,"-")</f>
        <v>5.5348280746625012E-2</v>
      </c>
      <c r="E19" s="167">
        <f>IFERROR('tablas evol IO CAT '!G19/'tablas evol IO CAT '!G32-1,"-")</f>
        <v>5.1215551911830026E-2</v>
      </c>
      <c r="F19" s="135">
        <f>IFERROR('tablas evol IO CAT '!I19/'tablas evol IO CAT '!I32-1,"-")</f>
        <v>6.0661012297853922E-2</v>
      </c>
      <c r="G19" s="167">
        <f>IFERROR('tablas evol IO CAT '!K19/'tablas evol IO CAT '!K32-1,"-")</f>
        <v>1.8705422015508955E-2</v>
      </c>
      <c r="H19" s="135">
        <f>IFERROR('tablas evol IO CAT '!M19/'tablas evol IO CAT '!M32-1,"-")</f>
        <v>5.3045513242440778E-2</v>
      </c>
    </row>
    <row r="20" spans="2:8" outlineLevel="1">
      <c r="B20" s="65" t="s">
        <v>94</v>
      </c>
      <c r="C20" s="167">
        <f>IFERROR('tablas evol IO CAT '!C20/'tablas evol IO CAT '!C33-1,"-")</f>
        <v>0.11638591117917296</v>
      </c>
      <c r="D20" s="167">
        <f>IFERROR('tablas evol IO CAT '!E20/'tablas evol IO CAT '!E33-1,"-")</f>
        <v>-0.13331277932141328</v>
      </c>
      <c r="E20" s="167">
        <f>IFERROR('tablas evol IO CAT '!G20/'tablas evol IO CAT '!G33-1,"-")</f>
        <v>-0.14048286984208125</v>
      </c>
      <c r="F20" s="135">
        <f>IFERROR('tablas evol IO CAT '!I20/'tablas evol IO CAT '!I33-1,"-")</f>
        <v>-0.13711266589744842</v>
      </c>
      <c r="G20" s="167">
        <f>IFERROR('tablas evol IO CAT '!K20/'tablas evol IO CAT '!K33-1,"-")</f>
        <v>-9.4077151852532626E-2</v>
      </c>
      <c r="H20" s="135">
        <f>IFERROR('tablas evol IO CAT '!M20/'tablas evol IO CAT '!M33-1,"-")</f>
        <v>-0.11712039065016155</v>
      </c>
    </row>
    <row r="21" spans="2:8" outlineLevel="1">
      <c r="B21" s="65" t="s">
        <v>95</v>
      </c>
      <c r="C21" s="167">
        <f>IFERROR('tablas evol IO CAT '!C21/'tablas evol IO CAT '!C34-1,"-")</f>
        <v>-1.0817075526366682E-2</v>
      </c>
      <c r="D21" s="167">
        <f>IFERROR('tablas evol IO CAT '!E21/'tablas evol IO CAT '!E34-1,"-")</f>
        <v>4.5334549282374237E-3</v>
      </c>
      <c r="E21" s="167">
        <f>IFERROR('tablas evol IO CAT '!G21/'tablas evol IO CAT '!G34-1,"-")</f>
        <v>-4.347336305522409E-2</v>
      </c>
      <c r="F21" s="135">
        <f>IFERROR('tablas evol IO CAT '!I21/'tablas evol IO CAT '!I34-1,"-")</f>
        <v>-3.5374126163259967E-2</v>
      </c>
      <c r="G21" s="167">
        <f>IFERROR('tablas evol IO CAT '!K21/'tablas evol IO CAT '!K34-1,"-")</f>
        <v>-0.10505337012622196</v>
      </c>
      <c r="H21" s="135">
        <f>IFERROR('tablas evol IO CAT '!M21/'tablas evol IO CAT '!M34-1,"-")</f>
        <v>-5.6610301090810222E-2</v>
      </c>
    </row>
    <row r="22" spans="2:8" outlineLevel="1">
      <c r="B22" s="65" t="s">
        <v>96</v>
      </c>
      <c r="C22" s="167">
        <f>IFERROR('tablas evol IO CAT '!C22/'tablas evol IO CAT '!C35-1,"-")</f>
        <v>-0.29270315091210619</v>
      </c>
      <c r="D22" s="167">
        <f>IFERROR('tablas evol IO CAT '!E22/'tablas evol IO CAT '!E35-1,"-")</f>
        <v>-1.290609701824641E-2</v>
      </c>
      <c r="E22" s="167">
        <f>IFERROR('tablas evol IO CAT '!G22/'tablas evol IO CAT '!G35-1,"-")</f>
        <v>0.12854961729469672</v>
      </c>
      <c r="F22" s="135">
        <f>IFERROR('tablas evol IO CAT '!I22/'tablas evol IO CAT '!I35-1,"-")</f>
        <v>9.4050743657043023E-2</v>
      </c>
      <c r="G22" s="167">
        <f>IFERROR('tablas evol IO CAT '!K22/'tablas evol IO CAT '!K35-1,"-")</f>
        <v>-5.1091350040420425E-2</v>
      </c>
      <c r="H22" s="135">
        <f>IFERROR('tablas evol IO CAT '!M22/'tablas evol IO CAT '!M35-1,"-")</f>
        <v>4.2262085740346622E-2</v>
      </c>
    </row>
    <row r="23" spans="2:8" outlineLevel="1">
      <c r="B23" s="65" t="s">
        <v>97</v>
      </c>
      <c r="C23" s="167">
        <f>IFERROR('tablas evol IO CAT '!C23/'tablas evol IO CAT '!C36-1,"-")</f>
        <v>-0.30723508915761422</v>
      </c>
      <c r="D23" s="167">
        <f>IFERROR('tablas evol IO CAT '!E23/'tablas evol IO CAT '!E36-1,"-")</f>
        <v>-0.12141521197007477</v>
      </c>
      <c r="E23" s="167">
        <f>IFERROR('tablas evol IO CAT '!G23/'tablas evol IO CAT '!G36-1,"-")</f>
        <v>4.759758124205149E-2</v>
      </c>
      <c r="F23" s="135">
        <f>IFERROR('tablas evol IO CAT '!I23/'tablas evol IO CAT '!I36-1,"-")</f>
        <v>1.3069079419790519E-2</v>
      </c>
      <c r="G23" s="167">
        <f>IFERROR('tablas evol IO CAT '!K23/'tablas evol IO CAT '!K36-1,"-")</f>
        <v>-0.10124133483798159</v>
      </c>
      <c r="H23" s="135">
        <f>IFERROR('tablas evol IO CAT '!M23/'tablas evol IO CAT '!M36-1,"-")</f>
        <v>-2.6632560938910532E-2</v>
      </c>
    </row>
    <row r="24" spans="2:8" ht="15" customHeight="1">
      <c r="B24" s="76">
        <v>2010</v>
      </c>
      <c r="C24" s="133">
        <f>IFERROR('tablas evol IO CAT '!C24/'tablas evol IO CAT '!C37-1,"-")</f>
        <v>0.10661159591317038</v>
      </c>
      <c r="D24" s="133">
        <f>IFERROR('tablas evol IO CAT '!E24/'tablas evol IO CAT '!E37-1,"-")</f>
        <v>-4.4035601098779242E-2</v>
      </c>
      <c r="E24" s="133">
        <f>IFERROR('tablas evol IO CAT '!G24/'tablas evol IO CAT '!G37-1,"-")</f>
        <v>-2.2381955229561767E-2</v>
      </c>
      <c r="F24" s="133">
        <f>IFERROR('tablas evol IO CAT '!I24/'tablas evol IO CAT '!I37-1,"-")</f>
        <v>-2.4140162232569096E-2</v>
      </c>
      <c r="G24" s="133">
        <f>IFERROR('tablas evol IO CAT '!K24/'tablas evol IO CAT '!K37-1,"-")</f>
        <v>-4.3332598885459039E-2</v>
      </c>
      <c r="H24" s="133">
        <f>IFERROR('tablas evol IO CAT '!M24/'tablas evol IO CAT '!M37-1,"-")</f>
        <v>-2.4803804613551916E-2</v>
      </c>
    </row>
    <row r="25" spans="2:8" ht="15" hidden="1" customHeight="1" outlineLevel="1">
      <c r="B25" s="65" t="s">
        <v>86</v>
      </c>
      <c r="C25" s="167">
        <f>IFERROR('tablas evol IO CAT '!C25/'tablas evol IO CAT '!C38-1,"-")</f>
        <v>-0.16612822118978132</v>
      </c>
      <c r="D25" s="167">
        <f>IFERROR('tablas evol IO CAT '!E25/'tablas evol IO CAT '!E38-1,"-")</f>
        <v>-0.13932027048596729</v>
      </c>
      <c r="E25" s="167">
        <f>IFERROR('tablas evol IO CAT '!G25/'tablas evol IO CAT '!G38-1,"-")</f>
        <v>-3.5103573967902091E-2</v>
      </c>
      <c r="F25" s="135">
        <f>IFERROR('tablas evol IO CAT '!I25/'tablas evol IO CAT '!I38-1,"-")</f>
        <v>-5.0841294014291494E-2</v>
      </c>
      <c r="G25" s="167">
        <f>IFERROR('tablas evol IO CAT '!K25/'tablas evol IO CAT '!K38-1,"-")</f>
        <v>-0.15320306739639999</v>
      </c>
      <c r="H25" s="135">
        <f>IFERROR('tablas evol IO CAT '!M25/'tablas evol IO CAT '!M38-1,"-")</f>
        <v>-9.0055212372791349E-2</v>
      </c>
    </row>
    <row r="26" spans="2:8" ht="15" hidden="1" customHeight="1" outlineLevel="1">
      <c r="B26" s="65" t="s">
        <v>87</v>
      </c>
      <c r="C26" s="167">
        <f>IFERROR('tablas evol IO CAT '!C26/'tablas evol IO CAT '!C39-1,"-")</f>
        <v>-0.75497083630227113</v>
      </c>
      <c r="D26" s="167">
        <f>IFERROR('tablas evol IO CAT '!E26/'tablas evol IO CAT '!E39-1,"-")</f>
        <v>-8.9141823465376469E-2</v>
      </c>
      <c r="E26" s="167">
        <f>IFERROR('tablas evol IO CAT '!G26/'tablas evol IO CAT '!G39-1,"-")</f>
        <v>-2.260727368692661E-2</v>
      </c>
      <c r="F26" s="135">
        <f>IFERROR('tablas evol IO CAT '!I26/'tablas evol IO CAT '!I39-1,"-")</f>
        <v>-3.0338795948830821E-2</v>
      </c>
      <c r="G26" s="167">
        <f>IFERROR('tablas evol IO CAT '!K26/'tablas evol IO CAT '!K39-1,"-")</f>
        <v>-0.15059583581588376</v>
      </c>
      <c r="H26" s="135">
        <f>IFERROR('tablas evol IO CAT '!M26/'tablas evol IO CAT '!M39-1,"-")</f>
        <v>-7.5085057124521404E-2</v>
      </c>
    </row>
    <row r="27" spans="2:8" ht="15" hidden="1" customHeight="1" outlineLevel="1">
      <c r="B27" s="65" t="s">
        <v>88</v>
      </c>
      <c r="C27" s="167">
        <f>IFERROR('tablas evol IO CAT '!C27/'tablas evol IO CAT '!C40-1,"-")</f>
        <v>-0.37609753620554021</v>
      </c>
      <c r="D27" s="167">
        <f>IFERROR('tablas evol IO CAT '!E27/'tablas evol IO CAT '!E40-1,"-")</f>
        <v>-0.24511599728241762</v>
      </c>
      <c r="E27" s="167">
        <f>IFERROR('tablas evol IO CAT '!G27/'tablas evol IO CAT '!G40-1,"-")</f>
        <v>-0.1642186014642053</v>
      </c>
      <c r="F27" s="135">
        <f>IFERROR('tablas evol IO CAT '!I27/'tablas evol IO CAT '!I40-1,"-")</f>
        <v>-0.16525535996062068</v>
      </c>
      <c r="G27" s="167">
        <f>IFERROR('tablas evol IO CAT '!K27/'tablas evol IO CAT '!K40-1,"-")</f>
        <v>-0.21807270579177496</v>
      </c>
      <c r="H27" s="135">
        <f>IFERROR('tablas evol IO CAT '!M27/'tablas evol IO CAT '!M40-1,"-")</f>
        <v>-0.18416107587675112</v>
      </c>
    </row>
    <row r="28" spans="2:8" ht="15" hidden="1" customHeight="1" outlineLevel="1">
      <c r="B28" s="65" t="s">
        <v>89</v>
      </c>
      <c r="C28" s="167">
        <f>IFERROR('tablas evol IO CAT '!C28/'tablas evol IO CAT '!C41-1,"-")</f>
        <v>-0.44231750748032883</v>
      </c>
      <c r="D28" s="167">
        <f>IFERROR('tablas evol IO CAT '!E28/'tablas evol IO CAT '!E41-1,"-")</f>
        <v>-0.16324749017896112</v>
      </c>
      <c r="E28" s="167">
        <f>IFERROR('tablas evol IO CAT '!G28/'tablas evol IO CAT '!G41-1,"-")</f>
        <v>-0.18457743298622475</v>
      </c>
      <c r="F28" s="135">
        <f>IFERROR('tablas evol IO CAT '!I28/'tablas evol IO CAT '!I41-1,"-")</f>
        <v>-0.1662211039471615</v>
      </c>
      <c r="G28" s="167">
        <f>IFERROR('tablas evol IO CAT '!K28/'tablas evol IO CAT '!K41-1,"-")</f>
        <v>-0.25122210414452717</v>
      </c>
      <c r="H28" s="135">
        <f>IFERROR('tablas evol IO CAT '!M28/'tablas evol IO CAT '!M41-1,"-")</f>
        <v>-0.19441517386722873</v>
      </c>
    </row>
    <row r="29" spans="2:8" ht="15" hidden="1" customHeight="1" outlineLevel="1">
      <c r="B29" s="65" t="s">
        <v>90</v>
      </c>
      <c r="C29" s="167">
        <f>IFERROR('tablas evol IO CAT '!C29/'tablas evol IO CAT '!C42-1,"-")</f>
        <v>-0.36649688481177156</v>
      </c>
      <c r="D29" s="167">
        <f>IFERROR('tablas evol IO CAT '!E29/'tablas evol IO CAT '!E42-1,"-")</f>
        <v>-0.23802228412256266</v>
      </c>
      <c r="E29" s="167">
        <f>IFERROR('tablas evol IO CAT '!G29/'tablas evol IO CAT '!G42-1,"-")</f>
        <v>-0.1419880036138399</v>
      </c>
      <c r="F29" s="135">
        <f>IFERROR('tablas evol IO CAT '!I29/'tablas evol IO CAT '!I42-1,"-")</f>
        <v>-0.14727488151658774</v>
      </c>
      <c r="G29" s="167">
        <f>IFERROR('tablas evol IO CAT '!K29/'tablas evol IO CAT '!K42-1,"-")</f>
        <v>-0.31999475203358696</v>
      </c>
      <c r="H29" s="135">
        <f>IFERROR('tablas evol IO CAT '!M29/'tablas evol IO CAT '!M42-1,"-")</f>
        <v>-0.21242756750092462</v>
      </c>
    </row>
    <row r="30" spans="2:8" ht="15" hidden="1" customHeight="1" outlineLevel="1">
      <c r="B30" s="65" t="s">
        <v>91</v>
      </c>
      <c r="C30" s="167">
        <f>IFERROR('tablas evol IO CAT '!C30/'tablas evol IO CAT '!C43-1,"-")</f>
        <v>-0.64636171676670862</v>
      </c>
      <c r="D30" s="167">
        <f>IFERROR('tablas evol IO CAT '!E30/'tablas evol IO CAT '!E43-1,"-")</f>
        <v>6.7212770426381407E-3</v>
      </c>
      <c r="E30" s="167">
        <f>IFERROR('tablas evol IO CAT '!G30/'tablas evol IO CAT '!G43-1,"-")</f>
        <v>-0.22831856267021544</v>
      </c>
      <c r="F30" s="135">
        <f>IFERROR('tablas evol IO CAT '!I30/'tablas evol IO CAT '!I43-1,"-")</f>
        <v>-0.18330176307737145</v>
      </c>
      <c r="G30" s="167">
        <f>IFERROR('tablas evol IO CAT '!K30/'tablas evol IO CAT '!K43-1,"-")</f>
        <v>-0.25870646766169147</v>
      </c>
      <c r="H30" s="135">
        <f>IFERROR('tablas evol IO CAT '!M30/'tablas evol IO CAT '!M43-1,"-")</f>
        <v>-0.21124387254901955</v>
      </c>
    </row>
    <row r="31" spans="2:8" ht="15" hidden="1" customHeight="1" outlineLevel="1">
      <c r="B31" s="65" t="s">
        <v>92</v>
      </c>
      <c r="C31" s="167">
        <f>IFERROR('tablas evol IO CAT '!C31/'tablas evol IO CAT '!C44-1,"-")</f>
        <v>-0.56745430425346433</v>
      </c>
      <c r="D31" s="167">
        <f>IFERROR('tablas evol IO CAT '!E31/'tablas evol IO CAT '!E44-1,"-")</f>
        <v>-0.16470098985864179</v>
      </c>
      <c r="E31" s="167">
        <f>IFERROR('tablas evol IO CAT '!G31/'tablas evol IO CAT '!G44-1,"-")</f>
        <v>-0.19045483584767697</v>
      </c>
      <c r="F31" s="135">
        <f>IFERROR('tablas evol IO CAT '!I31/'tablas evol IO CAT '!I44-1,"-")</f>
        <v>-0.17708496149167519</v>
      </c>
      <c r="G31" s="167">
        <f>IFERROR('tablas evol IO CAT '!K31/'tablas evol IO CAT '!K44-1,"-")</f>
        <v>-0.17906828201868008</v>
      </c>
      <c r="H31" s="135">
        <f>IFERROR('tablas evol IO CAT '!M31/'tablas evol IO CAT '!M44-1,"-")</f>
        <v>-0.18013992350100216</v>
      </c>
    </row>
    <row r="32" spans="2:8" ht="15" hidden="1" customHeight="1" outlineLevel="1">
      <c r="B32" s="65" t="s">
        <v>93</v>
      </c>
      <c r="C32" s="167">
        <f>IFERROR('tablas evol IO CAT '!C32/'tablas evol IO CAT '!C45-1,"-")</f>
        <v>-0.73727706596051479</v>
      </c>
      <c r="D32" s="167">
        <f>IFERROR('tablas evol IO CAT '!E32/'tablas evol IO CAT '!E45-1,"-")</f>
        <v>-0.18428942634419343</v>
      </c>
      <c r="E32" s="167">
        <f>IFERROR('tablas evol IO CAT '!G32/'tablas evol IO CAT '!G45-1,"-")</f>
        <v>-0.1962652789344469</v>
      </c>
      <c r="F32" s="135">
        <f>IFERROR('tablas evol IO CAT '!I32/'tablas evol IO CAT '!I45-1,"-")</f>
        <v>-0.18952234206471485</v>
      </c>
      <c r="G32" s="167">
        <f>IFERROR('tablas evol IO CAT '!K32/'tablas evol IO CAT '!K45-1,"-")</f>
        <v>-0.30945839874411307</v>
      </c>
      <c r="H32" s="135">
        <f>IFERROR('tablas evol IO CAT '!M32/'tablas evol IO CAT '!M45-1,"-")</f>
        <v>-0.23709852038975099</v>
      </c>
    </row>
    <row r="33" spans="2:8" ht="15" hidden="1" customHeight="1" outlineLevel="1">
      <c r="B33" s="65" t="s">
        <v>94</v>
      </c>
      <c r="C33" s="167">
        <f>IFERROR('tablas evol IO CAT '!C33/'tablas evol IO CAT '!C46-1,"-")</f>
        <v>-0.20966721088215046</v>
      </c>
      <c r="D33" s="167">
        <f>IFERROR('tablas evol IO CAT '!E33/'tablas evol IO CAT '!E46-1,"-")</f>
        <v>-0.28611149728903107</v>
      </c>
      <c r="E33" s="167">
        <f>IFERROR('tablas evol IO CAT '!G33/'tablas evol IO CAT '!G46-1,"-")</f>
        <v>-0.20556544731430959</v>
      </c>
      <c r="F33" s="135">
        <f>IFERROR('tablas evol IO CAT '!I33/'tablas evol IO CAT '!I46-1,"-")</f>
        <v>-0.21336996336996328</v>
      </c>
      <c r="G33" s="167">
        <f>IFERROR('tablas evol IO CAT '!K33/'tablas evol IO CAT '!K46-1,"-")</f>
        <v>-0.28961084086170952</v>
      </c>
      <c r="H33" s="135">
        <f>IFERROR('tablas evol IO CAT '!M33/'tablas evol IO CAT '!M46-1,"-")</f>
        <v>-0.24324716816729597</v>
      </c>
    </row>
    <row r="34" spans="2:8" ht="15" hidden="1" customHeight="1" outlineLevel="1">
      <c r="B34" s="65" t="s">
        <v>95</v>
      </c>
      <c r="C34" s="167">
        <f>IFERROR('tablas evol IO CAT '!C34/'tablas evol IO CAT '!C47-1,"-")</f>
        <v>-0.26327986549734173</v>
      </c>
      <c r="D34" s="167">
        <f>IFERROR('tablas evol IO CAT '!E34/'tablas evol IO CAT '!E47-1,"-")</f>
        <v>-0.26569181956131882</v>
      </c>
      <c r="E34" s="167">
        <f>IFERROR('tablas evol IO CAT '!G34/'tablas evol IO CAT '!G47-1,"-")</f>
        <v>-8.3589813173063354E-2</v>
      </c>
      <c r="F34" s="135">
        <f>IFERROR('tablas evol IO CAT '!I34/'tablas evol IO CAT '!I47-1,"-")</f>
        <v>-0.11793908493224214</v>
      </c>
      <c r="G34" s="167">
        <f>IFERROR('tablas evol IO CAT '!K34/'tablas evol IO CAT '!K47-1,"-")</f>
        <v>-0.1959865240955031</v>
      </c>
      <c r="H34" s="135">
        <f>IFERROR('tablas evol IO CAT '!M34/'tablas evol IO CAT '!M47-1,"-")</f>
        <v>-0.14995834490419324</v>
      </c>
    </row>
    <row r="35" spans="2:8" ht="15" hidden="1" customHeight="1" outlineLevel="1">
      <c r="B35" s="65" t="s">
        <v>96</v>
      </c>
      <c r="C35" s="167">
        <f>IFERROR('tablas evol IO CAT '!C35/'tablas evol IO CAT '!C48-1,"-")</f>
        <v>-6.5333027231644358E-2</v>
      </c>
      <c r="D35" s="167">
        <f>IFERROR('tablas evol IO CAT '!E35/'tablas evol IO CAT '!E48-1,"-")</f>
        <v>-8.7450927304724591E-2</v>
      </c>
      <c r="E35" s="167">
        <f>IFERROR('tablas evol IO CAT '!G35/'tablas evol IO CAT '!G48-1,"-")</f>
        <v>-0.11196014774952068</v>
      </c>
      <c r="F35" s="135">
        <f>IFERROR('tablas evol IO CAT '!I35/'tablas evol IO CAT '!I48-1,"-")</f>
        <v>-0.10352941176470587</v>
      </c>
      <c r="G35" s="167">
        <f>IFERROR('tablas evol IO CAT '!K35/'tablas evol IO CAT '!K48-1,"-")</f>
        <v>-0.10556760665220544</v>
      </c>
      <c r="H35" s="135">
        <f>IFERROR('tablas evol IO CAT '!M35/'tablas evol IO CAT '!M48-1,"-")</f>
        <v>-0.10564242012236569</v>
      </c>
    </row>
    <row r="36" spans="2:8" ht="15" hidden="1" customHeight="1" outlineLevel="1">
      <c r="B36" s="65" t="s">
        <v>97</v>
      </c>
      <c r="C36" s="167">
        <f>IFERROR('tablas evol IO CAT '!C36/'tablas evol IO CAT '!C49-1,"-")</f>
        <v>-9.4738078183996377E-2</v>
      </c>
      <c r="D36" s="167">
        <f>IFERROR('tablas evol IO CAT '!E36/'tablas evol IO CAT '!E49-1,"-")</f>
        <v>-2.5664388762338564E-2</v>
      </c>
      <c r="E36" s="167">
        <f>IFERROR('tablas evol IO CAT '!G36/'tablas evol IO CAT '!G49-1,"-")</f>
        <v>1.1662443358460228E-2</v>
      </c>
      <c r="F36" s="135">
        <f>IFERROR('tablas evol IO CAT '!I36/'tablas evol IO CAT '!I49-1,"-")</f>
        <v>8.5457705677867146E-3</v>
      </c>
      <c r="G36" s="167">
        <f>IFERROR('tablas evol IO CAT '!K36/'tablas evol IO CAT '!K49-1,"-")</f>
        <v>-0.10965982488876136</v>
      </c>
      <c r="H36" s="135">
        <f>IFERROR('tablas evol IO CAT '!M36/'tablas evol IO CAT '!M49-1,"-")</f>
        <v>-4.0981240981241007E-2</v>
      </c>
    </row>
    <row r="37" spans="2:8" collapsed="1">
      <c r="B37" s="79">
        <v>2009</v>
      </c>
      <c r="C37" s="135">
        <f>IFERROR('tablas evol IO CAT '!C37/'tablas evol IO CAT '!C50-1,"-")</f>
        <v>-0.33104561669333876</v>
      </c>
      <c r="D37" s="135">
        <f>IFERROR('tablas evol IO CAT '!E37/'tablas evol IO CAT '!E50-1,"-")</f>
        <v>-0.16063311671073088</v>
      </c>
      <c r="E37" s="135">
        <f>IFERROR('tablas evol IO CAT '!G37/'tablas evol IO CAT '!G50-1,"-")</f>
        <v>-0.13024691274671307</v>
      </c>
      <c r="F37" s="135">
        <f>IFERROR('tablas evol IO CAT '!I37/'tablas evol IO CAT '!I50-1,"-")</f>
        <v>-0.12795223707563697</v>
      </c>
      <c r="G37" s="135">
        <f>IFERROR('tablas evol IO CAT '!K37/'tablas evol IO CAT '!K50-1,"-")</f>
        <v>-0.20995911866870487</v>
      </c>
      <c r="H37" s="135">
        <f>IFERROR('tablas evol IO CAT '!M37/'tablas evol IO CAT '!M50-1,"-")</f>
        <v>-0.15964622936945139</v>
      </c>
    </row>
    <row r="38" spans="2:8" ht="15" hidden="1" customHeight="1" outlineLevel="1">
      <c r="B38" s="65" t="s">
        <v>86</v>
      </c>
      <c r="C38" s="167">
        <f>IFERROR('tablas evol IO CAT '!C38/'tablas evol IO CAT '!C51-1,"-")</f>
        <v>0.1017955688104577</v>
      </c>
      <c r="D38" s="167">
        <f>IFERROR('tablas evol IO CAT '!E38/'tablas evol IO CAT '!E51-1,"-")</f>
        <v>-5.9033711356222263E-3</v>
      </c>
      <c r="E38" s="167">
        <f>IFERROR('tablas evol IO CAT '!G38/'tablas evol IO CAT '!G51-1,"-")</f>
        <v>1.9142962713438516E-2</v>
      </c>
      <c r="F38" s="135">
        <f>IFERROR('tablas evol IO CAT '!I38/'tablas evol IO CAT '!I51-1,"-")</f>
        <v>1.62044250545339E-2</v>
      </c>
      <c r="G38" s="167">
        <f>IFERROR('tablas evol IO CAT '!K38/'tablas evol IO CAT '!K51-1,"-")</f>
        <v>-0.11513012792236443</v>
      </c>
      <c r="H38" s="135">
        <f>IFERROR('tablas evol IO CAT '!M38/'tablas evol IO CAT '!M51-1,"-")</f>
        <v>-3.8198143357175307E-2</v>
      </c>
    </row>
    <row r="39" spans="2:8" ht="15" hidden="1" customHeight="1" outlineLevel="1">
      <c r="B39" s="65" t="s">
        <v>87</v>
      </c>
      <c r="C39" s="167">
        <f>IFERROR('tablas evol IO CAT '!C39/'tablas evol IO CAT '!C52-1,"-")</f>
        <v>-0.43884136937315155</v>
      </c>
      <c r="D39" s="167">
        <f>IFERROR('tablas evol IO CAT '!E39/'tablas evol IO CAT '!E52-1,"-")</f>
        <v>-0.10227272727272729</v>
      </c>
      <c r="E39" s="167">
        <f>IFERROR('tablas evol IO CAT '!G39/'tablas evol IO CAT '!G52-1,"-")</f>
        <v>-3.1677297343661315E-2</v>
      </c>
      <c r="F39" s="135">
        <f>IFERROR('tablas evol IO CAT '!I39/'tablas evol IO CAT '!I52-1,"-")</f>
        <v>-5.572574762946747E-2</v>
      </c>
      <c r="G39" s="167">
        <f>IFERROR('tablas evol IO CAT '!K39/'tablas evol IO CAT '!K52-1,"-")</f>
        <v>-6.6133246244284849E-2</v>
      </c>
      <c r="H39" s="135">
        <f>IFERROR('tablas evol IO CAT '!M39/'tablas evol IO CAT '!M52-1,"-")</f>
        <v>-5.9881151912235198E-2</v>
      </c>
    </row>
    <row r="40" spans="2:8" ht="15" hidden="1" customHeight="1" outlineLevel="1">
      <c r="B40" s="65" t="s">
        <v>88</v>
      </c>
      <c r="C40" s="167">
        <f>IFERROR('tablas evol IO CAT '!C40/'tablas evol IO CAT '!C53-1,"-")</f>
        <v>-0.14913456894946941</v>
      </c>
      <c r="D40" s="167">
        <f>IFERROR('tablas evol IO CAT '!E40/'tablas evol IO CAT '!E53-1,"-")</f>
        <v>-7.3532358244840612E-2</v>
      </c>
      <c r="E40" s="167">
        <f>IFERROR('tablas evol IO CAT '!G40/'tablas evol IO CAT '!G53-1,"-")</f>
        <v>-6.1891714141010246E-3</v>
      </c>
      <c r="F40" s="135">
        <f>IFERROR('tablas evol IO CAT '!I40/'tablas evol IO CAT '!I53-1,"-")</f>
        <v>-2.0738137082601082E-2</v>
      </c>
      <c r="G40" s="167">
        <f>IFERROR('tablas evol IO CAT '!K40/'tablas evol IO CAT '!K53-1,"-")</f>
        <v>-7.1756029499701057E-2</v>
      </c>
      <c r="H40" s="135">
        <f>IFERROR('tablas evol IO CAT '!M40/'tablas evol IO CAT '!M53-1,"-")</f>
        <v>-4.0029514849658776E-2</v>
      </c>
    </row>
    <row r="41" spans="2:8" ht="15" hidden="1" customHeight="1" outlineLevel="1">
      <c r="B41" s="65" t="s">
        <v>89</v>
      </c>
      <c r="C41" s="167">
        <f>IFERROR('tablas evol IO CAT '!C41/'tablas evol IO CAT '!C54-1,"-")</f>
        <v>0.16640429576911364</v>
      </c>
      <c r="D41" s="167">
        <f>IFERROR('tablas evol IO CAT '!E41/'tablas evol IO CAT '!E54-1,"-")</f>
        <v>-0.16811909949164849</v>
      </c>
      <c r="E41" s="167">
        <f>IFERROR('tablas evol IO CAT '!G41/'tablas evol IO CAT '!G54-1,"-")</f>
        <v>-2.6605152067941673E-2</v>
      </c>
      <c r="F41" s="135">
        <f>IFERROR('tablas evol IO CAT '!I41/'tablas evol IO CAT '!I54-1,"-")</f>
        <v>-5.0186706497386102E-2</v>
      </c>
      <c r="G41" s="167">
        <f>IFERROR('tablas evol IO CAT '!K41/'tablas evol IO CAT '!K54-1,"-")</f>
        <v>-7.454760031471297E-2</v>
      </c>
      <c r="H41" s="135">
        <f>IFERROR('tablas evol IO CAT '!M41/'tablas evol IO CAT '!M54-1,"-")</f>
        <v>-5.9153998678122988E-2</v>
      </c>
    </row>
    <row r="42" spans="2:8" ht="15" hidden="1" customHeight="1" outlineLevel="1">
      <c r="B42" s="65" t="s">
        <v>90</v>
      </c>
      <c r="C42" s="167">
        <f>IFERROR('tablas evol IO CAT '!C42/'tablas evol IO CAT '!C55-1,"-")</f>
        <v>-0.20549500538109633</v>
      </c>
      <c r="D42" s="167">
        <f>IFERROR('tablas evol IO CAT '!E42/'tablas evol IO CAT '!E55-1,"-")</f>
        <v>-3.1300593631948259E-2</v>
      </c>
      <c r="E42" s="167">
        <f>IFERROR('tablas evol IO CAT '!G42/'tablas evol IO CAT '!G55-1,"-")</f>
        <v>2.8932895484130583E-3</v>
      </c>
      <c r="F42" s="135">
        <f>IFERROR('tablas evol IO CAT '!I42/'tablas evol IO CAT '!I55-1,"-")</f>
        <v>-6.9419931756675712E-3</v>
      </c>
      <c r="G42" s="167">
        <f>IFERROR('tablas evol IO CAT '!K42/'tablas evol IO CAT '!K55-1,"-")</f>
        <v>2.2263948497853958E-2</v>
      </c>
      <c r="H42" s="135">
        <f>IFERROR('tablas evol IO CAT '!M42/'tablas evol IO CAT '!M55-1,"-")</f>
        <v>3.4640603736235676E-3</v>
      </c>
    </row>
    <row r="43" spans="2:8" ht="15" hidden="1" customHeight="1" outlineLevel="1">
      <c r="B43" s="65" t="s">
        <v>91</v>
      </c>
      <c r="C43" s="167">
        <f>IFERROR('tablas evol IO CAT '!C43/'tablas evol IO CAT '!C56-1,"-")</f>
        <v>0.11722939610801908</v>
      </c>
      <c r="D43" s="167">
        <f>IFERROR('tablas evol IO CAT '!E43/'tablas evol IO CAT '!E56-1,"-")</f>
        <v>-9.555471124620063E-2</v>
      </c>
      <c r="E43" s="167">
        <f>IFERROR('tablas evol IO CAT '!G43/'tablas evol IO CAT '!G56-1,"-")</f>
        <v>-2.2930145458363804E-2</v>
      </c>
      <c r="F43" s="135">
        <f>IFERROR('tablas evol IO CAT '!I43/'tablas evol IO CAT '!I56-1,"-")</f>
        <v>-3.3516406139980415E-2</v>
      </c>
      <c r="G43" s="167">
        <f>IFERROR('tablas evol IO CAT '!K43/'tablas evol IO CAT '!K56-1,"-")</f>
        <v>-7.0591861898890218E-2</v>
      </c>
      <c r="H43" s="135">
        <f>IFERROR('tablas evol IO CAT '!M43/'tablas evol IO CAT '!M56-1,"-")</f>
        <v>-4.7980166253463463E-2</v>
      </c>
    </row>
    <row r="44" spans="2:8" ht="15" hidden="1" customHeight="1" outlineLevel="1">
      <c r="B44" s="65" t="s">
        <v>92</v>
      </c>
      <c r="C44" s="167">
        <f>IFERROR('tablas evol IO CAT '!C44/'tablas evol IO CAT '!C57-1,"-")</f>
        <v>-0.17545458785024171</v>
      </c>
      <c r="D44" s="167">
        <f>IFERROR('tablas evol IO CAT '!E44/'tablas evol IO CAT '!E57-1,"-")</f>
        <v>-3.8687654086857592E-2</v>
      </c>
      <c r="E44" s="167">
        <f>IFERROR('tablas evol IO CAT '!G44/'tablas evol IO CAT '!G57-1,"-")</f>
        <v>1.1384380386544102E-2</v>
      </c>
      <c r="F44" s="135">
        <f>IFERROR('tablas evol IO CAT '!I44/'tablas evol IO CAT '!I57-1,"-")</f>
        <v>1.3042060645582776E-3</v>
      </c>
      <c r="G44" s="167">
        <f>IFERROR('tablas evol IO CAT '!K44/'tablas evol IO CAT '!K57-1,"-")</f>
        <v>-2.8808971384377435E-2</v>
      </c>
      <c r="H44" s="135">
        <f>IFERROR('tablas evol IO CAT '!M44/'tablas evol IO CAT '!M57-1,"-")</f>
        <v>-9.3978419770275323E-3</v>
      </c>
    </row>
    <row r="45" spans="2:8" ht="15" hidden="1" customHeight="1" outlineLevel="1">
      <c r="B45" s="65" t="s">
        <v>93</v>
      </c>
      <c r="C45" s="167">
        <f>IFERROR('tablas evol IO CAT '!C45/'tablas evol IO CAT '!C58-1,"-")</f>
        <v>0.57143436694654581</v>
      </c>
      <c r="D45" s="167">
        <f>IFERROR('tablas evol IO CAT '!E45/'tablas evol IO CAT '!E58-1,"-")</f>
        <v>0.11599375418246716</v>
      </c>
      <c r="E45" s="167">
        <f>IFERROR('tablas evol IO CAT '!G45/'tablas evol IO CAT '!G58-1,"-")</f>
        <v>0.20030063259828856</v>
      </c>
      <c r="F45" s="135">
        <f>IFERROR('tablas evol IO CAT '!I45/'tablas evol IO CAT '!I58-1,"-")</f>
        <v>0.18888662731528583</v>
      </c>
      <c r="G45" s="167">
        <f>IFERROR('tablas evol IO CAT '!K45/'tablas evol IO CAT '!K58-1,"-")</f>
        <v>0.23419714216517318</v>
      </c>
      <c r="H45" s="135">
        <f>IFERROR('tablas evol IO CAT '!M45/'tablas evol IO CAT '!M58-1,"-")</f>
        <v>0.2058311575282854</v>
      </c>
    </row>
    <row r="46" spans="2:8" ht="15" hidden="1" customHeight="1" outlineLevel="1">
      <c r="B46" s="65" t="s">
        <v>94</v>
      </c>
      <c r="C46" s="167">
        <f>IFERROR('tablas evol IO CAT '!C46/'tablas evol IO CAT '!C59-1,"-")</f>
        <v>-0.24962225565651319</v>
      </c>
      <c r="D46" s="167">
        <f>IFERROR('tablas evol IO CAT '!E46/'tablas evol IO CAT '!E59-1,"-")</f>
        <v>0.1873555628920438</v>
      </c>
      <c r="E46" s="167">
        <f>IFERROR('tablas evol IO CAT '!G46/'tablas evol IO CAT '!G59-1,"-")</f>
        <v>0.13197921930800138</v>
      </c>
      <c r="F46" s="135">
        <f>IFERROR('tablas evol IO CAT '!I46/'tablas evol IO CAT '!I59-1,"-")</f>
        <v>0.13783864245311084</v>
      </c>
      <c r="G46" s="167">
        <f>IFERROR('tablas evol IO CAT '!K46/'tablas evol IO CAT '!K59-1,"-")</f>
        <v>9.6798780487804992E-2</v>
      </c>
      <c r="H46" s="135">
        <f>IFERROR('tablas evol IO CAT '!M46/'tablas evol IO CAT '!M59-1,"-")</f>
        <v>0.1242448979591837</v>
      </c>
    </row>
    <row r="47" spans="2:8" ht="15" hidden="1" customHeight="1" outlineLevel="1">
      <c r="B47" s="65" t="s">
        <v>95</v>
      </c>
      <c r="C47" s="167">
        <f>IFERROR('tablas evol IO CAT '!C47/'tablas evol IO CAT '!C60-1,"-")</f>
        <v>0.53790923635228483</v>
      </c>
      <c r="D47" s="167">
        <f>IFERROR('tablas evol IO CAT '!E47/'tablas evol IO CAT '!E60-1,"-")</f>
        <v>1.6832655351381565E-2</v>
      </c>
      <c r="E47" s="167">
        <f>IFERROR('tablas evol IO CAT '!G47/'tablas evol IO CAT '!G60-1,"-")</f>
        <v>-3.4093737532066126E-2</v>
      </c>
      <c r="F47" s="135">
        <f>IFERROR('tablas evol IO CAT '!I47/'tablas evol IO CAT '!I60-1,"-")</f>
        <v>-1.2978413455171589E-2</v>
      </c>
      <c r="G47" s="167">
        <f>IFERROR('tablas evol IO CAT '!K47/'tablas evol IO CAT '!K60-1,"-")</f>
        <v>-4.2298716452743301E-3</v>
      </c>
      <c r="H47" s="135">
        <f>IFERROR('tablas evol IO CAT '!M47/'tablas evol IO CAT '!M60-1,"-")</f>
        <v>-9.3535075653371491E-3</v>
      </c>
    </row>
    <row r="48" spans="2:8" ht="15" hidden="1" customHeight="1" outlineLevel="1">
      <c r="B48" s="65" t="s">
        <v>96</v>
      </c>
      <c r="C48" s="167">
        <f>IFERROR('tablas evol IO CAT '!C48/'tablas evol IO CAT '!C61-1,"-")</f>
        <v>4.7836117305565917E-2</v>
      </c>
      <c r="D48" s="167">
        <f>IFERROR('tablas evol IO CAT '!E48/'tablas evol IO CAT '!E61-1,"-")</f>
        <v>-3.0958940049849115E-2</v>
      </c>
      <c r="E48" s="167">
        <f>IFERROR('tablas evol IO CAT '!G48/'tablas evol IO CAT '!G61-1,"-")</f>
        <v>6.365908603853665E-3</v>
      </c>
      <c r="F48" s="135">
        <f>IFERROR('tablas evol IO CAT '!I48/'tablas evol IO CAT '!I61-1,"-")</f>
        <v>-2.6136957658118298E-4</v>
      </c>
      <c r="G48" s="167">
        <f>IFERROR('tablas evol IO CAT '!K48/'tablas evol IO CAT '!K61-1,"-")</f>
        <v>-1.2283959434366554E-2</v>
      </c>
      <c r="H48" s="135">
        <f>IFERROR('tablas evol IO CAT '!M48/'tablas evol IO CAT '!M61-1,"-")</f>
        <v>-4.6014345648938138E-3</v>
      </c>
    </row>
    <row r="49" spans="2:8" ht="15" hidden="1" customHeight="1" outlineLevel="1">
      <c r="B49" s="65" t="s">
        <v>97</v>
      </c>
      <c r="C49" s="167">
        <f>IFERROR('tablas evol IO CAT '!C49/'tablas evol IO CAT '!C62-1,"-")</f>
        <v>0.22300950021006782</v>
      </c>
      <c r="D49" s="167">
        <f>IFERROR('tablas evol IO CAT '!E49/'tablas evol IO CAT '!E62-1,"-")</f>
        <v>-6.1832169824761363E-2</v>
      </c>
      <c r="E49" s="167">
        <f>IFERROR('tablas evol IO CAT '!G49/'tablas evol IO CAT '!G62-1,"-")</f>
        <v>8.3694802826037584E-3</v>
      </c>
      <c r="F49" s="135">
        <f>IFERROR('tablas evol IO CAT '!I49/'tablas evol IO CAT '!I62-1,"-")</f>
        <v>-2.3121387283236983E-3</v>
      </c>
      <c r="G49" s="167">
        <f>IFERROR('tablas evol IO CAT '!K49/'tablas evol IO CAT '!K62-1,"-")</f>
        <v>1.5745735529960614E-2</v>
      </c>
      <c r="H49" s="135">
        <f>IFERROR('tablas evol IO CAT '!M49/'tablas evol IO CAT '!M62-1,"-")</f>
        <v>4.93039443155463E-3</v>
      </c>
    </row>
    <row r="50" spans="2:8" collapsed="1">
      <c r="B50" s="79">
        <v>2008</v>
      </c>
      <c r="C50" s="135">
        <f>IFERROR('tablas evol IO CAT '!C50/'tablas evol IO CAT '!C63-1,"-")</f>
        <v>5.0251901670881338E-3</v>
      </c>
      <c r="D50" s="135">
        <f>IFERROR('tablas evol IO CAT '!E50/'tablas evol IO CAT '!E63-1,"-")</f>
        <v>-2.3816448288151326E-2</v>
      </c>
      <c r="E50" s="135">
        <f>IFERROR('tablas evol IO CAT '!G50/'tablas evol IO CAT '!G63-1,"-")</f>
        <v>1.6284675978849528E-2</v>
      </c>
      <c r="F50" s="135">
        <f>IFERROR('tablas evol IO CAT '!I50/'tablas evol IO CAT '!I63-1,"-")</f>
        <v>8.967651580376268E-3</v>
      </c>
      <c r="G50" s="135">
        <f>IFERROR('tablas evol IO CAT '!K50/'tablas evol IO CAT '!K63-1,"-")</f>
        <v>-1.2138033623525391E-2</v>
      </c>
      <c r="H50" s="135">
        <f>IFERROR('tablas evol IO CAT '!M50/'tablas evol IO CAT '!M63-1,"-")</f>
        <v>1.0161953465488427E-3</v>
      </c>
    </row>
    <row r="51" spans="2:8" ht="15" hidden="1" customHeight="1" outlineLevel="1">
      <c r="B51" s="65" t="s">
        <v>86</v>
      </c>
      <c r="C51" s="167">
        <f>IFERROR('tablas evol IO CAT '!C51/'tablas evol IO CAT '!C64-1,"-")</f>
        <v>0.19382783646451984</v>
      </c>
      <c r="D51" s="167">
        <f>IFERROR('tablas evol IO CAT '!E51/'tablas evol IO CAT '!E64-1,"-")</f>
        <v>-6.0154767119287356E-2</v>
      </c>
      <c r="E51" s="167">
        <f>IFERROR('tablas evol IO CAT '!G51/'tablas evol IO CAT '!G64-1,"-")</f>
        <v>1.4036864279649564E-3</v>
      </c>
      <c r="F51" s="135">
        <f>IFERROR('tablas evol IO CAT '!I51/'tablas evol IO CAT '!I64-1,"-")</f>
        <v>-9.4150331841333923E-3</v>
      </c>
      <c r="G51" s="167">
        <f>IFERROR('tablas evol IO CAT '!K51/'tablas evol IO CAT '!K64-1,"-")</f>
        <v>3.8320610687023082E-2</v>
      </c>
      <c r="H51" s="135">
        <f>IFERROR('tablas evol IO CAT '!M51/'tablas evol IO CAT '!M64-1,"-")</f>
        <v>9.6803933620159821E-3</v>
      </c>
    </row>
    <row r="52" spans="2:8" ht="15" hidden="1" customHeight="1" outlineLevel="1">
      <c r="B52" s="65" t="s">
        <v>87</v>
      </c>
      <c r="C52" s="167">
        <f>IFERROR('tablas evol IO CAT '!C52/'tablas evol IO CAT '!C65-1,"-")</f>
        <v>1.2829858122749598</v>
      </c>
      <c r="D52" s="167">
        <f>IFERROR('tablas evol IO CAT '!E52/'tablas evol IO CAT '!E65-1,"-")</f>
        <v>-6.1387354205022504E-4</v>
      </c>
      <c r="E52" s="167">
        <f>IFERROR('tablas evol IO CAT '!G52/'tablas evol IO CAT '!G65-1,"-")</f>
        <v>-4.6036720248047613E-2</v>
      </c>
      <c r="F52" s="135">
        <f>IFERROR('tablas evol IO CAT '!I52/'tablas evol IO CAT '!I65-1,"-")</f>
        <v>-2.169259312116445E-2</v>
      </c>
      <c r="G52" s="167">
        <f>IFERROR('tablas evol IO CAT '!K52/'tablas evol IO CAT '!K65-1,"-")</f>
        <v>1.9633507853404897E-3</v>
      </c>
      <c r="H52" s="135">
        <f>IFERROR('tablas evol IO CAT '!M52/'tablas evol IO CAT '!M65-1,"-")</f>
        <v>-1.2042751768779336E-2</v>
      </c>
    </row>
    <row r="53" spans="2:8" ht="15" hidden="1" customHeight="1" outlineLevel="1">
      <c r="B53" s="65" t="s">
        <v>88</v>
      </c>
      <c r="C53" s="167">
        <f>IFERROR('tablas evol IO CAT '!C53/'tablas evol IO CAT '!C66-1,"-")</f>
        <v>-0.10163025750249444</v>
      </c>
      <c r="D53" s="167">
        <f>IFERROR('tablas evol IO CAT '!E53/'tablas evol IO CAT '!E66-1,"-")</f>
        <v>-6.5355805243445753E-2</v>
      </c>
      <c r="E53" s="167">
        <f>IFERROR('tablas evol IO CAT '!G53/'tablas evol IO CAT '!G66-1,"-")</f>
        <v>-0.16518853893958185</v>
      </c>
      <c r="F53" s="135">
        <f>IFERROR('tablas evol IO CAT '!I53/'tablas evol IO CAT '!I66-1,"-")</f>
        <v>-0.14603031667417077</v>
      </c>
      <c r="G53" s="167">
        <f>IFERROR('tablas evol IO CAT '!K53/'tablas evol IO CAT '!K66-1,"-")</f>
        <v>-5.3528945281521301E-3</v>
      </c>
      <c r="H53" s="135">
        <f>IFERROR('tablas evol IO CAT '!M53/'tablas evol IO CAT '!M66-1,"-")</f>
        <v>-9.7252289758534505E-2</v>
      </c>
    </row>
    <row r="54" spans="2:8" ht="15" hidden="1" customHeight="1" outlineLevel="1">
      <c r="B54" s="65" t="s">
        <v>89</v>
      </c>
      <c r="C54" s="167">
        <f>IFERROR('tablas evol IO CAT '!C54/'tablas evol IO CAT '!C67-1,"-")</f>
        <v>-0.27523703846813574</v>
      </c>
      <c r="D54" s="167">
        <f>IFERROR('tablas evol IO CAT '!E54/'tablas evol IO CAT '!E67-1,"-")</f>
        <v>-0.12181122448979598</v>
      </c>
      <c r="E54" s="167">
        <f>IFERROR('tablas evol IO CAT '!G54/'tablas evol IO CAT '!G67-1,"-")</f>
        <v>-0.13205718615430251</v>
      </c>
      <c r="F54" s="135">
        <f>IFERROR('tablas evol IO CAT '!I54/'tablas evol IO CAT '!I67-1,"-")</f>
        <v>-0.13164721141374824</v>
      </c>
      <c r="G54" s="167">
        <f>IFERROR('tablas evol IO CAT '!K54/'tablas evol IO CAT '!K67-1,"-")</f>
        <v>-7.7983315197678538E-2</v>
      </c>
      <c r="H54" s="135">
        <f>IFERROR('tablas evol IO CAT '!M54/'tablas evol IO CAT '!M67-1,"-")</f>
        <v>-0.11221945137157108</v>
      </c>
    </row>
    <row r="55" spans="2:8" ht="15" hidden="1" customHeight="1" outlineLevel="1">
      <c r="B55" s="65" t="s">
        <v>90</v>
      </c>
      <c r="C55" s="167">
        <f>IFERROR('tablas evol IO CAT '!C55/'tablas evol IO CAT '!C68-1,"-")</f>
        <v>0.71987523247040097</v>
      </c>
      <c r="D55" s="167">
        <f>IFERROR('tablas evol IO CAT '!E55/'tablas evol IO CAT '!E68-1,"-")</f>
        <v>-0.16343115124153484</v>
      </c>
      <c r="E55" s="167">
        <f>IFERROR('tablas evol IO CAT '!G55/'tablas evol IO CAT '!G68-1,"-")</f>
        <v>-2.6128075930761052E-2</v>
      </c>
      <c r="F55" s="135">
        <f>IFERROR('tablas evol IO CAT '!I55/'tablas evol IO CAT '!I68-1,"-")</f>
        <v>-4.7624383684446436E-2</v>
      </c>
      <c r="G55" s="167">
        <f>IFERROR('tablas evol IO CAT '!K55/'tablas evol IO CAT '!K68-1,"-")</f>
        <v>-1.2188659247482803E-2</v>
      </c>
      <c r="H55" s="135">
        <f>IFERROR('tablas evol IO CAT '!M55/'tablas evol IO CAT '!M68-1,"-")</f>
        <v>-3.3596365375418435E-2</v>
      </c>
    </row>
    <row r="56" spans="2:8" ht="15" hidden="1" customHeight="1" outlineLevel="1">
      <c r="B56" s="65" t="s">
        <v>91</v>
      </c>
      <c r="C56" s="167">
        <f>IFERROR('tablas evol IO CAT '!C56/'tablas evol IO CAT '!C69-1,"-")</f>
        <v>-0.33326844655291599</v>
      </c>
      <c r="D56" s="167">
        <f>IFERROR('tablas evol IO CAT '!E56/'tablas evol IO CAT '!E69-1,"-")</f>
        <v>-0.26888888888888884</v>
      </c>
      <c r="E56" s="167">
        <f>IFERROR('tablas evol IO CAT '!G56/'tablas evol IO CAT '!G69-1,"-")</f>
        <v>-9.5146075654264806E-2</v>
      </c>
      <c r="F56" s="135">
        <f>IFERROR('tablas evol IO CAT '!I56/'tablas evol IO CAT '!I69-1,"-")</f>
        <v>-0.1314823874755382</v>
      </c>
      <c r="G56" s="167">
        <f>IFERROR('tablas evol IO CAT '!K56/'tablas evol IO CAT '!K69-1,"-")</f>
        <v>-3.3517056457619598E-2</v>
      </c>
      <c r="H56" s="135">
        <f>IFERROR('tablas evol IO CAT '!M56/'tablas evol IO CAT '!M69-1,"-")</f>
        <v>-9.5501912676428047E-2</v>
      </c>
    </row>
    <row r="57" spans="2:8" ht="15" hidden="1" customHeight="1" outlineLevel="1">
      <c r="B57" s="65" t="s">
        <v>92</v>
      </c>
      <c r="C57" s="167">
        <f>IFERROR('tablas evol IO CAT '!C57/'tablas evol IO CAT '!C70-1,"-")</f>
        <v>0.17346053772766545</v>
      </c>
      <c r="D57" s="167">
        <f>IFERROR('tablas evol IO CAT '!E57/'tablas evol IO CAT '!E70-1,"-")</f>
        <v>-0.11822742474916392</v>
      </c>
      <c r="E57" s="167">
        <f>IFERROR('tablas evol IO CAT '!G57/'tablas evol IO CAT '!G70-1,"-")</f>
        <v>-0.1072304854730356</v>
      </c>
      <c r="F57" s="135">
        <f>IFERROR('tablas evol IO CAT '!I57/'tablas evol IO CAT '!I70-1,"-")</f>
        <v>-0.10674239114606088</v>
      </c>
      <c r="G57" s="167">
        <f>IFERROR('tablas evol IO CAT '!K57/'tablas evol IO CAT '!K70-1,"-")</f>
        <v>5.1005893111156331E-2</v>
      </c>
      <c r="H57" s="135">
        <f>IFERROR('tablas evol IO CAT '!M57/'tablas evol IO CAT '!M70-1,"-")</f>
        <v>-5.4156378600823007E-2</v>
      </c>
    </row>
    <row r="58" spans="2:8" ht="15" hidden="1" customHeight="1" outlineLevel="1">
      <c r="B58" s="65" t="s">
        <v>93</v>
      </c>
      <c r="C58" s="167">
        <f>IFERROR('tablas evol IO CAT '!C58/'tablas evol IO CAT '!C71-1,"-")</f>
        <v>-2.8716216216216228E-2</v>
      </c>
      <c r="D58" s="167">
        <f>IFERROR('tablas evol IO CAT '!E58/'tablas evol IO CAT '!E71-1,"-")</f>
        <v>-0.20823030731190395</v>
      </c>
      <c r="E58" s="167">
        <f>IFERROR('tablas evol IO CAT '!G58/'tablas evol IO CAT '!G71-1,"-")</f>
        <v>-0.24792379517336871</v>
      </c>
      <c r="F58" s="135">
        <f>IFERROR('tablas evol IO CAT '!I58/'tablas evol IO CAT '!I71-1,"-")</f>
        <v>-0.23841264920167415</v>
      </c>
      <c r="G58" s="167">
        <f>IFERROR('tablas evol IO CAT '!K58/'tablas evol IO CAT '!K71-1,"-")</f>
        <v>3.8219763640935378E-2</v>
      </c>
      <c r="H58" s="135">
        <f>IFERROR('tablas evol IO CAT '!M58/'tablas evol IO CAT '!M71-1,"-")</f>
        <v>-0.15592286501377417</v>
      </c>
    </row>
    <row r="59" spans="2:8" ht="15" hidden="1" customHeight="1" outlineLevel="1">
      <c r="B59" s="65" t="s">
        <v>94</v>
      </c>
      <c r="C59" s="167">
        <f>IFERROR('tablas evol IO CAT '!C59/'tablas evol IO CAT '!C72-1,"-")</f>
        <v>-6.9779574801095534E-2</v>
      </c>
      <c r="D59" s="167">
        <f>IFERROR('tablas evol IO CAT '!E59/'tablas evol IO CAT '!E72-1,"-")</f>
        <v>-0.12545113324671575</v>
      </c>
      <c r="E59" s="167">
        <f>IFERROR('tablas evol IO CAT '!G59/'tablas evol IO CAT '!G72-1,"-")</f>
        <v>-9.1206808987589483E-3</v>
      </c>
      <c r="F59" s="135">
        <f>IFERROR('tablas evol IO CAT '!I59/'tablas evol IO CAT '!I72-1,"-")</f>
        <v>-3.5878300803673935E-2</v>
      </c>
      <c r="G59" s="167">
        <f>IFERROR('tablas evol IO CAT '!K59/'tablas evol IO CAT '!K72-1,"-")</f>
        <v>-0.10626702997275206</v>
      </c>
      <c r="H59" s="135">
        <f>IFERROR('tablas evol IO CAT '!M59/'tablas evol IO CAT '!M72-1,"-")</f>
        <v>-6.0870898497393466E-2</v>
      </c>
    </row>
    <row r="60" spans="2:8" ht="15" hidden="1" customHeight="1" outlineLevel="1">
      <c r="B60" s="65" t="s">
        <v>95</v>
      </c>
      <c r="C60" s="167">
        <f>IFERROR('tablas evol IO CAT '!C60/'tablas evol IO CAT '!C73-1,"-")</f>
        <v>-0.17440303503682208</v>
      </c>
      <c r="D60" s="167">
        <f>IFERROR('tablas evol IO CAT '!E60/'tablas evol IO CAT '!E73-1,"-")</f>
        <v>-1.7908802865408413E-2</v>
      </c>
      <c r="E60" s="167">
        <f>IFERROR('tablas evol IO CAT '!G60/'tablas evol IO CAT '!G73-1,"-")</f>
        <v>-9.4821054169114127E-3</v>
      </c>
      <c r="F60" s="135">
        <f>IFERROR('tablas evol IO CAT '!I60/'tablas evol IO CAT '!I73-1,"-")</f>
        <v>-1.4615685762755959E-2</v>
      </c>
      <c r="G60" s="167">
        <f>IFERROR('tablas evol IO CAT '!K60/'tablas evol IO CAT '!K73-1,"-")</f>
        <v>-7.2875674099981413E-4</v>
      </c>
      <c r="H60" s="135">
        <f>IFERROR('tablas evol IO CAT '!M60/'tablas evol IO CAT '!M73-1,"-")</f>
        <v>-9.1317977374949511E-3</v>
      </c>
    </row>
    <row r="61" spans="2:8" ht="15" hidden="1" customHeight="1" outlineLevel="1">
      <c r="B61" s="65" t="s">
        <v>96</v>
      </c>
      <c r="C61" s="167">
        <f>IFERROR('tablas evol IO CAT '!C61/'tablas evol IO CAT '!C74-1,"-")</f>
        <v>0.27526221540035745</v>
      </c>
      <c r="D61" s="167">
        <f>IFERROR('tablas evol IO CAT '!E61/'tablas evol IO CAT '!E74-1,"-")</f>
        <v>-2.1939953810623525E-2</v>
      </c>
      <c r="E61" s="167">
        <f>IFERROR('tablas evol IO CAT '!G61/'tablas evol IO CAT '!G74-1,"-")</f>
        <v>6.5383948691288829E-3</v>
      </c>
      <c r="F61" s="135">
        <f>IFERROR('tablas evol IO CAT '!I61/'tablas evol IO CAT '!I74-1,"-")</f>
        <v>5.6512025233275143E-3</v>
      </c>
      <c r="G61" s="167">
        <f>IFERROR('tablas evol IO CAT '!K61/'tablas evol IO CAT '!K74-1,"-")</f>
        <v>-3.3945080723057686E-2</v>
      </c>
      <c r="H61" s="135">
        <f>IFERROR('tablas evol IO CAT '!M61/'tablas evol IO CAT '!M74-1,"-")</f>
        <v>-9.7829000268024879E-3</v>
      </c>
    </row>
    <row r="62" spans="2:8" ht="15" hidden="1" customHeight="1" outlineLevel="1">
      <c r="B62" s="65" t="s">
        <v>97</v>
      </c>
      <c r="C62" s="167">
        <f>IFERROR('tablas evol IO CAT '!C62/'tablas evol IO CAT '!C75-1,"-")</f>
        <v>0.40086376128778944</v>
      </c>
      <c r="D62" s="167">
        <f>IFERROR('tablas evol IO CAT '!E62/'tablas evol IO CAT '!E75-1,"-")</f>
        <v>2.8575510787256508E-3</v>
      </c>
      <c r="E62" s="167">
        <f>IFERROR('tablas evol IO CAT '!G62/'tablas evol IO CAT '!G75-1,"-")</f>
        <v>4.7495041016977213E-2</v>
      </c>
      <c r="F62" s="135">
        <f>IFERROR('tablas evol IO CAT '!I62/'tablas evol IO CAT '!I75-1,"-")</f>
        <v>4.2011745219093566E-2</v>
      </c>
      <c r="G62" s="167">
        <f>IFERROR('tablas evol IO CAT '!K62/'tablas evol IO CAT '!K75-1,"-")</f>
        <v>1.4044943820224809E-2</v>
      </c>
      <c r="H62" s="135">
        <f>IFERROR('tablas evol IO CAT '!M62/'tablas evol IO CAT '!M75-1,"-")</f>
        <v>3.0638170677028898E-2</v>
      </c>
    </row>
    <row r="63" spans="2:8" collapsed="1">
      <c r="B63" s="79">
        <v>2007</v>
      </c>
      <c r="C63" s="135">
        <f>IFERROR('tablas evol IO CAT '!C63/'tablas evol IO CAT '!C76-1,"-")</f>
        <v>0.12676572065229297</v>
      </c>
      <c r="D63" s="135">
        <f>IFERROR('tablas evol IO CAT '!E63/'tablas evol IO CAT '!E76-1,"-")</f>
        <v>-9.8365205762165453E-2</v>
      </c>
      <c r="E63" s="135">
        <f>IFERROR('tablas evol IO CAT '!G63/'tablas evol IO CAT '!G76-1,"-")</f>
        <v>-6.553821552566641E-2</v>
      </c>
      <c r="F63" s="135">
        <f>IFERROR('tablas evol IO CAT '!I63/'tablas evol IO CAT '!I76-1,"-")</f>
        <v>-6.927504637978954E-2</v>
      </c>
      <c r="G63" s="135">
        <f>IFERROR('tablas evol IO CAT '!K63/'tablas evol IO CAT '!K76-1,"-")</f>
        <v>-1.1512297438897812E-2</v>
      </c>
      <c r="H63" s="135">
        <f>IFERROR('tablas evol IO CAT '!M63/'tablas evol IO CAT '!M76-1,"-")</f>
        <v>-4.7618018101246662E-2</v>
      </c>
    </row>
    <row r="64" spans="2:8" ht="15" customHeight="1">
      <c r="B64" s="170" t="s">
        <v>79</v>
      </c>
      <c r="C64" s="170"/>
      <c r="D64" s="170"/>
      <c r="E64" s="170"/>
      <c r="F64" s="170"/>
      <c r="G64" s="170"/>
      <c r="H64" s="170"/>
    </row>
  </sheetData>
  <mergeCells count="2">
    <mergeCell ref="B5:H5"/>
    <mergeCell ref="B64:H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45" t="s">
        <v>73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280</v>
      </c>
    </row>
    <row r="7" spans="2:6" ht="15" customHeight="1">
      <c r="B7" s="48" t="s">
        <v>281</v>
      </c>
      <c r="C7" s="290">
        <v>59.12950719314356</v>
      </c>
      <c r="D7" s="290">
        <v>66.887759781953505</v>
      </c>
      <c r="E7" s="129">
        <f>D7/C7-1</f>
        <v>0.13120780059045645</v>
      </c>
      <c r="F7" s="291"/>
    </row>
    <row r="8" spans="2:6" ht="15" customHeight="1">
      <c r="B8" s="51" t="s">
        <v>282</v>
      </c>
      <c r="C8" s="292">
        <v>65.084539593723392</v>
      </c>
      <c r="D8" s="292">
        <v>72.800120109116079</v>
      </c>
      <c r="E8" s="199">
        <f>D8/C8-1</f>
        <v>0.11854705531537268</v>
      </c>
      <c r="F8" s="291"/>
    </row>
    <row r="9" spans="2:6" ht="15" customHeight="1">
      <c r="B9" s="51" t="s">
        <v>283</v>
      </c>
      <c r="C9" s="292">
        <v>50.049228724226403</v>
      </c>
      <c r="D9" s="292">
        <v>56.207156516622533</v>
      </c>
      <c r="E9" s="199">
        <f>D9/C9-1</f>
        <v>0.12303741634714505</v>
      </c>
      <c r="F9" s="291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A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16.7109375" style="196" customWidth="1"/>
    <col min="3" max="4" width="11.14062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284</v>
      </c>
      <c r="C5" s="161"/>
      <c r="D5" s="161"/>
      <c r="E5" s="161"/>
    </row>
    <row r="6" spans="2:9" ht="30" customHeight="1">
      <c r="B6" s="122" t="s">
        <v>285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280</v>
      </c>
    </row>
    <row r="7" spans="2:9" ht="15" customHeight="1">
      <c r="B7" s="241" t="s">
        <v>45</v>
      </c>
      <c r="C7" s="293"/>
      <c r="D7" s="293"/>
      <c r="E7" s="293"/>
    </row>
    <row r="8" spans="2:9" ht="15" customHeight="1">
      <c r="B8" s="294" t="s">
        <v>83</v>
      </c>
      <c r="C8" s="295">
        <v>56.707443325853262</v>
      </c>
      <c r="D8" s="295">
        <v>65.465266158170905</v>
      </c>
      <c r="E8" s="296">
        <f>D8/C8-1</f>
        <v>0.15443868244937953</v>
      </c>
    </row>
    <row r="9" spans="2:9" ht="15" customHeight="1">
      <c r="B9" s="297" t="s">
        <v>161</v>
      </c>
      <c r="C9" s="298">
        <v>65.371712059409219</v>
      </c>
      <c r="D9" s="298">
        <v>77.581329466187512</v>
      </c>
      <c r="E9" s="299">
        <f t="shared" ref="E9:E10" si="0">D9/C9-1</f>
        <v>0.18677218359651193</v>
      </c>
      <c r="F9" s="300"/>
    </row>
    <row r="10" spans="2:9" ht="15" customHeight="1">
      <c r="B10" s="297" t="s">
        <v>166</v>
      </c>
      <c r="C10" s="298">
        <v>48.571082367579614</v>
      </c>
      <c r="D10" s="298">
        <v>54.087426031222421</v>
      </c>
      <c r="E10" s="299">
        <f t="shared" si="0"/>
        <v>0.11357259082463589</v>
      </c>
      <c r="F10" s="300"/>
    </row>
    <row r="11" spans="2:9" ht="15" customHeight="1">
      <c r="B11" s="241" t="s">
        <v>286</v>
      </c>
      <c r="C11" s="301"/>
      <c r="D11" s="301"/>
      <c r="E11" s="302"/>
    </row>
    <row r="12" spans="2:9" ht="15" customHeight="1">
      <c r="B12" s="294" t="s">
        <v>83</v>
      </c>
      <c r="C12" s="295">
        <v>57.395988876625765</v>
      </c>
      <c r="D12" s="295">
        <v>61.424451946590494</v>
      </c>
      <c r="E12" s="296">
        <f t="shared" ref="E12:E14" si="1">D12/C12-1</f>
        <v>7.0187188143478352E-2</v>
      </c>
      <c r="I12" s="196" t="s">
        <v>275</v>
      </c>
    </row>
    <row r="13" spans="2:9" ht="15" customHeight="1">
      <c r="B13" s="297" t="s">
        <v>161</v>
      </c>
      <c r="C13" s="298">
        <v>63.181383330651073</v>
      </c>
      <c r="D13" s="298">
        <v>70.495770970799128</v>
      </c>
      <c r="E13" s="299">
        <f t="shared" si="1"/>
        <v>0.11576808316888565</v>
      </c>
      <c r="F13" s="300"/>
    </row>
    <row r="14" spans="2:9" ht="15" customHeight="1">
      <c r="B14" s="297" t="s">
        <v>166</v>
      </c>
      <c r="C14" s="298">
        <v>48.530757638032604</v>
      </c>
      <c r="D14" s="298">
        <v>47.52404438964242</v>
      </c>
      <c r="E14" s="299">
        <f t="shared" si="1"/>
        <v>-2.0743818917865919E-2</v>
      </c>
      <c r="F14" s="300"/>
    </row>
    <row r="15" spans="2:9" ht="15" customHeight="1">
      <c r="B15" s="241" t="s">
        <v>71</v>
      </c>
      <c r="C15" s="301"/>
      <c r="D15" s="301"/>
      <c r="E15" s="302"/>
      <c r="F15" s="300"/>
    </row>
    <row r="16" spans="2:9" ht="15" customHeight="1">
      <c r="B16" s="294" t="s">
        <v>83</v>
      </c>
      <c r="C16" s="290">
        <v>59.12950719314356</v>
      </c>
      <c r="D16" s="290">
        <v>66.887759781953505</v>
      </c>
      <c r="E16" s="296">
        <f>D16/C16-1</f>
        <v>0.13120780059045645</v>
      </c>
    </row>
    <row r="17" spans="1:12" ht="15" customHeight="1">
      <c r="B17" s="297" t="s">
        <v>161</v>
      </c>
      <c r="C17" s="292">
        <v>65.084539593723392</v>
      </c>
      <c r="D17" s="292">
        <v>72.800120109116079</v>
      </c>
      <c r="E17" s="299">
        <f>D17/C17-1</f>
        <v>0.11854705531537268</v>
      </c>
      <c r="F17" s="300"/>
    </row>
    <row r="18" spans="1:12" ht="15" customHeight="1">
      <c r="B18" s="297" t="s">
        <v>166</v>
      </c>
      <c r="C18" s="292">
        <v>50.049228724226403</v>
      </c>
      <c r="D18" s="292">
        <v>56.207156516622533</v>
      </c>
      <c r="E18" s="299">
        <f>D18/C18-1</f>
        <v>0.12303741634714505</v>
      </c>
      <c r="F18" s="300"/>
    </row>
    <row r="19" spans="1:12" ht="30" customHeight="1">
      <c r="B19" s="111" t="s">
        <v>227</v>
      </c>
      <c r="C19" s="111"/>
      <c r="D19" s="111"/>
      <c r="E19" s="111"/>
    </row>
    <row r="20" spans="1:12" ht="15" customHeight="1" thickBot="1">
      <c r="B20" s="303"/>
      <c r="C20" s="304"/>
      <c r="D20" s="304"/>
    </row>
    <row r="21" spans="1:12" ht="30" customHeight="1" thickBot="1">
      <c r="B21" s="271"/>
      <c r="C21" s="271"/>
      <c r="D21" s="271"/>
      <c r="E21" s="82" t="s">
        <v>98</v>
      </c>
      <c r="F21" s="271"/>
      <c r="G21" s="271"/>
      <c r="H21" s="271"/>
      <c r="I21" s="271"/>
      <c r="J21" s="271"/>
      <c r="K21" s="271"/>
      <c r="L21" s="271"/>
    </row>
    <row r="28" spans="1:12">
      <c r="A28" s="196" t="s">
        <v>275</v>
      </c>
      <c r="B28" s="196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23.7109375" style="196" customWidth="1"/>
    <col min="3" max="4" width="11.140625" style="196" customWidth="1"/>
    <col min="5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.75" customHeight="1">
      <c r="B5" s="161" t="s">
        <v>287</v>
      </c>
      <c r="C5" s="161"/>
      <c r="D5" s="161"/>
      <c r="E5" s="161"/>
    </row>
    <row r="6" spans="2:6" ht="30" customHeight="1">
      <c r="B6" s="122" t="s">
        <v>157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280</v>
      </c>
    </row>
    <row r="7" spans="2:6" ht="14.25" customHeight="1">
      <c r="B7" s="241" t="s">
        <v>158</v>
      </c>
      <c r="C7" s="293"/>
      <c r="D7" s="293"/>
      <c r="E7" s="293"/>
    </row>
    <row r="8" spans="2:6" ht="14.25" customHeight="1">
      <c r="B8" s="244" t="s">
        <v>281</v>
      </c>
      <c r="C8" s="295">
        <v>59.12950719314356</v>
      </c>
      <c r="D8" s="295">
        <v>66.887759781953505</v>
      </c>
      <c r="E8" s="306">
        <f>D8/C8-1</f>
        <v>0.13120780059045645</v>
      </c>
    </row>
    <row r="9" spans="2:6" ht="14.25" customHeight="1">
      <c r="B9" s="241" t="s">
        <v>160</v>
      </c>
      <c r="C9" s="307"/>
      <c r="D9" s="307"/>
      <c r="E9" s="302"/>
    </row>
    <row r="10" spans="2:6" ht="14.25" customHeight="1">
      <c r="B10" s="308" t="s">
        <v>161</v>
      </c>
      <c r="C10" s="309">
        <v>65.084539593723392</v>
      </c>
      <c r="D10" s="309">
        <v>72.800120109116079</v>
      </c>
      <c r="E10" s="310">
        <f>D10/C10-1</f>
        <v>0.11854705531537268</v>
      </c>
    </row>
    <row r="11" spans="2:6" ht="14.25" customHeight="1">
      <c r="B11" s="311" t="s">
        <v>288</v>
      </c>
      <c r="C11" s="298">
        <v>68.367104078219484</v>
      </c>
      <c r="D11" s="298">
        <v>74.460938083501375</v>
      </c>
      <c r="E11" s="299">
        <f>D11/C11-1</f>
        <v>8.9134008050273383E-2</v>
      </c>
    </row>
    <row r="12" spans="2:6" ht="14.25" customHeight="1">
      <c r="B12" s="311" t="s">
        <v>163</v>
      </c>
      <c r="C12" s="298">
        <v>55.027563690858486</v>
      </c>
      <c r="D12" s="298">
        <v>70.663284839203669</v>
      </c>
      <c r="E12" s="299">
        <f>D12/C12-1</f>
        <v>0.28414343829913524</v>
      </c>
    </row>
    <row r="13" spans="2:6" ht="14.25" customHeight="1">
      <c r="B13" s="311" t="s">
        <v>164</v>
      </c>
      <c r="C13" s="298">
        <v>35.035746201966042</v>
      </c>
      <c r="D13" s="298">
        <v>28.147899910634496</v>
      </c>
      <c r="E13" s="299">
        <f>D13/C13-1</f>
        <v>-0.19659482208901924</v>
      </c>
    </row>
    <row r="14" spans="2:6" ht="14.25" customHeight="1">
      <c r="B14" s="241" t="s">
        <v>165</v>
      </c>
      <c r="C14" s="307"/>
      <c r="D14" s="307"/>
      <c r="E14" s="302"/>
    </row>
    <row r="15" spans="2:6" ht="14.25" customHeight="1">
      <c r="B15" s="308" t="s">
        <v>166</v>
      </c>
      <c r="C15" s="309">
        <v>50.049228724226403</v>
      </c>
      <c r="D15" s="309">
        <v>56.207156516622533</v>
      </c>
      <c r="E15" s="310">
        <f>D15/C15-1</f>
        <v>0.12303741634714505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7"/>
  <sheetViews>
    <sheetView showGridLines="0" showRowColHeaders="0" zoomScaleNormal="100" workbookViewId="0"/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>
      <c r="B4" s="272"/>
    </row>
    <row r="5" spans="2:12" ht="36" customHeight="1" thickBot="1">
      <c r="B5" s="161" t="s">
        <v>289</v>
      </c>
      <c r="C5" s="161"/>
      <c r="D5" s="161"/>
      <c r="E5" s="161"/>
      <c r="F5" s="161"/>
    </row>
    <row r="6" spans="2:12" ht="45" customHeight="1" thickBot="1">
      <c r="B6" s="45"/>
      <c r="C6" s="256" t="s">
        <v>290</v>
      </c>
      <c r="D6" s="256" t="s">
        <v>246</v>
      </c>
      <c r="E6" s="257" t="s">
        <v>247</v>
      </c>
      <c r="F6" s="256" t="s">
        <v>248</v>
      </c>
      <c r="H6" s="82" t="s">
        <v>98</v>
      </c>
    </row>
    <row r="7" spans="2:12" ht="15" customHeight="1">
      <c r="B7" s="258" t="s">
        <v>257</v>
      </c>
      <c r="C7" s="312">
        <v>56.964383992452234</v>
      </c>
      <c r="D7" s="53">
        <f t="shared" ref="D7:D9" si="0">IFERROR((C7-C8)/C8,"-")</f>
        <v>-0.18773158430839529</v>
      </c>
      <c r="E7" s="54">
        <f t="shared" ref="E7:E10" si="1">C7/C20-1</f>
        <v>0.23817162041391637</v>
      </c>
      <c r="F7" s="276">
        <f>((SUM(C7:C10,C12:C19)/SUM(C20:C23,C25:C32))-1)</f>
        <v>3.6035496998368943E-2</v>
      </c>
      <c r="G7" s="22"/>
      <c r="H7" s="22"/>
      <c r="I7" s="22"/>
      <c r="J7" s="22"/>
      <c r="K7" s="22"/>
      <c r="L7" s="22"/>
    </row>
    <row r="8" spans="2:12" ht="15" customHeight="1">
      <c r="B8" s="258" t="s">
        <v>258</v>
      </c>
      <c r="C8" s="312">
        <v>70.13</v>
      </c>
      <c r="D8" s="53">
        <f t="shared" si="0"/>
        <v>-6.4434364994663804E-2</v>
      </c>
      <c r="E8" s="54">
        <f t="shared" si="1"/>
        <v>0.21428151516519223</v>
      </c>
      <c r="F8" s="276">
        <f>((SUM(C8:C10,C12:C20)/SUM(C21:C23,C25:C33))-1)</f>
        <v>9.4635608566273621E-3</v>
      </c>
      <c r="G8" s="22"/>
      <c r="I8" s="22"/>
      <c r="J8" s="22"/>
      <c r="K8" s="22"/>
      <c r="L8" s="22"/>
    </row>
    <row r="9" spans="2:12" ht="15" customHeight="1">
      <c r="B9" s="258" t="s">
        <v>259</v>
      </c>
      <c r="C9" s="312">
        <v>74.959999999999994</v>
      </c>
      <c r="D9" s="53">
        <f t="shared" si="0"/>
        <v>0.13644633110976351</v>
      </c>
      <c r="E9" s="54">
        <f t="shared" si="1"/>
        <v>9.334889148191361E-2</v>
      </c>
      <c r="F9" s="276">
        <f>((SUM(C9:C10,C12:C21)/SUM(C22:C23,C25:C34))-1)</f>
        <v>-1.4816341956240375E-2</v>
      </c>
    </row>
    <row r="10" spans="2:12" ht="15" customHeight="1">
      <c r="B10" s="258" t="s">
        <v>260</v>
      </c>
      <c r="C10" s="312">
        <v>65.959999999999994</v>
      </c>
      <c r="D10" s="53">
        <f>C10/C12-1</f>
        <v>0.17501897352801632</v>
      </c>
      <c r="E10" s="54">
        <f t="shared" si="1"/>
        <v>1.9632091513371419E-2</v>
      </c>
      <c r="F10" s="276">
        <f>((SUM(C10,C12:C22)/SUM(C23,C25:C35))-1)</f>
        <v>-2.0440129421057884E-2</v>
      </c>
    </row>
    <row r="11" spans="2:12" ht="30" customHeight="1">
      <c r="B11" s="71" t="str">
        <f>actualizaciones!$A$2</f>
        <v xml:space="preserve">acumulado abril 2011 </v>
      </c>
      <c r="C11" s="313">
        <v>66.887759781953505</v>
      </c>
      <c r="D11" s="314"/>
      <c r="E11" s="315">
        <v>0.13120780059045645</v>
      </c>
      <c r="F11" s="260" t="s">
        <v>64</v>
      </c>
    </row>
    <row r="12" spans="2:12" ht="15" customHeight="1" outlineLevel="1">
      <c r="B12" s="258" t="s">
        <v>249</v>
      </c>
      <c r="C12" s="312">
        <v>56.135263758298194</v>
      </c>
      <c r="D12" s="53">
        <f t="shared" ref="D12:D22" si="2">IFERROR((C12-C13)/C13,"-")</f>
        <v>-2.8969663409476008E-2</v>
      </c>
      <c r="E12" s="54">
        <f>C12/C25-1</f>
        <v>-2.387901905193468E-2</v>
      </c>
      <c r="F12" s="276">
        <f>((SUM(C12:C23)/SUM(C25:C36))-1)</f>
        <v>-2.504165223385868E-2</v>
      </c>
    </row>
    <row r="13" spans="2:12" ht="15" customHeight="1" outlineLevel="1">
      <c r="B13" s="258" t="s">
        <v>250</v>
      </c>
      <c r="C13" s="312">
        <v>57.81</v>
      </c>
      <c r="D13" s="53">
        <f t="shared" si="2"/>
        <v>0.34348129212177553</v>
      </c>
      <c r="E13" s="54">
        <f t="shared" ref="E13:E62" si="3">C13/C26-1</f>
        <v>1.3015310863451646E-2</v>
      </c>
      <c r="F13" s="276">
        <f>((SUM(C13:C23,C25)/SUM(C26:C36,C38))-1)</f>
        <v>-3.1383103229039255E-2</v>
      </c>
    </row>
    <row r="14" spans="2:12" ht="15" customHeight="1" outlineLevel="1">
      <c r="B14" s="258" t="s">
        <v>251</v>
      </c>
      <c r="C14" s="312">
        <v>43.03</v>
      </c>
      <c r="D14" s="53">
        <f t="shared" si="2"/>
        <v>-3.8925631241373722E-2</v>
      </c>
      <c r="E14" s="54">
        <f t="shared" si="3"/>
        <v>1.3513729680979303E-2</v>
      </c>
      <c r="F14" s="276">
        <f>((SUM(C14:C23,C25:C26)/SUM(C27:C36,C38:C39))-1)</f>
        <v>-3.9270308667240017E-2</v>
      </c>
    </row>
    <row r="15" spans="2:12" ht="15" customHeight="1" outlineLevel="1">
      <c r="B15" s="258" t="s">
        <v>252</v>
      </c>
      <c r="C15" s="312">
        <v>44.772809887313706</v>
      </c>
      <c r="D15" s="53">
        <f t="shared" si="2"/>
        <v>-0.20196196106532899</v>
      </c>
      <c r="E15" s="54">
        <f t="shared" si="3"/>
        <v>-2.3919557721523654E-2</v>
      </c>
      <c r="F15" s="276">
        <f>((SUM(C15:C23,C25:C27)/SUM(C28:C36,C38:C40))-1)</f>
        <v>-5.381049014955086E-2</v>
      </c>
      <c r="H15" s="22"/>
    </row>
    <row r="16" spans="2:12" ht="15" customHeight="1" outlineLevel="1">
      <c r="B16" s="258" t="s">
        <v>253</v>
      </c>
      <c r="C16" s="312">
        <v>56.103603716788363</v>
      </c>
      <c r="D16" s="53">
        <f t="shared" si="2"/>
        <v>0.20116630623070048</v>
      </c>
      <c r="E16" s="54">
        <f t="shared" si="3"/>
        <v>-0.12173444400769629</v>
      </c>
      <c r="F16" s="276">
        <f>((SUM(C16:C23,C25:C28)/SUM(C29:C36,C38:C41))-1)</f>
        <v>-6.7524424138949324E-2</v>
      </c>
      <c r="G16" s="22"/>
      <c r="H16" s="22"/>
      <c r="I16" s="22"/>
      <c r="J16" s="22"/>
      <c r="K16" s="22"/>
      <c r="L16" s="22"/>
    </row>
    <row r="17" spans="2:12" ht="15" customHeight="1" outlineLevel="1">
      <c r="B17" s="258" t="s">
        <v>254</v>
      </c>
      <c r="C17" s="312">
        <v>46.707606953148165</v>
      </c>
      <c r="D17" s="53">
        <f t="shared" si="2"/>
        <v>-7.2310734424790482E-2</v>
      </c>
      <c r="E17" s="54">
        <f t="shared" si="3"/>
        <v>-9.28800358681654E-2</v>
      </c>
      <c r="F17" s="276">
        <f>((SUM(C17:C23,C25:C29)/SUM(C30:C36,C38:C42))-1)</f>
        <v>-7.9350672416971579E-2</v>
      </c>
      <c r="G17" s="22"/>
      <c r="H17" s="22"/>
      <c r="I17" s="22"/>
      <c r="J17" s="22"/>
      <c r="K17" s="22"/>
      <c r="L17" s="22"/>
    </row>
    <row r="18" spans="2:12" ht="15" customHeight="1" outlineLevel="1">
      <c r="B18" s="258" t="s">
        <v>255</v>
      </c>
      <c r="C18" s="312">
        <v>50.348331802877254</v>
      </c>
      <c r="D18" s="53">
        <f t="shared" si="2"/>
        <v>0.13084469472173357</v>
      </c>
      <c r="E18" s="54">
        <f t="shared" si="3"/>
        <v>7.8898167490600635E-2</v>
      </c>
      <c r="F18" s="276">
        <f>((SUM(C18:C23,C25:C30)/SUM(C31:C36,C38:C43))-1)</f>
        <v>-9.042161722915365E-2</v>
      </c>
      <c r="G18" s="22"/>
      <c r="H18" s="22"/>
      <c r="I18" s="22"/>
      <c r="J18" s="22"/>
      <c r="K18" s="22"/>
      <c r="L18" s="22"/>
    </row>
    <row r="19" spans="2:12" ht="15" customHeight="1" outlineLevel="1">
      <c r="B19" s="258" t="s">
        <v>256</v>
      </c>
      <c r="C19" s="312">
        <v>44.522764299890397</v>
      </c>
      <c r="D19" s="53">
        <f t="shared" si="2"/>
        <v>-3.2258064516129094E-2</v>
      </c>
      <c r="E19" s="54">
        <f t="shared" si="3"/>
        <v>5.3045513242440778E-2</v>
      </c>
      <c r="F19" s="276">
        <f>((SUM(C19:C23,C25:C31)/SUM(C32:C36,C38:C44))-1)</f>
        <v>-0.10836313330370095</v>
      </c>
      <c r="G19" s="22"/>
      <c r="H19" s="22"/>
      <c r="I19" s="22"/>
      <c r="J19" s="22"/>
      <c r="K19" s="22"/>
      <c r="L19" s="22"/>
    </row>
    <row r="20" spans="2:12" ht="15" customHeight="1" outlineLevel="1">
      <c r="B20" s="258" t="s">
        <v>257</v>
      </c>
      <c r="C20" s="312">
        <v>46.00685644322008</v>
      </c>
      <c r="D20" s="53">
        <f t="shared" si="2"/>
        <v>-0.20340403037415133</v>
      </c>
      <c r="E20" s="54">
        <f t="shared" si="3"/>
        <v>-0.11712039065016155</v>
      </c>
      <c r="F20" s="276">
        <f>((SUM(C20:C23,C25:C32)/SUM(C33:C36,C38:C45))-1)</f>
        <v>-0.12727298283671418</v>
      </c>
      <c r="G20" s="22"/>
      <c r="H20" s="22"/>
      <c r="I20" s="22"/>
      <c r="J20" s="22"/>
      <c r="K20" s="22"/>
      <c r="L20" s="22"/>
    </row>
    <row r="21" spans="2:12" ht="15" customHeight="1" outlineLevel="1">
      <c r="B21" s="258" t="s">
        <v>258</v>
      </c>
      <c r="C21" s="312">
        <v>57.754317367220594</v>
      </c>
      <c r="D21" s="53">
        <f t="shared" si="2"/>
        <v>-0.15760913991801936</v>
      </c>
      <c r="E21" s="54">
        <f t="shared" si="3"/>
        <v>-5.6610301090810222E-2</v>
      </c>
      <c r="F21" s="276">
        <f>((SUM(C21:C23,C25:C33)/SUM(C34:C36,C38:C46))-1)</f>
        <v>-0.13855221929665795</v>
      </c>
      <c r="G21" s="22"/>
      <c r="I21" s="22"/>
      <c r="J21" s="22"/>
      <c r="K21" s="22"/>
      <c r="L21" s="22"/>
    </row>
    <row r="22" spans="2:12" ht="15" customHeight="1" outlineLevel="1">
      <c r="B22" s="258" t="s">
        <v>259</v>
      </c>
      <c r="C22" s="312">
        <v>68.56</v>
      </c>
      <c r="D22" s="53">
        <f t="shared" si="2"/>
        <v>5.982377492657296E-2</v>
      </c>
      <c r="E22" s="54">
        <f t="shared" si="3"/>
        <v>4.2262085740346622E-2</v>
      </c>
      <c r="F22" s="276">
        <f>((SUM(C22:C23,C25:C34)/SUM(C35:C36,C38:C47))-1)</f>
        <v>-0.14617625570481296</v>
      </c>
    </row>
    <row r="23" spans="2:12" ht="15" customHeight="1" outlineLevel="1">
      <c r="B23" s="258" t="s">
        <v>260</v>
      </c>
      <c r="C23" s="312">
        <v>64.69</v>
      </c>
      <c r="D23" s="53">
        <f>C23/C25-1</f>
        <v>0.1248769851588325</v>
      </c>
      <c r="E23" s="54">
        <f t="shared" si="3"/>
        <v>-2.6632560938910532E-2</v>
      </c>
      <c r="F23" s="276">
        <f>((SUM(C23,C25:C35)/SUM(C36,C38:C48))-1)</f>
        <v>-0.15834718071214804</v>
      </c>
    </row>
    <row r="24" spans="2:12" ht="15" customHeight="1">
      <c r="B24" s="316">
        <v>2010</v>
      </c>
      <c r="C24" s="286">
        <v>53.009782628853443</v>
      </c>
      <c r="D24" s="317"/>
      <c r="E24" s="164">
        <f>C24/C37-1</f>
        <v>-2.4803804613551916E-2</v>
      </c>
      <c r="F24" s="262">
        <f>C24/C37-1</f>
        <v>-2.4803804613551916E-2</v>
      </c>
    </row>
    <row r="25" spans="2:12" ht="15" hidden="1" customHeight="1" outlineLevel="1">
      <c r="B25" s="258" t="s">
        <v>249</v>
      </c>
      <c r="C25" s="312">
        <v>57.508510578039591</v>
      </c>
      <c r="D25" s="53">
        <f t="shared" ref="D25:D35" si="4">IFERROR((C25-C26)/C26,"-")</f>
        <v>7.7322560198385395E-3</v>
      </c>
      <c r="E25" s="54">
        <f t="shared" si="3"/>
        <v>-9.0055212372791349E-2</v>
      </c>
      <c r="F25" s="276">
        <f>((SUM(C25:C36)/SUM(C38:C49))-1)</f>
        <v>-0.15914617858263957</v>
      </c>
    </row>
    <row r="26" spans="2:12" ht="15" hidden="1" customHeight="1" outlineLevel="1">
      <c r="B26" s="258" t="s">
        <v>250</v>
      </c>
      <c r="C26" s="312">
        <v>57.06725197541703</v>
      </c>
      <c r="D26" s="53">
        <f t="shared" si="4"/>
        <v>0.34414230518822103</v>
      </c>
      <c r="E26" s="54">
        <f t="shared" si="3"/>
        <v>-7.5085057124521404E-2</v>
      </c>
      <c r="F26" s="276">
        <f>((SUM(C26:C36,C38)/SUM(C39:C49,C51))-1)</f>
        <v>-0.15454844303638193</v>
      </c>
    </row>
    <row r="27" spans="2:12" ht="15" hidden="1" customHeight="1" outlineLevel="1">
      <c r="B27" s="258" t="s">
        <v>251</v>
      </c>
      <c r="C27" s="312">
        <v>42.456257611373871</v>
      </c>
      <c r="D27" s="53">
        <f t="shared" si="4"/>
        <v>-7.4422114423939964E-2</v>
      </c>
      <c r="E27" s="54">
        <f t="shared" si="3"/>
        <v>-0.18416107587675112</v>
      </c>
      <c r="F27" s="276">
        <f>((SUM(C27:C36,C38:C39)/SUM(C40:C49,C51:C52))-1)</f>
        <v>-0.15287476281241597</v>
      </c>
    </row>
    <row r="28" spans="2:12" ht="15" hidden="1" customHeight="1" outlineLevel="1">
      <c r="B28" s="258" t="s">
        <v>252</v>
      </c>
      <c r="C28" s="312">
        <v>45.87</v>
      </c>
      <c r="D28" s="53">
        <f t="shared" si="4"/>
        <v>-0.28193487789605515</v>
      </c>
      <c r="E28" s="54">
        <f t="shared" si="3"/>
        <v>-0.19441517386722873</v>
      </c>
      <c r="F28" s="276">
        <f>((SUM(C28:C36,C38:C40)/SUM(C41:C49,C51:C53))-1)</f>
        <v>-0.14300728001232843</v>
      </c>
    </row>
    <row r="29" spans="2:12" ht="15" hidden="1" customHeight="1" outlineLevel="1">
      <c r="B29" s="258" t="s">
        <v>253</v>
      </c>
      <c r="C29" s="312">
        <v>63.88</v>
      </c>
      <c r="D29" s="53">
        <f t="shared" si="4"/>
        <v>0.24062924839774713</v>
      </c>
      <c r="E29" s="54">
        <f t="shared" si="3"/>
        <v>-0.21242756750092462</v>
      </c>
      <c r="F29" s="276">
        <f>((SUM(C29:C36,C38:C41)/SUM(C42:C49,C51:C54))-1)</f>
        <v>-0.13285932614571061</v>
      </c>
    </row>
    <row r="30" spans="2:12" ht="15" hidden="1" customHeight="1" outlineLevel="1">
      <c r="B30" s="258" t="s">
        <v>254</v>
      </c>
      <c r="C30" s="312">
        <v>51.49</v>
      </c>
      <c r="D30" s="53">
        <f t="shared" si="4"/>
        <v>0.10336260715824504</v>
      </c>
      <c r="E30" s="54">
        <f t="shared" si="3"/>
        <v>-0.21124387254901955</v>
      </c>
      <c r="F30" s="276">
        <f>((SUM(C30:C36,C38:C42)/SUM(C43:C49,C51:C55))-1)</f>
        <v>-0.11069275540206436</v>
      </c>
    </row>
    <row r="31" spans="2:12" ht="15" hidden="1" customHeight="1" outlineLevel="1">
      <c r="B31" s="258" t="s">
        <v>255</v>
      </c>
      <c r="C31" s="312">
        <v>46.666435554322959</v>
      </c>
      <c r="D31" s="53">
        <f t="shared" si="4"/>
        <v>0.10374729314860354</v>
      </c>
      <c r="E31" s="54">
        <f t="shared" si="3"/>
        <v>-0.18013992350100216</v>
      </c>
      <c r="F31" s="276">
        <f>((SUM(C31:C36,C38:C43)/SUM(C44:C49,C51:C56))-1)</f>
        <v>-9.6967385660455596E-2</v>
      </c>
    </row>
    <row r="32" spans="2:12" ht="15" hidden="1" customHeight="1" outlineLevel="1">
      <c r="B32" s="258" t="s">
        <v>256</v>
      </c>
      <c r="C32" s="312">
        <v>42.28</v>
      </c>
      <c r="D32" s="53">
        <f t="shared" si="4"/>
        <v>-0.18863941661869119</v>
      </c>
      <c r="E32" s="54">
        <f t="shared" si="3"/>
        <v>-0.23709852038975099</v>
      </c>
      <c r="F32" s="276">
        <f>((SUM(C32:C36,C38:C44)/SUM(C45:C49,C51:C57))-1)</f>
        <v>-8.463791536208487E-2</v>
      </c>
    </row>
    <row r="33" spans="2:6" ht="15" hidden="1" customHeight="1" outlineLevel="1">
      <c r="B33" s="258" t="s">
        <v>257</v>
      </c>
      <c r="C33" s="312">
        <v>52.11</v>
      </c>
      <c r="D33" s="53">
        <f t="shared" si="4"/>
        <v>-0.14880757922247631</v>
      </c>
      <c r="E33" s="54">
        <f t="shared" si="3"/>
        <v>-0.24324716816729597</v>
      </c>
      <c r="F33" s="276">
        <f>((SUM(C33:C36,C38:C45)/SUM(C46:C49,C51:C58))-1)</f>
        <v>-5.6783624236539154E-2</v>
      </c>
    </row>
    <row r="34" spans="2:6" ht="15" hidden="1" customHeight="1" outlineLevel="1">
      <c r="B34" s="258" t="s">
        <v>258</v>
      </c>
      <c r="C34" s="312">
        <v>61.22</v>
      </c>
      <c r="D34" s="53">
        <f t="shared" si="4"/>
        <v>-6.9321982365460666E-2</v>
      </c>
      <c r="E34" s="54">
        <f t="shared" si="3"/>
        <v>-0.14995834490419324</v>
      </c>
      <c r="F34" s="276">
        <f>((SUM(C34:C36,C38:C46)/SUM(C47:C49,C51:C59))-1)</f>
        <v>-2.5909343105250282E-2</v>
      </c>
    </row>
    <row r="35" spans="2:6" ht="15" hidden="1" customHeight="1" outlineLevel="1">
      <c r="B35" s="258" t="s">
        <v>259</v>
      </c>
      <c r="C35" s="312">
        <v>65.78</v>
      </c>
      <c r="D35" s="53">
        <f t="shared" si="4"/>
        <v>-1.023171832681301E-2</v>
      </c>
      <c r="E35" s="54">
        <f t="shared" si="3"/>
        <v>-0.10564242012236569</v>
      </c>
      <c r="F35" s="276">
        <f>((SUM(C35:C36,C38:C47)/SUM(C48:C49,C51:C60))-1)</f>
        <v>-1.2840181000141948E-2</v>
      </c>
    </row>
    <row r="36" spans="2:6" ht="15" hidden="1" customHeight="1" outlineLevel="1">
      <c r="B36" s="258" t="s">
        <v>260</v>
      </c>
      <c r="C36" s="312">
        <v>66.459999999999994</v>
      </c>
      <c r="D36" s="53">
        <f>C36/C38-1</f>
        <v>5.1582278481012489E-2</v>
      </c>
      <c r="E36" s="54">
        <f t="shared" si="3"/>
        <v>-4.0981240981241007E-2</v>
      </c>
      <c r="F36" s="276">
        <f>((SUM(C36,C38:C48)/SUM(C49,C51:C61))-1)</f>
        <v>-3.260183240338721E-3</v>
      </c>
    </row>
    <row r="37" spans="2:6" ht="15" customHeight="1" collapsed="1">
      <c r="B37" s="263">
        <v>2009</v>
      </c>
      <c r="C37" s="318">
        <v>54.358069565526627</v>
      </c>
      <c r="D37" s="319"/>
      <c r="E37" s="216">
        <f>C37/C50-1</f>
        <v>-0.15964622936945139</v>
      </c>
      <c r="F37" s="264">
        <f>C37/C50-1</f>
        <v>-0.15964622936945139</v>
      </c>
    </row>
    <row r="38" spans="2:6" ht="15" hidden="1" customHeight="1" outlineLevel="1">
      <c r="B38" s="258" t="s">
        <v>249</v>
      </c>
      <c r="C38" s="312">
        <v>63.2</v>
      </c>
      <c r="D38" s="53">
        <f t="shared" ref="D38:D48" si="5">IFERROR((C38-C39)/C39,"-")</f>
        <v>2.4311183144246351E-2</v>
      </c>
      <c r="E38" s="54">
        <f t="shared" si="3"/>
        <v>-3.8198143357175307E-2</v>
      </c>
      <c r="F38" s="276">
        <f>((SUM(C38:C49)/SUM(C51:C62))-1)</f>
        <v>8.3796361948706988E-4</v>
      </c>
    </row>
    <row r="39" spans="2:6" ht="15" hidden="1" customHeight="1" outlineLevel="1">
      <c r="B39" s="258" t="s">
        <v>250</v>
      </c>
      <c r="C39" s="312">
        <v>61.7</v>
      </c>
      <c r="D39" s="53">
        <f t="shared" si="5"/>
        <v>0.1856264411990777</v>
      </c>
      <c r="E39" s="54">
        <f t="shared" si="3"/>
        <v>-5.9881151912235198E-2</v>
      </c>
      <c r="F39" s="276">
        <f>((SUM(C39:C49,C51)/SUM(C52:C62,C64))-1)</f>
        <v>4.8899440043350673E-3</v>
      </c>
    </row>
    <row r="40" spans="2:6" ht="15" hidden="1" customHeight="1" outlineLevel="1">
      <c r="B40" s="258" t="s">
        <v>251</v>
      </c>
      <c r="C40" s="312">
        <v>52.04</v>
      </c>
      <c r="D40" s="53">
        <f t="shared" si="5"/>
        <v>-8.60554970144011E-2</v>
      </c>
      <c r="E40" s="54">
        <f t="shared" si="3"/>
        <v>-4.0029514849658776E-2</v>
      </c>
      <c r="F40" s="276">
        <f>((SUM(C40:C49,C51:C52)/SUM(C53:C62,C64:C65))-1)</f>
        <v>8.9191348954706928E-3</v>
      </c>
    </row>
    <row r="41" spans="2:6" ht="15" hidden="1" customHeight="1" outlineLevel="1">
      <c r="B41" s="258" t="s">
        <v>252</v>
      </c>
      <c r="C41" s="312">
        <v>56.94</v>
      </c>
      <c r="D41" s="53">
        <f t="shared" si="5"/>
        <v>-0.29799038342991002</v>
      </c>
      <c r="E41" s="54">
        <f t="shared" si="3"/>
        <v>-5.9153998678122988E-2</v>
      </c>
      <c r="F41" s="276">
        <f>((SUM(C41:C49,C51:C53)/SUM(C54:C62,C64:C66))-1)</f>
        <v>4.1576052193936786E-3</v>
      </c>
    </row>
    <row r="42" spans="2:6" ht="15" hidden="1" customHeight="1" outlineLevel="1">
      <c r="B42" s="258" t="s">
        <v>253</v>
      </c>
      <c r="C42" s="312">
        <v>81.11</v>
      </c>
      <c r="D42" s="53">
        <f t="shared" si="5"/>
        <v>0.24249387254901958</v>
      </c>
      <c r="E42" s="54">
        <f t="shared" si="3"/>
        <v>3.4640603736235676E-3</v>
      </c>
      <c r="F42" s="276">
        <f>((SUM(C42:C49,C51:C54)/SUM(C55:C62,C64:C67))-1)</f>
        <v>-1.0388294166084888E-3</v>
      </c>
    </row>
    <row r="43" spans="2:6" ht="15" hidden="1" customHeight="1" outlineLevel="1">
      <c r="B43" s="258" t="s">
        <v>254</v>
      </c>
      <c r="C43" s="312">
        <v>65.28</v>
      </c>
      <c r="D43" s="53">
        <f t="shared" si="5"/>
        <v>0.14687280393534785</v>
      </c>
      <c r="E43" s="54">
        <f t="shared" si="3"/>
        <v>-4.7980166253463463E-2</v>
      </c>
      <c r="F43" s="276">
        <f>((SUM(C43:C49,C51:C55)/SUM(C56:C62,C64:C68))-1)</f>
        <v>-4.9358715411025322E-3</v>
      </c>
    </row>
    <row r="44" spans="2:6" ht="15" hidden="1" customHeight="1" outlineLevel="1">
      <c r="B44" s="258" t="s">
        <v>255</v>
      </c>
      <c r="C44" s="312">
        <v>56.92</v>
      </c>
      <c r="D44" s="53">
        <f t="shared" si="5"/>
        <v>2.7066041140382531E-2</v>
      </c>
      <c r="E44" s="54">
        <f t="shared" si="3"/>
        <v>-9.3978419770275323E-3</v>
      </c>
      <c r="F44" s="276">
        <f>((SUM(C44:C49,C51:C56)/SUM(C57:C62,C64:C69))-1)</f>
        <v>-9.8323742807103764E-3</v>
      </c>
    </row>
    <row r="45" spans="2:6" ht="15" hidden="1" customHeight="1" outlineLevel="1">
      <c r="B45" s="258" t="s">
        <v>256</v>
      </c>
      <c r="C45" s="312">
        <v>55.42</v>
      </c>
      <c r="D45" s="53">
        <f t="shared" si="5"/>
        <v>-0.19517862329363925</v>
      </c>
      <c r="E45" s="54">
        <f t="shared" si="3"/>
        <v>0.2058311575282854</v>
      </c>
      <c r="F45" s="276">
        <f>((SUM(C45:C49,C51:C57)/SUM(C58:C62,C64:C70))-1)</f>
        <v>-1.3218054292441273E-2</v>
      </c>
    </row>
    <row r="46" spans="2:6" ht="15" hidden="1" customHeight="1" outlineLevel="1">
      <c r="B46" s="258" t="s">
        <v>257</v>
      </c>
      <c r="C46" s="312">
        <v>68.86</v>
      </c>
      <c r="D46" s="53">
        <f t="shared" si="5"/>
        <v>-4.3876700916412062E-2</v>
      </c>
      <c r="E46" s="54">
        <f t="shared" si="3"/>
        <v>0.1242448979591837</v>
      </c>
      <c r="F46" s="276">
        <f>((SUM(C46:C49,C51:C58)/SUM(C59:C62,C64:C71))-1)</f>
        <v>-3.5207968638280018E-2</v>
      </c>
    </row>
    <row r="47" spans="2:6" ht="15" hidden="1" customHeight="1" outlineLevel="1">
      <c r="B47" s="258" t="s">
        <v>258</v>
      </c>
      <c r="C47" s="312">
        <v>72.02</v>
      </c>
      <c r="D47" s="53">
        <f t="shared" si="5"/>
        <v>-2.0802175390890566E-2</v>
      </c>
      <c r="E47" s="54">
        <f t="shared" si="3"/>
        <v>-9.3535075653371491E-3</v>
      </c>
      <c r="F47" s="276">
        <f>((SUM(C47:C49,C51:C59)/SUM(C60:C62,C64:C72))-1)</f>
        <v>-4.9242470710912256E-2</v>
      </c>
    </row>
    <row r="48" spans="2:6" ht="15" hidden="1" customHeight="1" outlineLevel="1">
      <c r="B48" s="258" t="s">
        <v>259</v>
      </c>
      <c r="C48" s="312">
        <v>73.55</v>
      </c>
      <c r="D48" s="53">
        <f t="shared" si="5"/>
        <v>6.1327561327561328E-2</v>
      </c>
      <c r="E48" s="54">
        <f t="shared" si="3"/>
        <v>-4.6014345648938138E-3</v>
      </c>
      <c r="F48" s="276">
        <f>((SUM(C48:C49,C51:C60)/SUM(C61:C62,C64:C73))-1)</f>
        <v>-4.9189772253683373E-2</v>
      </c>
    </row>
    <row r="49" spans="2:6" ht="15" hidden="1" customHeight="1" outlineLevel="1">
      <c r="B49" s="258" t="s">
        <v>260</v>
      </c>
      <c r="C49" s="312">
        <v>69.3</v>
      </c>
      <c r="D49" s="53">
        <f>C49/C51-1</f>
        <v>5.4633997869426354E-2</v>
      </c>
      <c r="E49" s="54">
        <f t="shared" si="3"/>
        <v>4.93039443155463E-3</v>
      </c>
      <c r="F49" s="276">
        <f>((SUM(C49,C51:C61)/SUM(C62,C64:C74))-1)</f>
        <v>-4.9623415589982178E-2</v>
      </c>
    </row>
    <row r="50" spans="2:6" ht="15" customHeight="1" collapsed="1">
      <c r="B50" s="263">
        <v>2008</v>
      </c>
      <c r="C50" s="318">
        <v>64.684745240971253</v>
      </c>
      <c r="D50" s="319"/>
      <c r="E50" s="216">
        <f>C50/C63-1</f>
        <v>1.0161953465488427E-3</v>
      </c>
      <c r="F50" s="264">
        <f>C50/C63-1</f>
        <v>1.0161953465488427E-3</v>
      </c>
    </row>
    <row r="51" spans="2:6" ht="15" hidden="1" customHeight="1" outlineLevel="1">
      <c r="B51" s="258" t="s">
        <v>249</v>
      </c>
      <c r="C51" s="312">
        <v>65.709999999999994</v>
      </c>
      <c r="D51" s="53">
        <f t="shared" ref="D51:D61" si="6">IFERROR((C51-C52)/C52,"-")</f>
        <v>1.2189547463050175E-3</v>
      </c>
      <c r="E51" s="54">
        <f t="shared" si="3"/>
        <v>9.6803933620159821E-3</v>
      </c>
      <c r="F51" s="276">
        <f>((SUM(C51:C62)/SUM(C64:C75))-1)</f>
        <v>-4.7648864333947327E-2</v>
      </c>
    </row>
    <row r="52" spans="2:6" ht="15" hidden="1" customHeight="1" outlineLevel="1">
      <c r="B52" s="258" t="s">
        <v>250</v>
      </c>
      <c r="C52" s="312">
        <v>65.63</v>
      </c>
      <c r="D52" s="53">
        <f t="shared" si="6"/>
        <v>0.21066223943921775</v>
      </c>
      <c r="E52" s="54">
        <f t="shared" si="3"/>
        <v>-1.2042751768779336E-2</v>
      </c>
      <c r="F52" s="276"/>
    </row>
    <row r="53" spans="2:6" ht="15" hidden="1" customHeight="1" outlineLevel="1">
      <c r="B53" s="258" t="s">
        <v>251</v>
      </c>
      <c r="C53" s="312">
        <v>54.21</v>
      </c>
      <c r="D53" s="53">
        <f t="shared" si="6"/>
        <v>-0.10426305353602118</v>
      </c>
      <c r="E53" s="54">
        <f t="shared" si="3"/>
        <v>-9.7252289758534505E-2</v>
      </c>
      <c r="F53" s="276"/>
    </row>
    <row r="54" spans="2:6" ht="15" hidden="1" customHeight="1" outlineLevel="1">
      <c r="B54" s="258" t="s">
        <v>252</v>
      </c>
      <c r="C54" s="312">
        <v>60.52</v>
      </c>
      <c r="D54" s="53">
        <f t="shared" si="6"/>
        <v>-0.25126809352963003</v>
      </c>
      <c r="E54" s="54">
        <f t="shared" si="3"/>
        <v>-0.11221945137157108</v>
      </c>
      <c r="F54" s="276"/>
    </row>
    <row r="55" spans="2:6" ht="15" hidden="1" customHeight="1" outlineLevel="1">
      <c r="B55" s="258" t="s">
        <v>253</v>
      </c>
      <c r="C55" s="312">
        <v>80.83</v>
      </c>
      <c r="D55" s="53">
        <f t="shared" si="6"/>
        <v>0.17879539157065782</v>
      </c>
      <c r="E55" s="54">
        <f t="shared" si="3"/>
        <v>-3.3596365375418435E-2</v>
      </c>
      <c r="F55" s="276"/>
    </row>
    <row r="56" spans="2:6" ht="15" hidden="1" customHeight="1" outlineLevel="1">
      <c r="B56" s="258" t="s">
        <v>254</v>
      </c>
      <c r="C56" s="312">
        <v>68.569999999999993</v>
      </c>
      <c r="D56" s="53">
        <f t="shared" si="6"/>
        <v>0.19335189697180633</v>
      </c>
      <c r="E56" s="54">
        <f t="shared" si="3"/>
        <v>-9.5501912676428047E-2</v>
      </c>
      <c r="F56" s="276"/>
    </row>
    <row r="57" spans="2:6" ht="15" hidden="1" customHeight="1" outlineLevel="1">
      <c r="B57" s="258" t="s">
        <v>255</v>
      </c>
      <c r="C57" s="312">
        <v>57.46</v>
      </c>
      <c r="D57" s="53">
        <f t="shared" si="6"/>
        <v>0.25021758050478676</v>
      </c>
      <c r="E57" s="54">
        <f t="shared" si="3"/>
        <v>-5.4156378600823007E-2</v>
      </c>
      <c r="F57" s="276"/>
    </row>
    <row r="58" spans="2:6" ht="15" hidden="1" customHeight="1" outlineLevel="1">
      <c r="B58" s="258" t="s">
        <v>256</v>
      </c>
      <c r="C58" s="312">
        <v>45.96</v>
      </c>
      <c r="D58" s="53">
        <f t="shared" si="6"/>
        <v>-0.24963265306122448</v>
      </c>
      <c r="E58" s="54">
        <f t="shared" si="3"/>
        <v>-0.15592286501377417</v>
      </c>
      <c r="F58" s="276"/>
    </row>
    <row r="59" spans="2:6" ht="15" hidden="1" customHeight="1" outlineLevel="1">
      <c r="B59" s="258" t="s">
        <v>257</v>
      </c>
      <c r="C59" s="312">
        <v>61.25</v>
      </c>
      <c r="D59" s="53">
        <f t="shared" si="6"/>
        <v>-0.15749656121045397</v>
      </c>
      <c r="E59" s="54">
        <f t="shared" si="3"/>
        <v>-6.0870898497393466E-2</v>
      </c>
      <c r="F59" s="276"/>
    </row>
    <row r="60" spans="2:6" ht="15" hidden="1" customHeight="1" outlineLevel="1">
      <c r="B60" s="258" t="s">
        <v>258</v>
      </c>
      <c r="C60" s="312">
        <v>72.7</v>
      </c>
      <c r="D60" s="53">
        <f t="shared" si="6"/>
        <v>-1.6105020977128133E-2</v>
      </c>
      <c r="E60" s="54">
        <f t="shared" si="3"/>
        <v>-9.1317977374949511E-3</v>
      </c>
      <c r="F60" s="276"/>
    </row>
    <row r="61" spans="2:6" ht="15" hidden="1" customHeight="1" outlineLevel="1">
      <c r="B61" s="258" t="s">
        <v>259</v>
      </c>
      <c r="C61" s="312">
        <v>73.89</v>
      </c>
      <c r="D61" s="53">
        <f t="shared" si="6"/>
        <v>7.1490719257540705E-2</v>
      </c>
      <c r="E61" s="54">
        <f t="shared" si="3"/>
        <v>-9.7829000268024879E-3</v>
      </c>
      <c r="F61" s="276"/>
    </row>
    <row r="62" spans="2:6" ht="15" hidden="1" customHeight="1" outlineLevel="1">
      <c r="B62" s="258" t="s">
        <v>260</v>
      </c>
      <c r="C62" s="312">
        <v>68.959999999999994</v>
      </c>
      <c r="D62" s="53">
        <f>C62/C64-1</f>
        <v>5.9618930547018945E-2</v>
      </c>
      <c r="E62" s="54">
        <f t="shared" si="3"/>
        <v>3.0638170677028898E-2</v>
      </c>
      <c r="F62" s="276"/>
    </row>
    <row r="63" spans="2:6" ht="15" customHeight="1" collapsed="1">
      <c r="B63" s="263">
        <v>2007</v>
      </c>
      <c r="C63" s="318">
        <v>64.619079632949976</v>
      </c>
      <c r="D63" s="319"/>
      <c r="E63" s="216">
        <f>C63/C76-1</f>
        <v>-4.7618018101246662E-2</v>
      </c>
      <c r="F63" s="264">
        <f>C63/C76-1</f>
        <v>-4.7618018101246662E-2</v>
      </c>
    </row>
    <row r="64" spans="2:6" ht="15" hidden="1" customHeight="1" outlineLevel="1">
      <c r="B64" s="258" t="s">
        <v>249</v>
      </c>
      <c r="C64" s="312">
        <v>65.08</v>
      </c>
      <c r="D64" s="53">
        <f t="shared" ref="D64:D74" si="7">IFERROR((C64-C65)/C65,"-")</f>
        <v>-2.032214360981497E-2</v>
      </c>
      <c r="E64" s="54"/>
      <c r="F64" s="276"/>
    </row>
    <row r="65" spans="2:6" ht="15" hidden="1" customHeight="1" outlineLevel="1">
      <c r="B65" s="258" t="s">
        <v>250</v>
      </c>
      <c r="C65" s="312">
        <v>66.430000000000007</v>
      </c>
      <c r="D65" s="53">
        <f t="shared" si="7"/>
        <v>0.10624479600333073</v>
      </c>
      <c r="E65" s="54"/>
      <c r="F65" s="276"/>
    </row>
    <row r="66" spans="2:6" ht="15" hidden="1" customHeight="1" outlineLevel="1">
      <c r="B66" s="258" t="s">
        <v>251</v>
      </c>
      <c r="C66" s="312">
        <v>60.05</v>
      </c>
      <c r="D66" s="53">
        <f t="shared" si="7"/>
        <v>-0.11911397975649118</v>
      </c>
      <c r="E66" s="54"/>
      <c r="F66" s="276"/>
    </row>
    <row r="67" spans="2:6" ht="15" hidden="1" customHeight="1" outlineLevel="1">
      <c r="B67" s="258" t="s">
        <v>252</v>
      </c>
      <c r="C67" s="312">
        <v>68.17</v>
      </c>
      <c r="D67" s="53">
        <f t="shared" si="7"/>
        <v>-0.18495934959349591</v>
      </c>
      <c r="E67" s="54"/>
      <c r="F67" s="276"/>
    </row>
    <row r="68" spans="2:6" ht="15" hidden="1" customHeight="1" outlineLevel="1">
      <c r="B68" s="258" t="s">
        <v>253</v>
      </c>
      <c r="C68" s="312">
        <v>83.64</v>
      </c>
      <c r="D68" s="53">
        <f t="shared" si="7"/>
        <v>0.10328452710724176</v>
      </c>
      <c r="E68" s="54"/>
      <c r="F68" s="276"/>
    </row>
    <row r="69" spans="2:6" ht="15" hidden="1" customHeight="1" outlineLevel="1">
      <c r="B69" s="258" t="s">
        <v>254</v>
      </c>
      <c r="C69" s="312">
        <v>75.81</v>
      </c>
      <c r="D69" s="53">
        <f t="shared" si="7"/>
        <v>0.24790123456790128</v>
      </c>
      <c r="E69" s="54"/>
      <c r="F69" s="276"/>
    </row>
    <row r="70" spans="2:6" ht="15" hidden="1" customHeight="1" outlineLevel="1">
      <c r="B70" s="258" t="s">
        <v>255</v>
      </c>
      <c r="C70" s="312">
        <v>60.75</v>
      </c>
      <c r="D70" s="53">
        <f t="shared" si="7"/>
        <v>0.11570247933884292</v>
      </c>
      <c r="E70" s="54"/>
      <c r="F70" s="276"/>
    </row>
    <row r="71" spans="2:6" ht="15" hidden="1" customHeight="1" outlineLevel="1">
      <c r="B71" s="258" t="s">
        <v>256</v>
      </c>
      <c r="C71" s="312">
        <v>54.45</v>
      </c>
      <c r="D71" s="53">
        <f t="shared" si="7"/>
        <v>-0.16513339466421337</v>
      </c>
      <c r="E71" s="54"/>
      <c r="F71" s="276"/>
    </row>
    <row r="72" spans="2:6" ht="15" hidden="1" customHeight="1" outlineLevel="1">
      <c r="B72" s="258" t="s">
        <v>257</v>
      </c>
      <c r="C72" s="312">
        <v>65.22</v>
      </c>
      <c r="D72" s="53">
        <f t="shared" si="7"/>
        <v>-0.11108082322475134</v>
      </c>
      <c r="E72" s="54"/>
      <c r="F72" s="276"/>
    </row>
    <row r="73" spans="2:6" ht="15" hidden="1" customHeight="1" outlineLevel="1">
      <c r="B73" s="258" t="s">
        <v>258</v>
      </c>
      <c r="C73" s="312">
        <v>73.37</v>
      </c>
      <c r="D73" s="53">
        <f t="shared" si="7"/>
        <v>-1.6751541141785044E-2</v>
      </c>
      <c r="E73" s="54"/>
      <c r="F73" s="276"/>
    </row>
    <row r="74" spans="2:6" ht="15" hidden="1" customHeight="1" outlineLevel="1">
      <c r="B74" s="258" t="s">
        <v>259</v>
      </c>
      <c r="C74" s="312">
        <v>74.62</v>
      </c>
      <c r="D74" s="53">
        <f t="shared" si="7"/>
        <v>0.11522941264385007</v>
      </c>
      <c r="E74" s="54"/>
      <c r="F74" s="276"/>
    </row>
    <row r="75" spans="2:6" ht="15" hidden="1" customHeight="1" outlineLevel="1">
      <c r="B75" s="258" t="s">
        <v>260</v>
      </c>
      <c r="C75" s="312">
        <v>66.91</v>
      </c>
      <c r="D75" s="53"/>
      <c r="E75" s="54"/>
      <c r="F75" s="276"/>
    </row>
    <row r="76" spans="2:6" ht="15" customHeight="1" collapsed="1">
      <c r="B76" s="263">
        <v>2006</v>
      </c>
      <c r="C76" s="318">
        <v>67.849960269218485</v>
      </c>
      <c r="D76" s="319"/>
      <c r="E76" s="216" t="s">
        <v>64</v>
      </c>
      <c r="F76" s="264" t="s">
        <v>64</v>
      </c>
    </row>
    <row r="77" spans="2:6" ht="15" customHeight="1">
      <c r="B77" s="219" t="s">
        <v>261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T7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291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133</v>
      </c>
      <c r="J6" s="120"/>
      <c r="K6" s="120"/>
      <c r="L6" s="120"/>
      <c r="M6" s="120"/>
      <c r="N6" s="120"/>
      <c r="O6" s="119" t="s">
        <v>134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135</v>
      </c>
      <c r="D7" s="123" t="s">
        <v>136</v>
      </c>
      <c r="E7" s="122" t="s">
        <v>137</v>
      </c>
      <c r="F7" s="123" t="s">
        <v>138</v>
      </c>
      <c r="G7" s="122" t="s">
        <v>83</v>
      </c>
      <c r="H7" s="123" t="s">
        <v>139</v>
      </c>
      <c r="I7" s="122" t="s">
        <v>135</v>
      </c>
      <c r="J7" s="123" t="s">
        <v>136</v>
      </c>
      <c r="K7" s="122" t="s">
        <v>137</v>
      </c>
      <c r="L7" s="123" t="s">
        <v>138</v>
      </c>
      <c r="M7" s="122" t="s">
        <v>83</v>
      </c>
      <c r="N7" s="123" t="s">
        <v>139</v>
      </c>
      <c r="O7" s="122" t="s">
        <v>135</v>
      </c>
      <c r="P7" s="123" t="s">
        <v>136</v>
      </c>
      <c r="Q7" s="122" t="s">
        <v>137</v>
      </c>
      <c r="R7" s="123" t="s">
        <v>138</v>
      </c>
      <c r="S7" s="122" t="s">
        <v>83</v>
      </c>
      <c r="T7" s="123" t="s">
        <v>139</v>
      </c>
    </row>
    <row r="8" spans="2:20">
      <c r="B8" s="65" t="s">
        <v>94</v>
      </c>
      <c r="C8" s="320">
        <v>6.9520800303686663</v>
      </c>
      <c r="D8" s="321">
        <f t="shared" ref="D8:D10" si="0">C8-C21</f>
        <v>0.78211860317483772</v>
      </c>
      <c r="E8" s="320">
        <v>7.1064969473562956</v>
      </c>
      <c r="F8" s="321">
        <f t="shared" ref="F8:F11" si="1">E8-E21</f>
        <v>0.56550349757463625</v>
      </c>
      <c r="G8" s="320">
        <v>6.9952208544532946</v>
      </c>
      <c r="H8" s="321">
        <f t="shared" ref="H8:H11" si="2">G8-G21</f>
        <v>0.71159209191148864</v>
      </c>
      <c r="I8" s="322">
        <v>7.1476796999297818</v>
      </c>
      <c r="J8" s="321">
        <f t="shared" ref="J8:J11" si="3">I8-I21</f>
        <v>0.77419327725557174</v>
      </c>
      <c r="K8" s="322">
        <v>7.6302202632263176</v>
      </c>
      <c r="L8" s="321">
        <f t="shared" ref="L8:L11" si="4">K8-K21</f>
        <v>0.71858811159416636</v>
      </c>
      <c r="M8" s="322">
        <v>7.3493278971822384</v>
      </c>
      <c r="N8" s="321">
        <f t="shared" ref="N8:N11" si="5">M8-M21</f>
        <v>0.75053526956021521</v>
      </c>
      <c r="O8" s="320">
        <v>6.8363755158184318</v>
      </c>
      <c r="P8" s="321">
        <f t="shared" ref="P8:P11" si="6">O8-O21</f>
        <v>0.74723930524658844</v>
      </c>
      <c r="Q8" s="320">
        <v>7.6145082399795427</v>
      </c>
      <c r="R8" s="321">
        <f t="shared" ref="R8:R11" si="7">Q8-Q21</f>
        <v>0.72042094009018065</v>
      </c>
      <c r="S8" s="320">
        <v>7.1377246896853972</v>
      </c>
      <c r="T8" s="321">
        <f t="shared" ref="T8:T11" si="8">S8-S21</f>
        <v>0.73693803535655</v>
      </c>
    </row>
    <row r="9" spans="2:20">
      <c r="B9" s="65" t="s">
        <v>95</v>
      </c>
      <c r="C9" s="320">
        <v>8.07</v>
      </c>
      <c r="D9" s="321">
        <f t="shared" si="0"/>
        <v>4.454996896337704E-2</v>
      </c>
      <c r="E9" s="320">
        <v>8.9</v>
      </c>
      <c r="F9" s="321">
        <f t="shared" si="1"/>
        <v>0.24157658845241237</v>
      </c>
      <c r="G9" s="320">
        <v>8.3000000000000007</v>
      </c>
      <c r="H9" s="321">
        <f t="shared" si="2"/>
        <v>7.1910871033086465E-2</v>
      </c>
      <c r="I9" s="322">
        <v>7.8475638073492133</v>
      </c>
      <c r="J9" s="321">
        <f t="shared" si="3"/>
        <v>0.1993931754986118</v>
      </c>
      <c r="K9" s="322">
        <v>8.9104879285463543</v>
      </c>
      <c r="L9" s="321">
        <f t="shared" si="4"/>
        <v>0.20236031745634264</v>
      </c>
      <c r="M9" s="322">
        <v>8.3010761336846492</v>
      </c>
      <c r="N9" s="321">
        <f t="shared" si="5"/>
        <v>0.18086251803620712</v>
      </c>
      <c r="O9" s="320">
        <v>7.4960139072347136</v>
      </c>
      <c r="P9" s="321">
        <f t="shared" si="6"/>
        <v>0.22240151679928921</v>
      </c>
      <c r="Q9" s="320">
        <v>8.9246175038405511</v>
      </c>
      <c r="R9" s="321">
        <f t="shared" si="7"/>
        <v>0.20943086360799512</v>
      </c>
      <c r="S9" s="320">
        <v>8.0508114510135425</v>
      </c>
      <c r="T9" s="321">
        <f t="shared" si="8"/>
        <v>0.19098075517492319</v>
      </c>
    </row>
    <row r="10" spans="2:20">
      <c r="B10" s="65" t="s">
        <v>96</v>
      </c>
      <c r="C10" s="320">
        <v>8.67</v>
      </c>
      <c r="D10" s="321">
        <f t="shared" si="0"/>
        <v>-0.32000000000000028</v>
      </c>
      <c r="E10" s="320">
        <v>11.8</v>
      </c>
      <c r="F10" s="321">
        <f t="shared" si="1"/>
        <v>1.0400000000000009</v>
      </c>
      <c r="G10" s="320">
        <v>9.42</v>
      </c>
      <c r="H10" s="321">
        <f t="shared" si="2"/>
        <v>-9.9999999999999645E-2</v>
      </c>
      <c r="I10" s="322">
        <v>8.27</v>
      </c>
      <c r="J10" s="321">
        <f t="shared" si="3"/>
        <v>0.42728767909023979</v>
      </c>
      <c r="K10" s="322">
        <v>9.39</v>
      </c>
      <c r="L10" s="321">
        <f t="shared" si="4"/>
        <v>0.21826025370644331</v>
      </c>
      <c r="M10" s="322">
        <v>8.75</v>
      </c>
      <c r="N10" s="321">
        <f t="shared" si="5"/>
        <v>0.31979163043100201</v>
      </c>
      <c r="O10" s="320">
        <v>7.95</v>
      </c>
      <c r="P10" s="321">
        <f t="shared" si="6"/>
        <v>0.43053902946025424</v>
      </c>
      <c r="Q10" s="320">
        <v>9.5399999999999991</v>
      </c>
      <c r="R10" s="321">
        <f t="shared" si="7"/>
        <v>0.16957268111336532</v>
      </c>
      <c r="S10" s="320">
        <v>8.57</v>
      </c>
      <c r="T10" s="321">
        <f t="shared" si="8"/>
        <v>0.31760449956297876</v>
      </c>
    </row>
    <row r="11" spans="2:20">
      <c r="B11" s="65" t="s">
        <v>97</v>
      </c>
      <c r="C11" s="320">
        <v>8.77</v>
      </c>
      <c r="D11" s="321">
        <f>C11-C24</f>
        <v>-0.46000000000000085</v>
      </c>
      <c r="E11" s="320">
        <v>10.92</v>
      </c>
      <c r="F11" s="321">
        <f t="shared" si="1"/>
        <v>1.0099999999999998</v>
      </c>
      <c r="G11" s="320">
        <v>9.33</v>
      </c>
      <c r="H11" s="321">
        <f t="shared" si="2"/>
        <v>-0.11999999999999922</v>
      </c>
      <c r="I11" s="322">
        <v>8.5374625819302725</v>
      </c>
      <c r="J11" s="321">
        <f t="shared" si="3"/>
        <v>0.42676972508711941</v>
      </c>
      <c r="K11" s="322">
        <v>9.9314155466478038</v>
      </c>
      <c r="L11" s="321">
        <f t="shared" si="4"/>
        <v>0.81376542696833631</v>
      </c>
      <c r="M11" s="322">
        <v>9.1152412723647682</v>
      </c>
      <c r="N11" s="321">
        <f t="shared" si="5"/>
        <v>0.55504190749187643</v>
      </c>
      <c r="O11" s="320">
        <v>8.1381946059056034</v>
      </c>
      <c r="P11" s="321">
        <f t="shared" si="6"/>
        <v>0.24225779438050576</v>
      </c>
      <c r="Q11" s="320">
        <v>10.060530462184873</v>
      </c>
      <c r="R11" s="321">
        <f t="shared" si="7"/>
        <v>0.81928864890633157</v>
      </c>
      <c r="S11" s="320">
        <v>8.859663865546219</v>
      </c>
      <c r="T11" s="321">
        <f t="shared" si="8"/>
        <v>0.41559120905299629</v>
      </c>
    </row>
    <row r="12" spans="2:20" ht="30" customHeight="1">
      <c r="B12" s="127" t="str">
        <f>actualizaciones!$A$2</f>
        <v xml:space="preserve">acumulado abril 2011 </v>
      </c>
      <c r="C12" s="323">
        <v>8.0941750978927587</v>
      </c>
      <c r="D12" s="323">
        <v>2.429424725679219E-2</v>
      </c>
      <c r="E12" s="323">
        <v>9.4882125618859909</v>
      </c>
      <c r="F12" s="323">
        <v>0.56307371319316779</v>
      </c>
      <c r="G12" s="323">
        <v>8.4666379163781276</v>
      </c>
      <c r="H12" s="323">
        <v>0.12890500717656828</v>
      </c>
      <c r="I12" s="323">
        <v>7.9058368505602621</v>
      </c>
      <c r="J12" s="324">
        <v>0.46241916564028607</v>
      </c>
      <c r="K12" s="323">
        <v>8.8981667805435762</v>
      </c>
      <c r="L12" s="324">
        <v>0.4498277902939769</v>
      </c>
      <c r="M12" s="323">
        <v>8.3252267115252909</v>
      </c>
      <c r="N12" s="324">
        <v>0.44208556752147743</v>
      </c>
      <c r="O12" s="323">
        <v>7.5687416743230012</v>
      </c>
      <c r="P12" s="324">
        <v>0.41202941025161977</v>
      </c>
      <c r="Q12" s="323">
        <v>8.9600858651982307</v>
      </c>
      <c r="R12" s="324">
        <v>0.43552952352656504</v>
      </c>
      <c r="S12" s="323">
        <v>8.1049908893348643</v>
      </c>
      <c r="T12" s="324">
        <v>0.40233286947794422</v>
      </c>
    </row>
    <row r="13" spans="2:20" outlineLevel="1">
      <c r="B13" s="65" t="s">
        <v>86</v>
      </c>
      <c r="C13" s="320">
        <v>7.2656781904833947</v>
      </c>
      <c r="D13" s="321">
        <f>C13-C26</f>
        <v>-0.52288779331841528</v>
      </c>
      <c r="E13" s="320">
        <v>8.781239623685666</v>
      </c>
      <c r="F13" s="321">
        <f>E13-E26</f>
        <v>0.20244469466994985</v>
      </c>
      <c r="G13" s="320">
        <v>7.7400869610407605</v>
      </c>
      <c r="H13" s="321">
        <f t="shared" ref="H13:H25" si="9">G13-G26</f>
        <v>-0.31248200201502829</v>
      </c>
      <c r="I13" s="322">
        <v>7.3515440631110511</v>
      </c>
      <c r="J13" s="321">
        <f t="shared" ref="J13:J64" si="10">I13-I26</f>
        <v>-0.29610183379641786</v>
      </c>
      <c r="K13" s="322">
        <v>8.2748612201413039</v>
      </c>
      <c r="L13" s="321">
        <f t="shared" ref="L13:L64" si="11">K13-K26</f>
        <v>-0.65185476392538177</v>
      </c>
      <c r="M13" s="322">
        <v>7.762378213844638</v>
      </c>
      <c r="N13" s="321">
        <f t="shared" ref="N13:N64" si="12">M13-M26</f>
        <v>-0.45186394717591938</v>
      </c>
      <c r="O13" s="320">
        <v>6.9285063733338879</v>
      </c>
      <c r="P13" s="321">
        <f t="shared" ref="P13:P64" si="13">O13-O26</f>
        <v>-0.36166628116272825</v>
      </c>
      <c r="Q13" s="320">
        <v>8.2967141821696053</v>
      </c>
      <c r="R13" s="321">
        <f t="shared" ref="R13:R64" si="14">Q13-Q26</f>
        <v>-0.58937835264608474</v>
      </c>
      <c r="S13" s="320">
        <v>7.4864179894831473</v>
      </c>
      <c r="T13" s="321">
        <f t="shared" ref="T13:T64" si="15">S13-S26</f>
        <v>-0.45035224680064534</v>
      </c>
    </row>
    <row r="14" spans="2:20" outlineLevel="1">
      <c r="B14" s="65" t="s">
        <v>87</v>
      </c>
      <c r="C14" s="320">
        <v>7.35</v>
      </c>
      <c r="D14" s="321">
        <f t="shared" ref="D14:H63" si="16">C14-C27</f>
        <v>-0.22837671847687435</v>
      </c>
      <c r="E14" s="320">
        <v>9.35</v>
      </c>
      <c r="F14" s="321">
        <f t="shared" si="16"/>
        <v>0.45787451984635119</v>
      </c>
      <c r="G14" s="320">
        <v>7.94</v>
      </c>
      <c r="H14" s="321">
        <f t="shared" si="9"/>
        <v>-4.1548184288942025E-2</v>
      </c>
      <c r="I14" s="322">
        <v>8.041997384841256</v>
      </c>
      <c r="J14" s="321">
        <f t="shared" si="10"/>
        <v>0.10919881636564455</v>
      </c>
      <c r="K14" s="322">
        <v>9.1349980153718473</v>
      </c>
      <c r="L14" s="321">
        <f t="shared" si="11"/>
        <v>7.7556407550011031E-2</v>
      </c>
      <c r="M14" s="322">
        <v>8.5259720131785404</v>
      </c>
      <c r="N14" s="321">
        <f t="shared" si="12"/>
        <v>0.10304170435670024</v>
      </c>
      <c r="O14" s="320">
        <v>7.4540556062295193</v>
      </c>
      <c r="P14" s="321">
        <f t="shared" si="13"/>
        <v>4.3974273653869744E-2</v>
      </c>
      <c r="Q14" s="320">
        <v>9.107513561199017</v>
      </c>
      <c r="R14" s="321">
        <f t="shared" si="14"/>
        <v>4.2145164567058302E-2</v>
      </c>
      <c r="S14" s="320">
        <v>8.12033864546855</v>
      </c>
      <c r="T14" s="321">
        <f t="shared" si="15"/>
        <v>5.7789224002284811E-2</v>
      </c>
    </row>
    <row r="15" spans="2:20" outlineLevel="1">
      <c r="B15" s="65" t="s">
        <v>88</v>
      </c>
      <c r="C15" s="320">
        <v>6.27</v>
      </c>
      <c r="D15" s="321">
        <f t="shared" si="16"/>
        <v>-0.1347240399405587</v>
      </c>
      <c r="E15" s="320">
        <v>6.2</v>
      </c>
      <c r="F15" s="321">
        <f t="shared" si="16"/>
        <v>-0.19043706380240533</v>
      </c>
      <c r="G15" s="320">
        <v>6.25</v>
      </c>
      <c r="H15" s="321">
        <f t="shared" si="9"/>
        <v>-0.1497950819672127</v>
      </c>
      <c r="I15" s="322">
        <v>7.0599952255908329</v>
      </c>
      <c r="J15" s="321">
        <f t="shared" si="10"/>
        <v>-0.19247654133802428</v>
      </c>
      <c r="K15" s="322">
        <v>8.0475591098748254</v>
      </c>
      <c r="L15" s="321">
        <f t="shared" si="11"/>
        <v>0.30874224897932834</v>
      </c>
      <c r="M15" s="322">
        <v>7.4620099079971691</v>
      </c>
      <c r="N15" s="321">
        <f t="shared" si="12"/>
        <v>-3.4438291245884045E-3</v>
      </c>
      <c r="O15" s="320">
        <v>6.5869697622425409</v>
      </c>
      <c r="P15" s="321">
        <f t="shared" si="13"/>
        <v>-0.18086759603740887</v>
      </c>
      <c r="Q15" s="320">
        <v>7.8343931216190725</v>
      </c>
      <c r="R15" s="321">
        <f t="shared" si="14"/>
        <v>0.23299736351002132</v>
      </c>
      <c r="S15" s="320">
        <v>7.0597545703828581</v>
      </c>
      <c r="T15" s="321">
        <f t="shared" si="15"/>
        <v>-4.7346209865665401E-2</v>
      </c>
    </row>
    <row r="16" spans="2:20" outlineLevel="1">
      <c r="B16" s="65" t="s">
        <v>89</v>
      </c>
      <c r="C16" s="320">
        <v>6.166641731498105</v>
      </c>
      <c r="D16" s="321">
        <f t="shared" si="16"/>
        <v>-0.78335826850189516</v>
      </c>
      <c r="E16" s="320">
        <v>6.1693961429023076</v>
      </c>
      <c r="F16" s="321">
        <f t="shared" si="16"/>
        <v>-0.52060385709769275</v>
      </c>
      <c r="G16" s="320">
        <v>6.1674207335610438</v>
      </c>
      <c r="H16" s="321">
        <f t="shared" si="9"/>
        <v>-0.69257926643895651</v>
      </c>
      <c r="I16" s="322">
        <v>7.639368485203903</v>
      </c>
      <c r="J16" s="321">
        <f t="shared" si="10"/>
        <v>-0.20498831282720786</v>
      </c>
      <c r="K16" s="322">
        <v>8.9540508174528792</v>
      </c>
      <c r="L16" s="321">
        <f t="shared" si="11"/>
        <v>0.54382281582013015</v>
      </c>
      <c r="M16" s="322">
        <v>8.1632828088958984</v>
      </c>
      <c r="N16" s="321">
        <f t="shared" si="12"/>
        <v>7.5023225688234163E-2</v>
      </c>
      <c r="O16" s="320">
        <v>7.0405125224467131</v>
      </c>
      <c r="P16" s="321">
        <f t="shared" si="13"/>
        <v>-0.27240132290138419</v>
      </c>
      <c r="Q16" s="320">
        <v>8.6190404651197721</v>
      </c>
      <c r="R16" s="321">
        <f t="shared" si="14"/>
        <v>0.40068274316431207</v>
      </c>
      <c r="S16" s="320">
        <v>7.6183522010157478</v>
      </c>
      <c r="T16" s="321">
        <f t="shared" si="15"/>
        <v>-5.3366025818877283E-2</v>
      </c>
    </row>
    <row r="17" spans="2:20" outlineLevel="1">
      <c r="B17" s="65" t="s">
        <v>90</v>
      </c>
      <c r="C17" s="320">
        <v>6.0916528684133633</v>
      </c>
      <c r="D17" s="321">
        <f t="shared" si="16"/>
        <v>-0.33834713158663643</v>
      </c>
      <c r="E17" s="320">
        <v>6.4413590644400598</v>
      </c>
      <c r="F17" s="321">
        <f t="shared" si="16"/>
        <v>-0.10864093555994003</v>
      </c>
      <c r="G17" s="320">
        <v>6.1924175610838397</v>
      </c>
      <c r="H17" s="321">
        <f t="shared" si="9"/>
        <v>-0.27758243891616008</v>
      </c>
      <c r="I17" s="322">
        <v>7.677311360780477</v>
      </c>
      <c r="J17" s="321">
        <f t="shared" si="10"/>
        <v>-4.0870041449303507E-2</v>
      </c>
      <c r="K17" s="322">
        <v>9.0371255283955154</v>
      </c>
      <c r="L17" s="321">
        <f t="shared" si="11"/>
        <v>0.5794662652116358</v>
      </c>
      <c r="M17" s="322">
        <v>8.2518529824448663</v>
      </c>
      <c r="N17" s="321">
        <f t="shared" si="12"/>
        <v>0.1951265757236964</v>
      </c>
      <c r="O17" s="320">
        <v>7.1276676102871104</v>
      </c>
      <c r="P17" s="321">
        <f t="shared" si="13"/>
        <v>-0.10103355096310285</v>
      </c>
      <c r="Q17" s="320">
        <v>8.7108064125964866</v>
      </c>
      <c r="R17" s="321">
        <f t="shared" si="14"/>
        <v>0.52831132259668934</v>
      </c>
      <c r="S17" s="320">
        <v>7.746673459473171</v>
      </c>
      <c r="T17" s="321">
        <f t="shared" si="15"/>
        <v>0.11516134485567786</v>
      </c>
    </row>
    <row r="18" spans="2:20" outlineLevel="1">
      <c r="B18" s="65" t="s">
        <v>91</v>
      </c>
      <c r="C18" s="320">
        <v>6.0494823529411761</v>
      </c>
      <c r="D18" s="321">
        <f t="shared" si="16"/>
        <v>-0.13051764705882363</v>
      </c>
      <c r="E18" s="320">
        <v>5.8663221977797102</v>
      </c>
      <c r="F18" s="321">
        <f t="shared" si="16"/>
        <v>-0.46367780222028987</v>
      </c>
      <c r="G18" s="320">
        <v>5.9917804245168984</v>
      </c>
      <c r="H18" s="321">
        <f t="shared" si="9"/>
        <v>-0.23821957548310202</v>
      </c>
      <c r="I18" s="322">
        <v>7.5335285348195926</v>
      </c>
      <c r="J18" s="321">
        <f t="shared" si="10"/>
        <v>-8.8844020215264052E-2</v>
      </c>
      <c r="K18" s="322">
        <v>7.735276907510575</v>
      </c>
      <c r="L18" s="321">
        <f t="shared" si="11"/>
        <v>-0.26292667736506825</v>
      </c>
      <c r="M18" s="322">
        <v>7.6231506552583124</v>
      </c>
      <c r="N18" s="321">
        <f t="shared" si="12"/>
        <v>-0.16601614379322349</v>
      </c>
      <c r="O18" s="320">
        <v>6.9889456488111854</v>
      </c>
      <c r="P18" s="321">
        <f t="shared" si="13"/>
        <v>-3.4519044519015551E-2</v>
      </c>
      <c r="Q18" s="320">
        <v>7.5239870035713325</v>
      </c>
      <c r="R18" s="321">
        <f t="shared" si="14"/>
        <v>-0.2242371700401673</v>
      </c>
      <c r="S18" s="320">
        <v>7.2097221329657692</v>
      </c>
      <c r="T18" s="321">
        <f t="shared" si="15"/>
        <v>-0.11217931684364846</v>
      </c>
    </row>
    <row r="19" spans="2:20" outlineLevel="1">
      <c r="B19" s="65" t="s">
        <v>92</v>
      </c>
      <c r="C19" s="320">
        <v>6.6148602749994145</v>
      </c>
      <c r="D19" s="321">
        <f t="shared" si="16"/>
        <v>0.16318294860964766</v>
      </c>
      <c r="E19" s="320">
        <v>5.8588775695834094</v>
      </c>
      <c r="F19" s="321">
        <f t="shared" si="16"/>
        <v>-0.75085249667709686</v>
      </c>
      <c r="G19" s="320">
        <v>6.3578595834815008</v>
      </c>
      <c r="H19" s="321">
        <f t="shared" si="9"/>
        <v>-0.15110179876335739</v>
      </c>
      <c r="I19" s="322">
        <v>7.3037467584726814</v>
      </c>
      <c r="J19" s="321">
        <f t="shared" si="10"/>
        <v>-0.22225727176695109</v>
      </c>
      <c r="K19" s="322">
        <v>7.9565522484065259</v>
      </c>
      <c r="L19" s="321">
        <f t="shared" si="11"/>
        <v>-0.25945265178804</v>
      </c>
      <c r="M19" s="322">
        <v>7.5756021874956518</v>
      </c>
      <c r="N19" s="321">
        <f t="shared" si="12"/>
        <v>-0.23747166255569052</v>
      </c>
      <c r="O19" s="320">
        <v>6.7755757993181804</v>
      </c>
      <c r="P19" s="321">
        <f t="shared" si="13"/>
        <v>-0.1855453199294157</v>
      </c>
      <c r="Q19" s="320">
        <v>7.6140606565341109</v>
      </c>
      <c r="R19" s="321">
        <f t="shared" si="14"/>
        <v>-0.32547350974693146</v>
      </c>
      <c r="S19" s="320">
        <v>7.0978041995716685</v>
      </c>
      <c r="T19" s="321">
        <f t="shared" si="15"/>
        <v>-0.24405449738538287</v>
      </c>
    </row>
    <row r="20" spans="2:20" outlineLevel="1">
      <c r="B20" s="65" t="s">
        <v>93</v>
      </c>
      <c r="C20" s="320">
        <v>6.3996899302343024</v>
      </c>
      <c r="D20" s="321">
        <f t="shared" si="16"/>
        <v>-0.28031006976569728</v>
      </c>
      <c r="E20" s="320">
        <v>7.213086137362307</v>
      </c>
      <c r="F20" s="321">
        <f t="shared" si="16"/>
        <v>0.37308613736230711</v>
      </c>
      <c r="G20" s="320">
        <v>6.6384177796622144</v>
      </c>
      <c r="H20" s="321">
        <f t="shared" si="9"/>
        <v>-0.10158222033778586</v>
      </c>
      <c r="I20" s="322">
        <v>6.7519919059061593</v>
      </c>
      <c r="J20" s="321">
        <f t="shared" si="10"/>
        <v>-0.16051943533214708</v>
      </c>
      <c r="K20" s="322">
        <v>7.7908575340691471</v>
      </c>
      <c r="L20" s="321">
        <f t="shared" si="11"/>
        <v>0.16920592954509228</v>
      </c>
      <c r="M20" s="322">
        <v>7.1501224990515633</v>
      </c>
      <c r="N20" s="321">
        <f t="shared" si="12"/>
        <v>-5.2852132352002812E-2</v>
      </c>
      <c r="O20" s="320">
        <v>6.3933373048356614</v>
      </c>
      <c r="P20" s="321">
        <f t="shared" si="13"/>
        <v>-0.14660521331165466</v>
      </c>
      <c r="Q20" s="320">
        <v>7.5554122905726429</v>
      </c>
      <c r="R20" s="321">
        <f t="shared" si="14"/>
        <v>2.274621958654155E-2</v>
      </c>
      <c r="S20" s="320">
        <v>6.8049333373927823</v>
      </c>
      <c r="T20" s="321">
        <f t="shared" si="15"/>
        <v>-0.11244154591918765</v>
      </c>
    </row>
    <row r="21" spans="2:20" outlineLevel="1">
      <c r="B21" s="65" t="s">
        <v>94</v>
      </c>
      <c r="C21" s="320">
        <v>6.1699614271938286</v>
      </c>
      <c r="D21" s="321">
        <f t="shared" si="16"/>
        <v>-0.15003857280617172</v>
      </c>
      <c r="E21" s="320">
        <v>6.5409934497816593</v>
      </c>
      <c r="F21" s="321">
        <f t="shared" si="16"/>
        <v>-4.900655021834055E-2</v>
      </c>
      <c r="G21" s="320">
        <v>6.2836287625418059</v>
      </c>
      <c r="H21" s="321">
        <f t="shared" si="9"/>
        <v>-0.11637123745819444</v>
      </c>
      <c r="I21" s="322">
        <v>6.3734864226742101</v>
      </c>
      <c r="J21" s="321">
        <f t="shared" si="10"/>
        <v>-0.52597111516537076</v>
      </c>
      <c r="K21" s="322">
        <v>6.9116321516321513</v>
      </c>
      <c r="L21" s="321">
        <f t="shared" si="11"/>
        <v>-0.93029832365466003</v>
      </c>
      <c r="M21" s="322">
        <v>6.5987926276220232</v>
      </c>
      <c r="N21" s="321">
        <f t="shared" si="12"/>
        <v>-0.70577873915330169</v>
      </c>
      <c r="O21" s="320">
        <v>6.0891362105718434</v>
      </c>
      <c r="P21" s="321">
        <f t="shared" si="13"/>
        <v>-0.42524343742512194</v>
      </c>
      <c r="Q21" s="320">
        <v>6.8940872998893621</v>
      </c>
      <c r="R21" s="321">
        <f t="shared" si="14"/>
        <v>-0.78518388368142755</v>
      </c>
      <c r="S21" s="320">
        <v>6.4007866543288472</v>
      </c>
      <c r="T21" s="321">
        <f t="shared" si="15"/>
        <v>-0.57395942028339419</v>
      </c>
    </row>
    <row r="22" spans="2:20" outlineLevel="1">
      <c r="B22" s="65" t="s">
        <v>95</v>
      </c>
      <c r="C22" s="320">
        <v>8.0254500310366232</v>
      </c>
      <c r="D22" s="321">
        <f t="shared" si="16"/>
        <v>-0.15454996896337647</v>
      </c>
      <c r="E22" s="320">
        <v>8.658423411547588</v>
      </c>
      <c r="F22" s="321">
        <f t="shared" si="16"/>
        <v>-0.14157658845241272</v>
      </c>
      <c r="G22" s="320">
        <v>8.2280891289669142</v>
      </c>
      <c r="H22" s="321">
        <f t="shared" si="9"/>
        <v>-0.17191087103308611</v>
      </c>
      <c r="I22" s="322">
        <v>7.6481706318506015</v>
      </c>
      <c r="J22" s="321">
        <f t="shared" si="10"/>
        <v>-0.26203149374388524</v>
      </c>
      <c r="K22" s="322">
        <v>8.7081276110900117</v>
      </c>
      <c r="L22" s="321">
        <f t="shared" si="11"/>
        <v>0.10030095317799592</v>
      </c>
      <c r="M22" s="322">
        <v>8.1202136156484421</v>
      </c>
      <c r="N22" s="321">
        <f t="shared" si="12"/>
        <v>-0.12499997548251329</v>
      </c>
      <c r="O22" s="320">
        <v>7.2736123904354244</v>
      </c>
      <c r="P22" s="321">
        <f t="shared" si="13"/>
        <v>-0.23468498542983607</v>
      </c>
      <c r="Q22" s="320">
        <v>8.715186640232556</v>
      </c>
      <c r="R22" s="321">
        <f t="shared" si="14"/>
        <v>3.1903016539176932E-2</v>
      </c>
      <c r="S22" s="320">
        <v>7.8598306958386193</v>
      </c>
      <c r="T22" s="321">
        <f t="shared" si="15"/>
        <v>-0.16314077236224556</v>
      </c>
    </row>
    <row r="23" spans="2:20" outlineLevel="1">
      <c r="B23" s="65" t="s">
        <v>96</v>
      </c>
      <c r="C23" s="320">
        <v>8.99</v>
      </c>
      <c r="D23" s="321">
        <f t="shared" si="16"/>
        <v>0.96000000000000085</v>
      </c>
      <c r="E23" s="320">
        <v>10.76</v>
      </c>
      <c r="F23" s="321">
        <f t="shared" si="16"/>
        <v>-0.25999999999999979</v>
      </c>
      <c r="G23" s="320">
        <v>9.52</v>
      </c>
      <c r="H23" s="321">
        <f t="shared" si="9"/>
        <v>0.52999999999999936</v>
      </c>
      <c r="I23" s="322">
        <v>7.8427123209097598</v>
      </c>
      <c r="J23" s="321">
        <f t="shared" si="10"/>
        <v>7.7545372683585079E-2</v>
      </c>
      <c r="K23" s="322">
        <v>9.1717397462935573</v>
      </c>
      <c r="L23" s="321">
        <f t="shared" si="11"/>
        <v>0.26306787521389197</v>
      </c>
      <c r="M23" s="322">
        <v>8.430208369568998</v>
      </c>
      <c r="N23" s="321">
        <f t="shared" si="12"/>
        <v>0.13421662234349441</v>
      </c>
      <c r="O23" s="320">
        <v>7.5194609705397459</v>
      </c>
      <c r="P23" s="321">
        <f t="shared" si="13"/>
        <v>0.12852796120831211</v>
      </c>
      <c r="Q23" s="320">
        <v>9.3704273188866338</v>
      </c>
      <c r="R23" s="321">
        <f t="shared" si="14"/>
        <v>0.14248309602542797</v>
      </c>
      <c r="S23" s="320">
        <v>8.2523955004370215</v>
      </c>
      <c r="T23" s="321">
        <f t="shared" si="15"/>
        <v>9.1010892234356433E-2</v>
      </c>
    </row>
    <row r="24" spans="2:20" outlineLevel="1">
      <c r="B24" s="65" t="s">
        <v>97</v>
      </c>
      <c r="C24" s="320">
        <v>9.23</v>
      </c>
      <c r="D24" s="321">
        <f t="shared" si="16"/>
        <v>-0.45999999999999908</v>
      </c>
      <c r="E24" s="320">
        <v>9.91</v>
      </c>
      <c r="F24" s="321">
        <f t="shared" si="16"/>
        <v>-1.5099999999999998</v>
      </c>
      <c r="G24" s="320">
        <v>9.4499999999999993</v>
      </c>
      <c r="H24" s="321">
        <f t="shared" si="9"/>
        <v>-0.85000000000000142</v>
      </c>
      <c r="I24" s="322">
        <v>8.1106928568431531</v>
      </c>
      <c r="J24" s="321">
        <f t="shared" si="10"/>
        <v>-0.90450775894349533</v>
      </c>
      <c r="K24" s="322">
        <v>9.1176501196794675</v>
      </c>
      <c r="L24" s="321">
        <f t="shared" si="11"/>
        <v>4.120547888092041E-2</v>
      </c>
      <c r="M24" s="322">
        <v>8.5601993648728918</v>
      </c>
      <c r="N24" s="321">
        <f t="shared" si="12"/>
        <v>-0.48462769164846975</v>
      </c>
      <c r="O24" s="320">
        <v>7.8959368115250976</v>
      </c>
      <c r="P24" s="321">
        <f t="shared" si="13"/>
        <v>-0.72706221916349012</v>
      </c>
      <c r="Q24" s="320">
        <v>9.2412418132785419</v>
      </c>
      <c r="R24" s="321">
        <f t="shared" si="14"/>
        <v>-0.19922475192644207</v>
      </c>
      <c r="S24" s="320">
        <v>8.4440726564932227</v>
      </c>
      <c r="T24" s="321">
        <f t="shared" si="15"/>
        <v>-0.54008672154370707</v>
      </c>
    </row>
    <row r="25" spans="2:20" ht="15" customHeight="1">
      <c r="B25" s="131">
        <v>2010</v>
      </c>
      <c r="C25" s="325">
        <v>7.013000863338581</v>
      </c>
      <c r="D25" s="326">
        <f t="shared" si="16"/>
        <v>-0.15257871684980362</v>
      </c>
      <c r="E25" s="325">
        <v>7.5863346902307942</v>
      </c>
      <c r="F25" s="326">
        <f t="shared" si="16"/>
        <v>-0.21926832289338094</v>
      </c>
      <c r="G25" s="325">
        <v>7.1897370610189304</v>
      </c>
      <c r="H25" s="326">
        <f t="shared" si="9"/>
        <v>-0.18976177874372713</v>
      </c>
      <c r="I25" s="325">
        <v>7.4284339237298687</v>
      </c>
      <c r="J25" s="326">
        <f t="shared" si="10"/>
        <v>-0.22593339758439868</v>
      </c>
      <c r="K25" s="325">
        <v>8.397623328855353</v>
      </c>
      <c r="L25" s="326">
        <f t="shared" si="11"/>
        <v>-1.6745828806051577E-2</v>
      </c>
      <c r="M25" s="325">
        <v>7.8417542529888475</v>
      </c>
      <c r="N25" s="326">
        <f t="shared" si="12"/>
        <v>-0.15105268239501513</v>
      </c>
      <c r="O25" s="325">
        <v>6.9921693793736255</v>
      </c>
      <c r="P25" s="326">
        <f t="shared" si="13"/>
        <v>-0.20748362309691615</v>
      </c>
      <c r="Q25" s="325">
        <v>8.2852487644708503</v>
      </c>
      <c r="R25" s="326">
        <f t="shared" si="14"/>
        <v>-7.2281011679779184E-2</v>
      </c>
      <c r="S25" s="325">
        <v>7.4988521782326796</v>
      </c>
      <c r="T25" s="326">
        <f t="shared" si="15"/>
        <v>-0.17455028602755984</v>
      </c>
    </row>
    <row r="26" spans="2:20" ht="15" hidden="1" customHeight="1" outlineLevel="1">
      <c r="B26" s="65" t="s">
        <v>86</v>
      </c>
      <c r="C26" s="320">
        <v>7.78856598380181</v>
      </c>
      <c r="D26" s="321">
        <f t="shared" si="16"/>
        <v>-0.13143401619818995</v>
      </c>
      <c r="E26" s="320">
        <v>8.5787949290157162</v>
      </c>
      <c r="F26" s="321">
        <f t="shared" si="16"/>
        <v>-0.60120507098428355</v>
      </c>
      <c r="G26" s="320">
        <v>8.0525689630557888</v>
      </c>
      <c r="H26" s="321">
        <f t="shared" si="16"/>
        <v>-0.30743103694421059</v>
      </c>
      <c r="I26" s="322">
        <v>7.647645896907469</v>
      </c>
      <c r="J26" s="321">
        <f t="shared" si="10"/>
        <v>-0.5739139458281981</v>
      </c>
      <c r="K26" s="322">
        <v>8.9267159840666856</v>
      </c>
      <c r="L26" s="321">
        <f t="shared" si="11"/>
        <v>8.1845405397489301E-2</v>
      </c>
      <c r="M26" s="322">
        <v>8.2142421610205574</v>
      </c>
      <c r="N26" s="321">
        <f t="shared" si="12"/>
        <v>-0.30249697290214073</v>
      </c>
      <c r="O26" s="320">
        <v>7.2901726544966161</v>
      </c>
      <c r="P26" s="321">
        <f t="shared" si="13"/>
        <v>-0.34408678266794368</v>
      </c>
      <c r="Q26" s="320">
        <v>8.8860925348156901</v>
      </c>
      <c r="R26" s="321">
        <f t="shared" si="14"/>
        <v>-3.4405658325063371E-2</v>
      </c>
      <c r="S26" s="320">
        <v>7.9367702362837926</v>
      </c>
      <c r="T26" s="321">
        <f t="shared" si="15"/>
        <v>-0.24934493108455857</v>
      </c>
    </row>
    <row r="27" spans="2:20" ht="15" hidden="1" customHeight="1" outlineLevel="1">
      <c r="B27" s="65" t="s">
        <v>87</v>
      </c>
      <c r="C27" s="320">
        <v>7.578376718476874</v>
      </c>
      <c r="D27" s="321">
        <f t="shared" si="16"/>
        <v>2.8376718476874174E-2</v>
      </c>
      <c r="E27" s="320">
        <v>8.8921254801536485</v>
      </c>
      <c r="F27" s="321">
        <f t="shared" si="16"/>
        <v>-1.7874519846351689E-2</v>
      </c>
      <c r="G27" s="320">
        <v>7.9815481842889424</v>
      </c>
      <c r="H27" s="321">
        <f t="shared" si="16"/>
        <v>-2.8451815711057371E-2</v>
      </c>
      <c r="I27" s="322">
        <v>7.9327985684756115</v>
      </c>
      <c r="J27" s="321">
        <f t="shared" si="10"/>
        <v>-3.0477109765696397E-3</v>
      </c>
      <c r="K27" s="322">
        <v>9.0574416078218363</v>
      </c>
      <c r="L27" s="321">
        <f t="shared" si="11"/>
        <v>0.61896632038537724</v>
      </c>
      <c r="M27" s="322">
        <v>8.4229303088218401</v>
      </c>
      <c r="N27" s="321">
        <f t="shared" si="12"/>
        <v>0.24800718551765044</v>
      </c>
      <c r="O27" s="320">
        <v>7.4100813325756496</v>
      </c>
      <c r="P27" s="321">
        <f t="shared" si="13"/>
        <v>5.7586759970297052E-2</v>
      </c>
      <c r="Q27" s="320">
        <v>9.0653683966319587</v>
      </c>
      <c r="R27" s="321">
        <f t="shared" si="14"/>
        <v>0.48438029593311072</v>
      </c>
      <c r="S27" s="320">
        <v>8.0625494214662652</v>
      </c>
      <c r="T27" s="321">
        <f t="shared" si="15"/>
        <v>0.18277918938214022</v>
      </c>
    </row>
    <row r="28" spans="2:20" ht="15" hidden="1" customHeight="1" outlineLevel="1">
      <c r="B28" s="65" t="s">
        <v>88</v>
      </c>
      <c r="C28" s="320">
        <v>6.4047240399405583</v>
      </c>
      <c r="D28" s="321">
        <f t="shared" si="16"/>
        <v>-0.75527596005944186</v>
      </c>
      <c r="E28" s="320">
        <v>6.3904370638024055</v>
      </c>
      <c r="F28" s="321">
        <f t="shared" si="16"/>
        <v>-0.82956293619759425</v>
      </c>
      <c r="G28" s="320">
        <v>6.3997950819672127</v>
      </c>
      <c r="H28" s="321">
        <f t="shared" si="16"/>
        <v>-0.78020491803278702</v>
      </c>
      <c r="I28" s="322">
        <v>7.2524717669288572</v>
      </c>
      <c r="J28" s="321">
        <f t="shared" si="10"/>
        <v>-0.445560607133479</v>
      </c>
      <c r="K28" s="322">
        <v>7.738816860895497</v>
      </c>
      <c r="L28" s="321">
        <f t="shared" si="11"/>
        <v>-0.24011052583201664</v>
      </c>
      <c r="M28" s="322">
        <v>7.4654537371217575</v>
      </c>
      <c r="N28" s="321">
        <f t="shared" si="12"/>
        <v>-0.36037580869627295</v>
      </c>
      <c r="O28" s="320">
        <v>6.7678373582799498</v>
      </c>
      <c r="P28" s="321">
        <f t="shared" si="13"/>
        <v>-0.33369121226230103</v>
      </c>
      <c r="Q28" s="320">
        <v>7.6013957581090512</v>
      </c>
      <c r="R28" s="321">
        <f t="shared" si="14"/>
        <v>-0.33378897410126651</v>
      </c>
      <c r="S28" s="320">
        <v>7.1071007802485235</v>
      </c>
      <c r="T28" s="321">
        <f t="shared" si="15"/>
        <v>-0.34152400107212966</v>
      </c>
    </row>
    <row r="29" spans="2:20" ht="15" hidden="1" customHeight="1" outlineLevel="1">
      <c r="B29" s="65" t="s">
        <v>89</v>
      </c>
      <c r="C29" s="320">
        <v>6.95</v>
      </c>
      <c r="D29" s="321">
        <f t="shared" si="16"/>
        <v>-0.17999999999999972</v>
      </c>
      <c r="E29" s="320">
        <v>6.69</v>
      </c>
      <c r="F29" s="321">
        <f t="shared" si="16"/>
        <v>-0.71999999999999975</v>
      </c>
      <c r="G29" s="320">
        <v>6.86</v>
      </c>
      <c r="H29" s="321">
        <f t="shared" si="16"/>
        <v>-0.35999999999999943</v>
      </c>
      <c r="I29" s="322">
        <v>7.8443567980311109</v>
      </c>
      <c r="J29" s="321">
        <f t="shared" si="10"/>
        <v>-0.27299240428061822</v>
      </c>
      <c r="K29" s="322">
        <v>8.4102280016327491</v>
      </c>
      <c r="L29" s="321">
        <f t="shared" si="11"/>
        <v>-0.46652163776223965</v>
      </c>
      <c r="M29" s="322">
        <v>8.0882595832076642</v>
      </c>
      <c r="N29" s="321">
        <f t="shared" si="12"/>
        <v>-0.35056312750501384</v>
      </c>
      <c r="O29" s="320">
        <v>7.3129138453480973</v>
      </c>
      <c r="P29" s="321">
        <f t="shared" si="13"/>
        <v>-9.1512638643562738E-2</v>
      </c>
      <c r="Q29" s="320">
        <v>8.21835772195546</v>
      </c>
      <c r="R29" s="321">
        <f t="shared" si="14"/>
        <v>-0.44065285536221666</v>
      </c>
      <c r="S29" s="320">
        <v>7.6717182268346251</v>
      </c>
      <c r="T29" s="321">
        <f t="shared" si="15"/>
        <v>-0.21702075706506818</v>
      </c>
    </row>
    <row r="30" spans="2:20" ht="15" hidden="1" customHeight="1" outlineLevel="1">
      <c r="B30" s="65" t="s">
        <v>90</v>
      </c>
      <c r="C30" s="320">
        <v>6.43</v>
      </c>
      <c r="D30" s="321">
        <f t="shared" si="16"/>
        <v>-0.3100000000000005</v>
      </c>
      <c r="E30" s="320">
        <v>6.55</v>
      </c>
      <c r="F30" s="321">
        <f t="shared" si="16"/>
        <v>-0.79999999999999982</v>
      </c>
      <c r="G30" s="320">
        <v>6.47</v>
      </c>
      <c r="H30" s="321">
        <f t="shared" si="16"/>
        <v>-0.49000000000000021</v>
      </c>
      <c r="I30" s="322">
        <v>7.7181814022297806</v>
      </c>
      <c r="J30" s="321">
        <f t="shared" si="10"/>
        <v>-0.24180206705925755</v>
      </c>
      <c r="K30" s="322">
        <v>8.4576592631838796</v>
      </c>
      <c r="L30" s="321">
        <f t="shared" si="11"/>
        <v>-0.15216790668887192</v>
      </c>
      <c r="M30" s="322">
        <v>8.0567264067211699</v>
      </c>
      <c r="N30" s="321">
        <f t="shared" si="12"/>
        <v>-0.20474199130310922</v>
      </c>
      <c r="O30" s="320">
        <v>7.2287011612502132</v>
      </c>
      <c r="P30" s="321">
        <f t="shared" si="13"/>
        <v>-0.1495552246762033</v>
      </c>
      <c r="Q30" s="320">
        <v>8.1824950899997972</v>
      </c>
      <c r="R30" s="321">
        <f t="shared" si="14"/>
        <v>-0.21698179020839881</v>
      </c>
      <c r="S30" s="320">
        <v>7.6315121146174931</v>
      </c>
      <c r="T30" s="321">
        <f t="shared" si="15"/>
        <v>-0.18507603992445709</v>
      </c>
    </row>
    <row r="31" spans="2:20" ht="15" hidden="1" customHeight="1" outlineLevel="1">
      <c r="B31" s="65" t="s">
        <v>91</v>
      </c>
      <c r="C31" s="320">
        <v>6.18</v>
      </c>
      <c r="D31" s="321">
        <f t="shared" si="16"/>
        <v>-0.5</v>
      </c>
      <c r="E31" s="320">
        <v>6.33</v>
      </c>
      <c r="F31" s="321">
        <f t="shared" si="16"/>
        <v>-0.65000000000000036</v>
      </c>
      <c r="G31" s="320">
        <v>6.23</v>
      </c>
      <c r="H31" s="321">
        <f t="shared" si="16"/>
        <v>-0.55999999999999961</v>
      </c>
      <c r="I31" s="322">
        <v>7.6223725550348567</v>
      </c>
      <c r="J31" s="321">
        <f t="shared" si="10"/>
        <v>-0.81723134480867987</v>
      </c>
      <c r="K31" s="322">
        <v>7.9982035848756432</v>
      </c>
      <c r="L31" s="321">
        <f t="shared" si="11"/>
        <v>-1.2740168386172019</v>
      </c>
      <c r="M31" s="322">
        <v>7.7891667990515359</v>
      </c>
      <c r="N31" s="321">
        <f t="shared" si="12"/>
        <v>-1.0171376188321801</v>
      </c>
      <c r="O31" s="320">
        <v>7.023464693330201</v>
      </c>
      <c r="P31" s="321">
        <f t="shared" si="13"/>
        <v>-0.59771187070422815</v>
      </c>
      <c r="Q31" s="320">
        <v>7.7482241736114998</v>
      </c>
      <c r="R31" s="321">
        <f t="shared" si="14"/>
        <v>-1.1273458897317878</v>
      </c>
      <c r="S31" s="320">
        <v>7.3219014498094177</v>
      </c>
      <c r="T31" s="321">
        <f t="shared" si="15"/>
        <v>-0.81052783204716672</v>
      </c>
    </row>
    <row r="32" spans="2:20" ht="15" hidden="1" customHeight="1" outlineLevel="1">
      <c r="B32" s="65" t="s">
        <v>92</v>
      </c>
      <c r="C32" s="320">
        <v>6.4516773263897669</v>
      </c>
      <c r="D32" s="321">
        <f t="shared" si="16"/>
        <v>-0.39832267361023277</v>
      </c>
      <c r="E32" s="320">
        <v>6.6097300662605063</v>
      </c>
      <c r="F32" s="321">
        <f t="shared" si="16"/>
        <v>-0.48026993373949356</v>
      </c>
      <c r="G32" s="320">
        <v>6.5089613822448582</v>
      </c>
      <c r="H32" s="321">
        <f t="shared" si="16"/>
        <v>-0.42103861775514151</v>
      </c>
      <c r="I32" s="322">
        <v>7.5260040302396325</v>
      </c>
      <c r="J32" s="321">
        <f t="shared" si="10"/>
        <v>-0.16072167395149783</v>
      </c>
      <c r="K32" s="322">
        <v>8.2160049001945659</v>
      </c>
      <c r="L32" s="321">
        <f t="shared" si="11"/>
        <v>-0.6028524030535749</v>
      </c>
      <c r="M32" s="322">
        <v>7.8130738500513424</v>
      </c>
      <c r="N32" s="321">
        <f t="shared" si="12"/>
        <v>-0.35259944095220419</v>
      </c>
      <c r="O32" s="320">
        <v>6.9611211192475961</v>
      </c>
      <c r="P32" s="321">
        <f t="shared" si="13"/>
        <v>-0.15196295479627597</v>
      </c>
      <c r="Q32" s="320">
        <v>7.9395341662810424</v>
      </c>
      <c r="R32" s="321">
        <f t="shared" si="14"/>
        <v>-0.60405211872064335</v>
      </c>
      <c r="S32" s="320">
        <v>7.3418586969570514</v>
      </c>
      <c r="T32" s="321">
        <f t="shared" si="15"/>
        <v>-0.32991360686646143</v>
      </c>
    </row>
    <row r="33" spans="2:20" ht="15" hidden="1" customHeight="1" outlineLevel="1">
      <c r="B33" s="65" t="s">
        <v>93</v>
      </c>
      <c r="C33" s="320">
        <v>6.68</v>
      </c>
      <c r="D33" s="321">
        <f t="shared" si="16"/>
        <v>-3.0000000000000249E-2</v>
      </c>
      <c r="E33" s="320">
        <v>6.84</v>
      </c>
      <c r="F33" s="321">
        <f t="shared" si="16"/>
        <v>-0.25999999999999979</v>
      </c>
      <c r="G33" s="320">
        <v>6.74</v>
      </c>
      <c r="H33" s="321">
        <f t="shared" si="16"/>
        <v>-0.10999999999999943</v>
      </c>
      <c r="I33" s="322">
        <v>6.9125113412383064</v>
      </c>
      <c r="J33" s="321">
        <f t="shared" si="10"/>
        <v>-0.23026740847645133</v>
      </c>
      <c r="K33" s="322">
        <v>7.6216516045240548</v>
      </c>
      <c r="L33" s="321">
        <f t="shared" si="11"/>
        <v>-0.61999880106223149</v>
      </c>
      <c r="M33" s="322">
        <v>7.2029746314035661</v>
      </c>
      <c r="N33" s="321">
        <f t="shared" si="12"/>
        <v>-0.38216780283258611</v>
      </c>
      <c r="O33" s="320">
        <v>6.5399425181473161</v>
      </c>
      <c r="P33" s="321">
        <f t="shared" si="13"/>
        <v>-0.13075903324522198</v>
      </c>
      <c r="Q33" s="320">
        <v>7.5326660709861013</v>
      </c>
      <c r="R33" s="321">
        <f t="shared" si="14"/>
        <v>-0.51162488603454825</v>
      </c>
      <c r="S33" s="320">
        <v>6.9173748833119699</v>
      </c>
      <c r="T33" s="321">
        <f t="shared" si="15"/>
        <v>-0.26784965291272389</v>
      </c>
    </row>
    <row r="34" spans="2:20" ht="15" hidden="1" customHeight="1" outlineLevel="1">
      <c r="B34" s="65" t="s">
        <v>94</v>
      </c>
      <c r="C34" s="320">
        <v>6.32</v>
      </c>
      <c r="D34" s="321">
        <f t="shared" si="16"/>
        <v>-1.5599999999999996</v>
      </c>
      <c r="E34" s="320">
        <v>6.59</v>
      </c>
      <c r="F34" s="321">
        <f t="shared" si="16"/>
        <v>-1.58</v>
      </c>
      <c r="G34" s="320">
        <v>6.4</v>
      </c>
      <c r="H34" s="321">
        <f t="shared" si="16"/>
        <v>-1.58</v>
      </c>
      <c r="I34" s="322">
        <v>6.8994575378395808</v>
      </c>
      <c r="J34" s="321">
        <f t="shared" si="10"/>
        <v>-0.87913307240210781</v>
      </c>
      <c r="K34" s="322">
        <v>7.8419304752868113</v>
      </c>
      <c r="L34" s="321">
        <f t="shared" si="11"/>
        <v>-1.1779683821771334</v>
      </c>
      <c r="M34" s="322">
        <v>7.3045713667753249</v>
      </c>
      <c r="N34" s="321">
        <f t="shared" si="12"/>
        <v>-0.99658488854704519</v>
      </c>
      <c r="O34" s="320">
        <v>6.5143796479969653</v>
      </c>
      <c r="P34" s="321">
        <f t="shared" si="13"/>
        <v>-0.84750200803790321</v>
      </c>
      <c r="Q34" s="320">
        <v>7.6792711835707896</v>
      </c>
      <c r="R34" s="321">
        <f t="shared" si="14"/>
        <v>-1.2266182343505418</v>
      </c>
      <c r="S34" s="320">
        <v>6.9747460746122414</v>
      </c>
      <c r="T34" s="321">
        <f t="shared" si="15"/>
        <v>-0.98068060153978198</v>
      </c>
    </row>
    <row r="35" spans="2:20" ht="15" hidden="1" customHeight="1" outlineLevel="1">
      <c r="B35" s="65" t="s">
        <v>95</v>
      </c>
      <c r="C35" s="320">
        <v>8.18</v>
      </c>
      <c r="D35" s="321">
        <f t="shared" si="16"/>
        <v>1.21</v>
      </c>
      <c r="E35" s="320">
        <v>8.8000000000000007</v>
      </c>
      <c r="F35" s="321">
        <f t="shared" si="16"/>
        <v>0.29000000000000092</v>
      </c>
      <c r="G35" s="320">
        <v>8.4</v>
      </c>
      <c r="H35" s="321">
        <f t="shared" si="16"/>
        <v>0.91999999999999993</v>
      </c>
      <c r="I35" s="322">
        <v>7.9102021255944868</v>
      </c>
      <c r="J35" s="321">
        <f t="shared" si="10"/>
        <v>0.28337695438373611</v>
      </c>
      <c r="K35" s="322">
        <v>8.6078266579120157</v>
      </c>
      <c r="L35" s="321">
        <f t="shared" si="11"/>
        <v>-0.18465093527676224</v>
      </c>
      <c r="M35" s="322">
        <v>8.2452135911309554</v>
      </c>
      <c r="N35" s="321">
        <f t="shared" si="12"/>
        <v>8.1705545878184793E-2</v>
      </c>
      <c r="O35" s="320">
        <v>7.5082973758652605</v>
      </c>
      <c r="P35" s="321">
        <f t="shared" si="13"/>
        <v>0.36523768399174017</v>
      </c>
      <c r="Q35" s="320">
        <v>8.683283623693379</v>
      </c>
      <c r="R35" s="321">
        <f t="shared" si="14"/>
        <v>-0.11958974280620538</v>
      </c>
      <c r="S35" s="320">
        <v>8.0229714682008648</v>
      </c>
      <c r="T35" s="321">
        <f t="shared" si="15"/>
        <v>0.18320119444637939</v>
      </c>
    </row>
    <row r="36" spans="2:20" ht="15" hidden="1" customHeight="1" outlineLevel="1">
      <c r="B36" s="65" t="s">
        <v>96</v>
      </c>
      <c r="C36" s="320">
        <v>8.0299999999999994</v>
      </c>
      <c r="D36" s="321">
        <f t="shared" si="16"/>
        <v>-0.23000000000000043</v>
      </c>
      <c r="E36" s="320">
        <v>11.02</v>
      </c>
      <c r="F36" s="321">
        <f t="shared" si="16"/>
        <v>-0.40000000000000036</v>
      </c>
      <c r="G36" s="320">
        <v>8.99</v>
      </c>
      <c r="H36" s="321">
        <f t="shared" si="16"/>
        <v>-0.23000000000000043</v>
      </c>
      <c r="I36" s="322">
        <v>7.7651669482261747</v>
      </c>
      <c r="J36" s="321">
        <f t="shared" si="10"/>
        <v>-0.14724556442667414</v>
      </c>
      <c r="K36" s="322">
        <v>8.9086718710796653</v>
      </c>
      <c r="L36" s="321">
        <f t="shared" si="11"/>
        <v>0.24539392850557817</v>
      </c>
      <c r="M36" s="322">
        <v>8.2959917472255036</v>
      </c>
      <c r="N36" s="321">
        <f t="shared" si="12"/>
        <v>1.980270616019375E-2</v>
      </c>
      <c r="O36" s="320">
        <v>7.3909330093314338</v>
      </c>
      <c r="P36" s="321">
        <f t="shared" si="13"/>
        <v>-7.5831032424845013E-2</v>
      </c>
      <c r="Q36" s="320">
        <v>9.2279442228612059</v>
      </c>
      <c r="R36" s="321">
        <f t="shared" si="14"/>
        <v>0.18231226240488674</v>
      </c>
      <c r="S36" s="320">
        <v>8.1613846082026651</v>
      </c>
      <c r="T36" s="321">
        <f t="shared" si="15"/>
        <v>1.1223057665395331E-2</v>
      </c>
    </row>
    <row r="37" spans="2:20" ht="15" hidden="1" customHeight="1" outlineLevel="1">
      <c r="B37" s="65" t="s">
        <v>97</v>
      </c>
      <c r="C37" s="320">
        <v>9.69</v>
      </c>
      <c r="D37" s="321">
        <f t="shared" si="16"/>
        <v>0.91000000000000014</v>
      </c>
      <c r="E37" s="320">
        <v>11.42</v>
      </c>
      <c r="F37" s="321">
        <f t="shared" si="16"/>
        <v>2.9999999999999361E-2</v>
      </c>
      <c r="G37" s="320">
        <v>10.3</v>
      </c>
      <c r="H37" s="321">
        <f t="shared" si="16"/>
        <v>0.62000000000000099</v>
      </c>
      <c r="I37" s="322">
        <v>9.0152006157866484</v>
      </c>
      <c r="J37" s="321">
        <f t="shared" si="10"/>
        <v>-1.3759821032293118E-2</v>
      </c>
      <c r="K37" s="322">
        <v>9.0764446407985471</v>
      </c>
      <c r="L37" s="321">
        <f t="shared" si="11"/>
        <v>-1.1679674466206276</v>
      </c>
      <c r="M37" s="322">
        <v>9.0448270565213615</v>
      </c>
      <c r="N37" s="321">
        <f t="shared" si="12"/>
        <v>-0.54351976928127854</v>
      </c>
      <c r="O37" s="320">
        <v>8.6229990306885878</v>
      </c>
      <c r="P37" s="321">
        <f t="shared" si="13"/>
        <v>0.20892156471648171</v>
      </c>
      <c r="Q37" s="320">
        <v>9.440466565204984</v>
      </c>
      <c r="R37" s="321">
        <f t="shared" si="14"/>
        <v>-1.0245406855186321</v>
      </c>
      <c r="S37" s="320">
        <v>8.9841593780369298</v>
      </c>
      <c r="T37" s="321">
        <f t="shared" si="15"/>
        <v>-0.28937282598164771</v>
      </c>
    </row>
    <row r="38" spans="2:20" collapsed="1">
      <c r="B38" s="134">
        <v>2009</v>
      </c>
      <c r="C38" s="322">
        <v>7.1655795801883846</v>
      </c>
      <c r="D38" s="327">
        <f t="shared" si="16"/>
        <v>-0.17155918019720229</v>
      </c>
      <c r="E38" s="322">
        <v>7.8056030131241751</v>
      </c>
      <c r="F38" s="327">
        <f t="shared" si="16"/>
        <v>-0.45222606590315095</v>
      </c>
      <c r="G38" s="322">
        <v>7.3794988397626575</v>
      </c>
      <c r="H38" s="327">
        <f t="shared" si="16"/>
        <v>-0.27277701344407568</v>
      </c>
      <c r="I38" s="322">
        <v>7.6543673213142673</v>
      </c>
      <c r="J38" s="327">
        <f t="shared" si="10"/>
        <v>-0.2975138273765765</v>
      </c>
      <c r="K38" s="322">
        <v>8.4143691576614046</v>
      </c>
      <c r="L38" s="327">
        <f t="shared" si="11"/>
        <v>-0.39408548699252322</v>
      </c>
      <c r="M38" s="322">
        <v>7.9928069353838627</v>
      </c>
      <c r="N38" s="327">
        <f t="shared" si="12"/>
        <v>-0.34443394192406984</v>
      </c>
      <c r="O38" s="322">
        <v>7.1996530024705416</v>
      </c>
      <c r="P38" s="327">
        <f t="shared" si="13"/>
        <v>-0.17987774204766449</v>
      </c>
      <c r="Q38" s="322">
        <v>8.3575297761506295</v>
      </c>
      <c r="R38" s="327">
        <f t="shared" si="14"/>
        <v>-0.40504562659523557</v>
      </c>
      <c r="S38" s="322">
        <v>7.6734024642602394</v>
      </c>
      <c r="T38" s="327">
        <f t="shared" si="15"/>
        <v>-0.27434471765047785</v>
      </c>
    </row>
    <row r="39" spans="2:20" ht="15" hidden="1" customHeight="1" outlineLevel="1">
      <c r="B39" s="65" t="s">
        <v>86</v>
      </c>
      <c r="C39" s="320">
        <v>7.92</v>
      </c>
      <c r="D39" s="321">
        <f t="shared" si="16"/>
        <v>0.61000000000000032</v>
      </c>
      <c r="E39" s="320">
        <v>9.18</v>
      </c>
      <c r="F39" s="321">
        <f t="shared" si="16"/>
        <v>9.9999999999997868E-3</v>
      </c>
      <c r="G39" s="320">
        <v>8.36</v>
      </c>
      <c r="H39" s="321">
        <f t="shared" si="16"/>
        <v>0.37999999999999901</v>
      </c>
      <c r="I39" s="322">
        <v>8.2215598427356671</v>
      </c>
      <c r="J39" s="321">
        <f t="shared" si="10"/>
        <v>4.3601237274977223E-3</v>
      </c>
      <c r="K39" s="322">
        <v>8.8448705786691963</v>
      </c>
      <c r="L39" s="321">
        <f t="shared" si="11"/>
        <v>-0.41351169797955833</v>
      </c>
      <c r="M39" s="322">
        <v>8.5167391339226981</v>
      </c>
      <c r="N39" s="321">
        <f t="shared" si="12"/>
        <v>-0.19550582618449397</v>
      </c>
      <c r="O39" s="320">
        <v>7.6342594371645598</v>
      </c>
      <c r="P39" s="321">
        <f t="shared" si="13"/>
        <v>0.13958468638461952</v>
      </c>
      <c r="Q39" s="320">
        <v>8.9204981931407534</v>
      </c>
      <c r="R39" s="321">
        <f t="shared" si="14"/>
        <v>-0.36060660263396827</v>
      </c>
      <c r="S39" s="320">
        <v>8.1861151673683512</v>
      </c>
      <c r="T39" s="321">
        <f t="shared" si="15"/>
        <v>-7.8654324528276476E-2</v>
      </c>
    </row>
    <row r="40" spans="2:20" ht="15" hidden="1" customHeight="1" outlineLevel="1">
      <c r="B40" s="65" t="s">
        <v>87</v>
      </c>
      <c r="C40" s="320">
        <v>7.55</v>
      </c>
      <c r="D40" s="321">
        <f t="shared" si="16"/>
        <v>0.16999999999999993</v>
      </c>
      <c r="E40" s="320">
        <v>8.91</v>
      </c>
      <c r="F40" s="321">
        <f t="shared" si="16"/>
        <v>-0.34999999999999964</v>
      </c>
      <c r="G40" s="320">
        <v>8.01</v>
      </c>
      <c r="H40" s="321">
        <f t="shared" si="16"/>
        <v>2.9999999999999361E-2</v>
      </c>
      <c r="I40" s="322">
        <v>7.9358462794521811</v>
      </c>
      <c r="J40" s="321">
        <f t="shared" si="10"/>
        <v>-6.438831560778624E-3</v>
      </c>
      <c r="K40" s="322">
        <v>8.438475287436459</v>
      </c>
      <c r="L40" s="321">
        <f t="shared" si="11"/>
        <v>-0.24649223123271646</v>
      </c>
      <c r="M40" s="322">
        <v>8.1749231233041897</v>
      </c>
      <c r="N40" s="321">
        <f t="shared" si="12"/>
        <v>-0.11650521979042061</v>
      </c>
      <c r="O40" s="320">
        <v>7.3524945726053526</v>
      </c>
      <c r="P40" s="321">
        <f t="shared" si="13"/>
        <v>1.0109268589761911E-3</v>
      </c>
      <c r="Q40" s="320">
        <v>8.580988100698848</v>
      </c>
      <c r="R40" s="321">
        <f t="shared" si="14"/>
        <v>-0.24363687997025885</v>
      </c>
      <c r="S40" s="320">
        <v>7.879770232084125</v>
      </c>
      <c r="T40" s="321">
        <f t="shared" si="15"/>
        <v>-9.6316581895286468E-2</v>
      </c>
    </row>
    <row r="41" spans="2:20" ht="15" hidden="1" customHeight="1" outlineLevel="1">
      <c r="B41" s="65" t="s">
        <v>88</v>
      </c>
      <c r="C41" s="320">
        <v>7.16</v>
      </c>
      <c r="D41" s="321">
        <f t="shared" si="16"/>
        <v>0.71999999999999975</v>
      </c>
      <c r="E41" s="320">
        <v>7.22</v>
      </c>
      <c r="F41" s="321">
        <f t="shared" si="16"/>
        <v>0.45999999999999996</v>
      </c>
      <c r="G41" s="320">
        <v>7.18</v>
      </c>
      <c r="H41" s="321">
        <f t="shared" si="16"/>
        <v>0.62000000000000011</v>
      </c>
      <c r="I41" s="322">
        <v>7.6980323740623362</v>
      </c>
      <c r="J41" s="321">
        <f t="shared" si="10"/>
        <v>0.29899210071610582</v>
      </c>
      <c r="K41" s="322">
        <v>7.9789273867275137</v>
      </c>
      <c r="L41" s="321">
        <f t="shared" si="11"/>
        <v>-0.39497832340446148</v>
      </c>
      <c r="M41" s="322">
        <v>7.8258295458180305</v>
      </c>
      <c r="N41" s="321">
        <f t="shared" si="12"/>
        <v>-6.0015392652870148E-3</v>
      </c>
      <c r="O41" s="320">
        <v>7.1015285705422508</v>
      </c>
      <c r="P41" s="321">
        <f t="shared" si="13"/>
        <v>0.28189813086283699</v>
      </c>
      <c r="Q41" s="320">
        <v>7.9351847322103177</v>
      </c>
      <c r="R41" s="321">
        <f t="shared" si="14"/>
        <v>-0.23946534230843763</v>
      </c>
      <c r="S41" s="320">
        <v>7.4486247813206532</v>
      </c>
      <c r="T41" s="321">
        <f t="shared" si="15"/>
        <v>7.2366068803741967E-2</v>
      </c>
    </row>
    <row r="42" spans="2:20" ht="15" hidden="1" customHeight="1" outlineLevel="1">
      <c r="B42" s="65" t="s">
        <v>89</v>
      </c>
      <c r="C42" s="320">
        <v>7.13</v>
      </c>
      <c r="D42" s="321">
        <f t="shared" si="16"/>
        <v>0.49000000000000021</v>
      </c>
      <c r="E42" s="320">
        <v>7.41</v>
      </c>
      <c r="F42" s="321">
        <f t="shared" si="16"/>
        <v>3.0000000000000249E-2</v>
      </c>
      <c r="G42" s="320">
        <v>7.22</v>
      </c>
      <c r="H42" s="321">
        <f t="shared" si="16"/>
        <v>0.34999999999999964</v>
      </c>
      <c r="I42" s="322">
        <v>8.1173492023117291</v>
      </c>
      <c r="J42" s="321">
        <f t="shared" si="10"/>
        <v>0.17261946873954859</v>
      </c>
      <c r="K42" s="322">
        <v>8.8767496393949887</v>
      </c>
      <c r="L42" s="321">
        <f t="shared" si="11"/>
        <v>-0.27195811408413739</v>
      </c>
      <c r="M42" s="322">
        <v>8.4388227107126781</v>
      </c>
      <c r="N42" s="321">
        <f t="shared" si="12"/>
        <v>-7.9055175404434408E-3</v>
      </c>
      <c r="O42" s="320">
        <v>7.40442648399166</v>
      </c>
      <c r="P42" s="321">
        <f t="shared" si="13"/>
        <v>0.15208402542605359</v>
      </c>
      <c r="Q42" s="320">
        <v>8.6590105773176766</v>
      </c>
      <c r="R42" s="321">
        <f t="shared" si="14"/>
        <v>-0.18323349499245722</v>
      </c>
      <c r="S42" s="320">
        <v>7.8887389838996933</v>
      </c>
      <c r="T42" s="321">
        <f t="shared" si="15"/>
        <v>3.0160891737101458E-2</v>
      </c>
    </row>
    <row r="43" spans="2:20" ht="15" hidden="1" customHeight="1" outlineLevel="1">
      <c r="B43" s="65" t="s">
        <v>90</v>
      </c>
      <c r="C43" s="320">
        <v>6.74</v>
      </c>
      <c r="D43" s="321">
        <f t="shared" si="16"/>
        <v>0.15000000000000036</v>
      </c>
      <c r="E43" s="320">
        <v>7.35</v>
      </c>
      <c r="F43" s="321">
        <f t="shared" si="16"/>
        <v>0.25999999999999979</v>
      </c>
      <c r="G43" s="320">
        <v>6.96</v>
      </c>
      <c r="H43" s="321">
        <f t="shared" si="16"/>
        <v>0.20000000000000018</v>
      </c>
      <c r="I43" s="322">
        <v>7.9599834692890381</v>
      </c>
      <c r="J43" s="321">
        <f t="shared" si="10"/>
        <v>-0.40090805625026515</v>
      </c>
      <c r="K43" s="322">
        <v>8.6098271698727515</v>
      </c>
      <c r="L43" s="321">
        <f t="shared" si="11"/>
        <v>-0.22285231120383386</v>
      </c>
      <c r="M43" s="322">
        <v>8.2614683980242791</v>
      </c>
      <c r="N43" s="321">
        <f t="shared" si="12"/>
        <v>-0.32161111773817908</v>
      </c>
      <c r="O43" s="320">
        <v>7.3782563859264165</v>
      </c>
      <c r="P43" s="321">
        <f t="shared" si="13"/>
        <v>-0.25143780572240537</v>
      </c>
      <c r="Q43" s="320">
        <v>8.3994768802081961</v>
      </c>
      <c r="R43" s="321">
        <f t="shared" si="14"/>
        <v>-8.9417909789714756E-2</v>
      </c>
      <c r="S43" s="320">
        <v>7.8165881545419502</v>
      </c>
      <c r="T43" s="321">
        <f t="shared" si="15"/>
        <v>-0.18649172559244498</v>
      </c>
    </row>
    <row r="44" spans="2:20" ht="15" hidden="1" customHeight="1" outlineLevel="1">
      <c r="B44" s="65" t="s">
        <v>91</v>
      </c>
      <c r="C44" s="320">
        <v>6.68</v>
      </c>
      <c r="D44" s="321">
        <f t="shared" si="16"/>
        <v>0.25999999999999979</v>
      </c>
      <c r="E44" s="320">
        <v>6.98</v>
      </c>
      <c r="F44" s="321">
        <f t="shared" si="16"/>
        <v>0.15000000000000036</v>
      </c>
      <c r="G44" s="320">
        <v>6.79</v>
      </c>
      <c r="H44" s="321">
        <f t="shared" si="16"/>
        <v>0.21999999999999975</v>
      </c>
      <c r="I44" s="322">
        <v>8.4396038998435365</v>
      </c>
      <c r="J44" s="321">
        <f t="shared" si="10"/>
        <v>0.36143971545947906</v>
      </c>
      <c r="K44" s="322">
        <v>9.2722204234928451</v>
      </c>
      <c r="L44" s="321">
        <f t="shared" si="11"/>
        <v>2.4941404722600424E-2</v>
      </c>
      <c r="M44" s="322">
        <v>8.806304417883716</v>
      </c>
      <c r="N44" s="321">
        <f t="shared" si="12"/>
        <v>0.2131540728605561</v>
      </c>
      <c r="O44" s="320">
        <v>7.6211765640344291</v>
      </c>
      <c r="P44" s="321">
        <f t="shared" si="13"/>
        <v>0.30634772456332904</v>
      </c>
      <c r="Q44" s="320">
        <v>8.8755700633432877</v>
      </c>
      <c r="R44" s="321">
        <f t="shared" si="14"/>
        <v>0.12695537431537041</v>
      </c>
      <c r="S44" s="320">
        <v>8.1324292818565844</v>
      </c>
      <c r="T44" s="321">
        <f t="shared" si="15"/>
        <v>0.23258823367552051</v>
      </c>
    </row>
    <row r="45" spans="2:20" ht="15" hidden="1" customHeight="1" outlineLevel="1">
      <c r="B45" s="65" t="s">
        <v>92</v>
      </c>
      <c r="C45" s="320">
        <v>6.85</v>
      </c>
      <c r="D45" s="321">
        <f t="shared" si="16"/>
        <v>0.55999999999999961</v>
      </c>
      <c r="E45" s="320">
        <v>7.09</v>
      </c>
      <c r="F45" s="321">
        <f t="shared" si="16"/>
        <v>0.79</v>
      </c>
      <c r="G45" s="320">
        <v>6.93</v>
      </c>
      <c r="H45" s="321">
        <f t="shared" si="16"/>
        <v>0.62999999999999989</v>
      </c>
      <c r="I45" s="322">
        <v>7.6867257041911303</v>
      </c>
      <c r="J45" s="321">
        <f t="shared" si="10"/>
        <v>0.4595652389268885</v>
      </c>
      <c r="K45" s="322">
        <v>8.8188573032481408</v>
      </c>
      <c r="L45" s="321">
        <f t="shared" si="11"/>
        <v>0.77574020556347634</v>
      </c>
      <c r="M45" s="322">
        <v>8.1656732910035466</v>
      </c>
      <c r="N45" s="321">
        <f t="shared" si="12"/>
        <v>0.58717591921965351</v>
      </c>
      <c r="O45" s="320">
        <v>7.1130840740438721</v>
      </c>
      <c r="P45" s="321">
        <f t="shared" si="13"/>
        <v>0.39320717837884533</v>
      </c>
      <c r="Q45" s="320">
        <v>8.5435862850016857</v>
      </c>
      <c r="R45" s="321">
        <f t="shared" si="14"/>
        <v>0.81289185575129963</v>
      </c>
      <c r="S45" s="320">
        <v>7.6717723038235128</v>
      </c>
      <c r="T45" s="321">
        <f t="shared" si="15"/>
        <v>0.54770399480467091</v>
      </c>
    </row>
    <row r="46" spans="2:20" ht="15" hidden="1" customHeight="1" outlineLevel="1">
      <c r="B46" s="65" t="s">
        <v>93</v>
      </c>
      <c r="C46" s="320">
        <v>6.71</v>
      </c>
      <c r="D46" s="321">
        <f t="shared" si="16"/>
        <v>-2.0000000000000462E-2</v>
      </c>
      <c r="E46" s="320">
        <v>7.1</v>
      </c>
      <c r="F46" s="321">
        <f t="shared" si="16"/>
        <v>-0.22000000000000064</v>
      </c>
      <c r="G46" s="320">
        <v>6.85</v>
      </c>
      <c r="H46" s="321">
        <f t="shared" si="16"/>
        <v>-8.0000000000000071E-2</v>
      </c>
      <c r="I46" s="322">
        <v>7.1427787497147577</v>
      </c>
      <c r="J46" s="321">
        <f t="shared" si="10"/>
        <v>-0.78576881364737261</v>
      </c>
      <c r="K46" s="322">
        <v>8.2416504055862863</v>
      </c>
      <c r="L46" s="321">
        <f t="shared" si="11"/>
        <v>-1.2305954572978752</v>
      </c>
      <c r="M46" s="322">
        <v>7.5851424342361522</v>
      </c>
      <c r="N46" s="321">
        <f t="shared" si="12"/>
        <v>-0.99016252957230044</v>
      </c>
      <c r="O46" s="320">
        <v>6.6707015513925381</v>
      </c>
      <c r="P46" s="321">
        <f t="shared" si="13"/>
        <v>-0.54827585735895834</v>
      </c>
      <c r="Q46" s="320">
        <v>8.0442909570206496</v>
      </c>
      <c r="R46" s="321">
        <f t="shared" si="14"/>
        <v>-1.0359279258220795</v>
      </c>
      <c r="S46" s="320">
        <v>7.1852245362246938</v>
      </c>
      <c r="T46" s="321">
        <f t="shared" si="15"/>
        <v>-0.74777561309327467</v>
      </c>
    </row>
    <row r="47" spans="2:20" ht="15" hidden="1" customHeight="1" outlineLevel="1">
      <c r="B47" s="65" t="s">
        <v>94</v>
      </c>
      <c r="C47" s="320">
        <v>7.88</v>
      </c>
      <c r="D47" s="321">
        <f t="shared" si="16"/>
        <v>1.1799999999999997</v>
      </c>
      <c r="E47" s="320">
        <v>8.17</v>
      </c>
      <c r="F47" s="321">
        <f t="shared" si="16"/>
        <v>0.9399999999999995</v>
      </c>
      <c r="G47" s="320">
        <v>7.98</v>
      </c>
      <c r="H47" s="321">
        <f t="shared" si="16"/>
        <v>1.1100000000000003</v>
      </c>
      <c r="I47" s="322">
        <v>7.7785906102416886</v>
      </c>
      <c r="J47" s="321">
        <f t="shared" si="10"/>
        <v>0.43705158566767022</v>
      </c>
      <c r="K47" s="322">
        <v>9.0198988574639447</v>
      </c>
      <c r="L47" s="321">
        <f t="shared" si="11"/>
        <v>0.20966192825921404</v>
      </c>
      <c r="M47" s="322">
        <v>8.3011562553223701</v>
      </c>
      <c r="N47" s="321">
        <f t="shared" si="12"/>
        <v>0.32570176270529405</v>
      </c>
      <c r="O47" s="320">
        <v>7.3618816560348685</v>
      </c>
      <c r="P47" s="321">
        <f t="shared" si="13"/>
        <v>0.50035181806241358</v>
      </c>
      <c r="Q47" s="320">
        <v>8.9058894179213315</v>
      </c>
      <c r="R47" s="321">
        <f t="shared" si="14"/>
        <v>0.33745688767506898</v>
      </c>
      <c r="S47" s="320">
        <v>7.9554266761520234</v>
      </c>
      <c r="T47" s="321">
        <f t="shared" si="15"/>
        <v>0.42234069756053039</v>
      </c>
    </row>
    <row r="48" spans="2:20" ht="15" hidden="1" customHeight="1" outlineLevel="1">
      <c r="B48" s="65" t="s">
        <v>95</v>
      </c>
      <c r="C48" s="320">
        <v>6.97</v>
      </c>
      <c r="D48" s="321">
        <f t="shared" si="16"/>
        <v>-1.0300000000000002</v>
      </c>
      <c r="E48" s="320">
        <v>8.51</v>
      </c>
      <c r="F48" s="321">
        <f t="shared" si="16"/>
        <v>-0.9399999999999995</v>
      </c>
      <c r="G48" s="320">
        <v>7.48</v>
      </c>
      <c r="H48" s="321">
        <f t="shared" si="16"/>
        <v>-1.0199999999999996</v>
      </c>
      <c r="I48" s="322">
        <v>7.6268251712107507</v>
      </c>
      <c r="J48" s="321">
        <f t="shared" si="10"/>
        <v>-8.7423267032714413E-2</v>
      </c>
      <c r="K48" s="322">
        <v>8.792477593188778</v>
      </c>
      <c r="L48" s="321">
        <f t="shared" si="11"/>
        <v>0.25614850630705277</v>
      </c>
      <c r="M48" s="322">
        <v>8.1635080452527706</v>
      </c>
      <c r="N48" s="321">
        <f t="shared" si="12"/>
        <v>5.7574105302004241E-2</v>
      </c>
      <c r="O48" s="320">
        <v>7.1430596918735203</v>
      </c>
      <c r="P48" s="321">
        <f t="shared" si="13"/>
        <v>-0.14952998337852019</v>
      </c>
      <c r="Q48" s="320">
        <v>8.8028733664995844</v>
      </c>
      <c r="R48" s="321">
        <f t="shared" si="14"/>
        <v>9.9558643137276803E-2</v>
      </c>
      <c r="S48" s="320">
        <v>7.8397702737544854</v>
      </c>
      <c r="T48" s="321">
        <f t="shared" si="15"/>
        <v>-6.1495295363092062E-2</v>
      </c>
    </row>
    <row r="49" spans="2:20" ht="15" hidden="1" customHeight="1" outlineLevel="1">
      <c r="B49" s="65" t="s">
        <v>96</v>
      </c>
      <c r="C49" s="320">
        <v>8.26</v>
      </c>
      <c r="D49" s="321">
        <f t="shared" si="16"/>
        <v>0.10999999999999943</v>
      </c>
      <c r="E49" s="320">
        <v>11.42</v>
      </c>
      <c r="F49" s="321">
        <f t="shared" si="16"/>
        <v>8.0000000000000071E-2</v>
      </c>
      <c r="G49" s="320">
        <v>9.2200000000000006</v>
      </c>
      <c r="H49" s="321">
        <f t="shared" si="16"/>
        <v>8.9999999999999858E-2</v>
      </c>
      <c r="I49" s="322">
        <v>7.9124125126528488</v>
      </c>
      <c r="J49" s="321">
        <f t="shared" si="10"/>
        <v>-3.4367197915781134E-2</v>
      </c>
      <c r="K49" s="322">
        <v>8.6632779425740871</v>
      </c>
      <c r="L49" s="321">
        <f t="shared" si="11"/>
        <v>-0.47419863818447183</v>
      </c>
      <c r="M49" s="322">
        <v>8.2761890410653098</v>
      </c>
      <c r="N49" s="321">
        <f t="shared" si="12"/>
        <v>-0.2372905174400799</v>
      </c>
      <c r="O49" s="320">
        <v>7.4667640417562788</v>
      </c>
      <c r="P49" s="321">
        <f t="shared" si="13"/>
        <v>-6.4814124715308452E-2</v>
      </c>
      <c r="Q49" s="320">
        <v>9.0456319604563191</v>
      </c>
      <c r="R49" s="321">
        <f t="shared" si="14"/>
        <v>-0.39631010850919779</v>
      </c>
      <c r="S49" s="320">
        <v>8.1501615505372698</v>
      </c>
      <c r="T49" s="321">
        <f t="shared" si="15"/>
        <v>-0.19827175464384084</v>
      </c>
    </row>
    <row r="50" spans="2:20" ht="15" hidden="1" customHeight="1" outlineLevel="1">
      <c r="B50" s="65" t="s">
        <v>97</v>
      </c>
      <c r="C50" s="320">
        <v>8.7799999999999994</v>
      </c>
      <c r="D50" s="321">
        <f t="shared" si="16"/>
        <v>-2.000000000000135E-2</v>
      </c>
      <c r="E50" s="320">
        <v>11.39</v>
      </c>
      <c r="F50" s="321">
        <f t="shared" si="16"/>
        <v>-5.9999999999998721E-2</v>
      </c>
      <c r="G50" s="320">
        <v>9.68</v>
      </c>
      <c r="H50" s="321">
        <f t="shared" si="16"/>
        <v>-1.9999999999999574E-2</v>
      </c>
      <c r="I50" s="322">
        <v>9.0289604368189416</v>
      </c>
      <c r="J50" s="321">
        <f t="shared" si="10"/>
        <v>0.11127783571021865</v>
      </c>
      <c r="K50" s="322">
        <v>10.244412087419175</v>
      </c>
      <c r="L50" s="321">
        <f t="shared" si="11"/>
        <v>0.11453798932263304</v>
      </c>
      <c r="M50" s="322">
        <v>9.5883468258026401</v>
      </c>
      <c r="N50" s="321">
        <f t="shared" si="12"/>
        <v>0.11205211537039261</v>
      </c>
      <c r="O50" s="320">
        <v>8.414077465972106</v>
      </c>
      <c r="P50" s="321">
        <f t="shared" si="13"/>
        <v>5.4311655628447753E-2</v>
      </c>
      <c r="Q50" s="320">
        <v>10.465007250723616</v>
      </c>
      <c r="R50" s="321">
        <f t="shared" si="14"/>
        <v>0.11699640187104521</v>
      </c>
      <c r="S50" s="320">
        <v>9.2735322040185775</v>
      </c>
      <c r="T50" s="321">
        <f t="shared" si="15"/>
        <v>7.8287979871753066E-2</v>
      </c>
    </row>
    <row r="51" spans="2:20" collapsed="1">
      <c r="B51" s="134">
        <v>2008</v>
      </c>
      <c r="C51" s="322">
        <v>7.3371387603855869</v>
      </c>
      <c r="D51" s="327">
        <f t="shared" si="16"/>
        <v>0.27439881006941746</v>
      </c>
      <c r="E51" s="322">
        <v>8.2578290790273261</v>
      </c>
      <c r="F51" s="327">
        <f t="shared" si="16"/>
        <v>0.15137086313848158</v>
      </c>
      <c r="G51" s="322">
        <v>7.6522758532067332</v>
      </c>
      <c r="H51" s="327">
        <f t="shared" si="16"/>
        <v>0.23236929736358469</v>
      </c>
      <c r="I51" s="322">
        <v>7.9518811486908438</v>
      </c>
      <c r="J51" s="327">
        <f t="shared" si="10"/>
        <v>3.9760307006090123E-2</v>
      </c>
      <c r="K51" s="322">
        <v>8.8084546446539278</v>
      </c>
      <c r="L51" s="327">
        <f t="shared" si="11"/>
        <v>-0.14334118917229688</v>
      </c>
      <c r="M51" s="322">
        <v>8.3372408773079325</v>
      </c>
      <c r="N51" s="327">
        <f t="shared" si="12"/>
        <v>-4.5404781985647347E-2</v>
      </c>
      <c r="O51" s="322">
        <v>7.3795307445182061</v>
      </c>
      <c r="P51" s="327">
        <f t="shared" si="13"/>
        <v>6.4073786653993103E-2</v>
      </c>
      <c r="Q51" s="322">
        <v>8.7625754027458651</v>
      </c>
      <c r="R51" s="327">
        <f t="shared" si="14"/>
        <v>-7.5308568028022549E-2</v>
      </c>
      <c r="S51" s="322">
        <v>7.9477471819107173</v>
      </c>
      <c r="T51" s="327">
        <f t="shared" si="15"/>
        <v>2.905718422156589E-3</v>
      </c>
    </row>
    <row r="52" spans="2:20" ht="15" hidden="1" customHeight="1" outlineLevel="1">
      <c r="B52" s="65" t="s">
        <v>86</v>
      </c>
      <c r="C52" s="320">
        <v>7.31</v>
      </c>
      <c r="D52" s="321" t="e">
        <f t="shared" si="16"/>
        <v>#REF!</v>
      </c>
      <c r="E52" s="320">
        <v>9.17</v>
      </c>
      <c r="F52" s="321" t="e">
        <f t="shared" si="16"/>
        <v>#REF!</v>
      </c>
      <c r="G52" s="320">
        <v>7.98</v>
      </c>
      <c r="H52" s="321" t="e">
        <f t="shared" si="16"/>
        <v>#REF!</v>
      </c>
      <c r="I52" s="322">
        <v>8.2171997190081694</v>
      </c>
      <c r="J52" s="321">
        <f t="shared" si="10"/>
        <v>0.40858128452118603</v>
      </c>
      <c r="K52" s="322">
        <v>9.2583822766487547</v>
      </c>
      <c r="L52" s="321">
        <f t="shared" si="11"/>
        <v>0.73097502049736107</v>
      </c>
      <c r="M52" s="322">
        <v>8.7122449601071921</v>
      </c>
      <c r="N52" s="321">
        <f t="shared" si="12"/>
        <v>0.55941205818024287</v>
      </c>
      <c r="O52" s="320">
        <v>7.4946747507799403</v>
      </c>
      <c r="P52" s="321">
        <f t="shared" si="13"/>
        <v>0.24178371202796711</v>
      </c>
      <c r="Q52" s="320">
        <v>9.2811047957747217</v>
      </c>
      <c r="R52" s="321">
        <f t="shared" si="14"/>
        <v>0.65222981396712498</v>
      </c>
      <c r="S52" s="320">
        <v>8.2647694918966277</v>
      </c>
      <c r="T52" s="321">
        <f t="shared" si="15"/>
        <v>0.41118309476933845</v>
      </c>
    </row>
    <row r="53" spans="2:20" ht="15" hidden="1" customHeight="1" outlineLevel="1">
      <c r="B53" s="65" t="s">
        <v>87</v>
      </c>
      <c r="C53" s="320">
        <v>7.38</v>
      </c>
      <c r="D53" s="321" t="e">
        <f t="shared" si="16"/>
        <v>#REF!</v>
      </c>
      <c r="E53" s="320">
        <v>9.26</v>
      </c>
      <c r="F53" s="321" t="e">
        <f t="shared" si="16"/>
        <v>#REF!</v>
      </c>
      <c r="G53" s="320">
        <v>7.98</v>
      </c>
      <c r="H53" s="321" t="e">
        <f t="shared" si="16"/>
        <v>#REF!</v>
      </c>
      <c r="I53" s="322">
        <v>7.9422851110129598</v>
      </c>
      <c r="J53" s="321">
        <f t="shared" si="10"/>
        <v>6.1951630632573362E-2</v>
      </c>
      <c r="K53" s="322">
        <v>8.6849675186691755</v>
      </c>
      <c r="L53" s="321">
        <f t="shared" si="11"/>
        <v>-1.085392108506321</v>
      </c>
      <c r="M53" s="322">
        <v>8.2914283430946103</v>
      </c>
      <c r="N53" s="321">
        <f t="shared" si="12"/>
        <v>-0.43609618974164732</v>
      </c>
      <c r="O53" s="320">
        <v>7.3514836457463764</v>
      </c>
      <c r="P53" s="321">
        <f t="shared" si="13"/>
        <v>4.1150746432386143E-2</v>
      </c>
      <c r="Q53" s="320">
        <v>8.8246249806691068</v>
      </c>
      <c r="R53" s="321">
        <f t="shared" si="14"/>
        <v>-0.90480464067615607</v>
      </c>
      <c r="S53" s="320">
        <v>7.9760868139794114</v>
      </c>
      <c r="T53" s="321">
        <f t="shared" si="15"/>
        <v>-0.31439700590189279</v>
      </c>
    </row>
    <row r="54" spans="2:20" ht="15" hidden="1" customHeight="1" outlineLevel="1">
      <c r="B54" s="65" t="s">
        <v>88</v>
      </c>
      <c r="C54" s="320">
        <v>6.44</v>
      </c>
      <c r="D54" s="321" t="e">
        <f t="shared" si="16"/>
        <v>#REF!</v>
      </c>
      <c r="E54" s="320">
        <v>6.76</v>
      </c>
      <c r="F54" s="321" t="e">
        <f t="shared" si="16"/>
        <v>#REF!</v>
      </c>
      <c r="G54" s="320">
        <v>6.56</v>
      </c>
      <c r="H54" s="321" t="e">
        <f t="shared" si="16"/>
        <v>#REF!</v>
      </c>
      <c r="I54" s="322">
        <v>7.3990402733462304</v>
      </c>
      <c r="J54" s="321">
        <f t="shared" si="10"/>
        <v>3.0905438418739273E-2</v>
      </c>
      <c r="K54" s="322">
        <v>8.3739057101319752</v>
      </c>
      <c r="L54" s="321">
        <f t="shared" si="11"/>
        <v>-0.16945155419034386</v>
      </c>
      <c r="M54" s="322">
        <v>7.8318310850833175</v>
      </c>
      <c r="N54" s="321">
        <f t="shared" si="12"/>
        <v>-6.9563345096417706E-2</v>
      </c>
      <c r="O54" s="320">
        <v>6.8196304396794138</v>
      </c>
      <c r="P54" s="321">
        <f t="shared" si="13"/>
        <v>-0.15238496558980863</v>
      </c>
      <c r="Q54" s="320">
        <v>8.1746500745187554</v>
      </c>
      <c r="R54" s="321">
        <f t="shared" si="14"/>
        <v>-0.20690823463346852</v>
      </c>
      <c r="S54" s="320">
        <v>7.3762587125169112</v>
      </c>
      <c r="T54" s="321">
        <f t="shared" si="15"/>
        <v>-0.18526153593793371</v>
      </c>
    </row>
    <row r="55" spans="2:20" ht="15" hidden="1" customHeight="1" outlineLevel="1">
      <c r="B55" s="65" t="s">
        <v>89</v>
      </c>
      <c r="C55" s="320">
        <v>6.64</v>
      </c>
      <c r="D55" s="321" t="e">
        <f t="shared" si="16"/>
        <v>#REF!</v>
      </c>
      <c r="E55" s="320">
        <v>7.38</v>
      </c>
      <c r="F55" s="321" t="e">
        <f t="shared" si="16"/>
        <v>#REF!</v>
      </c>
      <c r="G55" s="320">
        <v>6.87</v>
      </c>
      <c r="H55" s="321" t="e">
        <f t="shared" si="16"/>
        <v>#REF!</v>
      </c>
      <c r="I55" s="322">
        <v>7.9447297335721805</v>
      </c>
      <c r="J55" s="321">
        <f t="shared" si="10"/>
        <v>0.24828353416448046</v>
      </c>
      <c r="K55" s="322">
        <v>9.1487077534791261</v>
      </c>
      <c r="L55" s="321">
        <f t="shared" si="11"/>
        <v>0.83613188323551491</v>
      </c>
      <c r="M55" s="322">
        <v>8.4467282282531215</v>
      </c>
      <c r="N55" s="321">
        <f t="shared" si="12"/>
        <v>0.46825365641975125</v>
      </c>
      <c r="O55" s="320">
        <v>7.2523424585656064</v>
      </c>
      <c r="P55" s="321">
        <f t="shared" si="13"/>
        <v>0.13859950026128764</v>
      </c>
      <c r="Q55" s="320">
        <v>8.8422440723101339</v>
      </c>
      <c r="R55" s="321">
        <f t="shared" si="14"/>
        <v>0.75727053888018148</v>
      </c>
      <c r="S55" s="320">
        <v>7.8585780921625918</v>
      </c>
      <c r="T55" s="321">
        <f t="shared" si="15"/>
        <v>0.3418211093679222</v>
      </c>
    </row>
    <row r="56" spans="2:20" ht="15" hidden="1" customHeight="1" outlineLevel="1">
      <c r="B56" s="65" t="s">
        <v>90</v>
      </c>
      <c r="C56" s="320">
        <v>6.59</v>
      </c>
      <c r="D56" s="321" t="e">
        <f t="shared" si="16"/>
        <v>#REF!</v>
      </c>
      <c r="E56" s="320">
        <v>7.09</v>
      </c>
      <c r="F56" s="321" t="e">
        <f t="shared" si="16"/>
        <v>#REF!</v>
      </c>
      <c r="G56" s="320">
        <v>6.76</v>
      </c>
      <c r="H56" s="321" t="e">
        <f t="shared" si="16"/>
        <v>#REF!</v>
      </c>
      <c r="I56" s="322">
        <v>8.3608915255393033</v>
      </c>
      <c r="J56" s="321">
        <f t="shared" si="10"/>
        <v>-0.22143056388762972</v>
      </c>
      <c r="K56" s="322">
        <v>8.8326794810765854</v>
      </c>
      <c r="L56" s="321">
        <f t="shared" si="11"/>
        <v>-1.1446070021382173</v>
      </c>
      <c r="M56" s="322">
        <v>8.5830795157624582</v>
      </c>
      <c r="N56" s="321">
        <f t="shared" si="12"/>
        <v>-0.65723840662797528</v>
      </c>
      <c r="O56" s="320">
        <v>7.6296941916488219</v>
      </c>
      <c r="P56" s="321">
        <f t="shared" si="13"/>
        <v>-0.20520637003343989</v>
      </c>
      <c r="Q56" s="320">
        <v>8.4888947899979108</v>
      </c>
      <c r="R56" s="321">
        <f t="shared" si="14"/>
        <v>-0.95241373833985143</v>
      </c>
      <c r="S56" s="320">
        <v>8.0030798801343952</v>
      </c>
      <c r="T56" s="321">
        <f t="shared" si="15"/>
        <v>-0.52925320116594499</v>
      </c>
    </row>
    <row r="57" spans="2:20" ht="15" hidden="1" customHeight="1" outlineLevel="1">
      <c r="B57" s="65" t="s">
        <v>91</v>
      </c>
      <c r="C57" s="320">
        <v>6.42</v>
      </c>
      <c r="D57" s="321" t="e">
        <f t="shared" si="16"/>
        <v>#REF!</v>
      </c>
      <c r="E57" s="320">
        <v>6.83</v>
      </c>
      <c r="F57" s="321" t="e">
        <f t="shared" si="16"/>
        <v>#REF!</v>
      </c>
      <c r="G57" s="320">
        <v>6.57</v>
      </c>
      <c r="H57" s="321" t="e">
        <f t="shared" si="16"/>
        <v>#REF!</v>
      </c>
      <c r="I57" s="322">
        <v>8.0781641843840575</v>
      </c>
      <c r="J57" s="321">
        <f t="shared" si="10"/>
        <v>-0.50058533776689984</v>
      </c>
      <c r="K57" s="322">
        <v>9.2472790187702447</v>
      </c>
      <c r="L57" s="321">
        <f t="shared" si="11"/>
        <v>-0.32132223586784825</v>
      </c>
      <c r="M57" s="322">
        <v>8.5931503450231599</v>
      </c>
      <c r="N57" s="321">
        <f t="shared" si="12"/>
        <v>-0.44733258336757942</v>
      </c>
      <c r="O57" s="320">
        <v>7.3148288394711001</v>
      </c>
      <c r="P57" s="321">
        <f t="shared" si="13"/>
        <v>-0.40780966934733076</v>
      </c>
      <c r="Q57" s="320">
        <v>8.7486146890279173</v>
      </c>
      <c r="R57" s="321">
        <f t="shared" si="14"/>
        <v>-0.29670368474840458</v>
      </c>
      <c r="S57" s="320">
        <v>7.8998410481810639</v>
      </c>
      <c r="T57" s="321">
        <f t="shared" si="15"/>
        <v>-0.38587764538012959</v>
      </c>
    </row>
    <row r="58" spans="2:20" ht="15" hidden="1" customHeight="1" outlineLevel="1">
      <c r="B58" s="65" t="s">
        <v>92</v>
      </c>
      <c r="C58" s="320">
        <v>6.29</v>
      </c>
      <c r="D58" s="321" t="e">
        <f t="shared" si="16"/>
        <v>#REF!</v>
      </c>
      <c r="E58" s="320">
        <v>6.3</v>
      </c>
      <c r="F58" s="321" t="e">
        <f t="shared" si="16"/>
        <v>#REF!</v>
      </c>
      <c r="G58" s="320">
        <v>6.3</v>
      </c>
      <c r="H58" s="321" t="e">
        <f t="shared" si="16"/>
        <v>#REF!</v>
      </c>
      <c r="I58" s="322">
        <v>7.2271604652642418</v>
      </c>
      <c r="J58" s="321">
        <f t="shared" si="10"/>
        <v>-0.64597403725031466</v>
      </c>
      <c r="K58" s="322">
        <v>8.0431170976846644</v>
      </c>
      <c r="L58" s="321">
        <f t="shared" si="11"/>
        <v>-9.3784501271906962E-2</v>
      </c>
      <c r="M58" s="322">
        <v>7.578497371783893</v>
      </c>
      <c r="N58" s="321">
        <f t="shared" si="12"/>
        <v>-0.41547371345237938</v>
      </c>
      <c r="O58" s="320">
        <v>6.7198768956650268</v>
      </c>
      <c r="P58" s="321">
        <f t="shared" si="13"/>
        <v>-0.51195901187350579</v>
      </c>
      <c r="Q58" s="320">
        <v>7.7306944292503861</v>
      </c>
      <c r="R58" s="321">
        <f t="shared" si="14"/>
        <v>-0.13041997000555394</v>
      </c>
      <c r="S58" s="320">
        <v>7.1240683090188419</v>
      </c>
      <c r="T58" s="321">
        <f t="shared" si="15"/>
        <v>-0.37036971892157045</v>
      </c>
    </row>
    <row r="59" spans="2:20" ht="15" hidden="1" customHeight="1" outlineLevel="1">
      <c r="B59" s="65" t="s">
        <v>93</v>
      </c>
      <c r="C59" s="320">
        <v>6.73</v>
      </c>
      <c r="D59" s="321" t="e">
        <f t="shared" si="16"/>
        <v>#REF!</v>
      </c>
      <c r="E59" s="320">
        <v>7.32</v>
      </c>
      <c r="F59" s="321" t="e">
        <f t="shared" si="16"/>
        <v>#REF!</v>
      </c>
      <c r="G59" s="320">
        <v>6.93</v>
      </c>
      <c r="H59" s="321" t="e">
        <f t="shared" si="16"/>
        <v>#REF!</v>
      </c>
      <c r="I59" s="322">
        <v>7.9285475633621303</v>
      </c>
      <c r="J59" s="321">
        <f t="shared" si="10"/>
        <v>3.3950109012434559E-2</v>
      </c>
      <c r="K59" s="322">
        <v>9.4722458628841615</v>
      </c>
      <c r="L59" s="321">
        <f t="shared" si="11"/>
        <v>0.20681788264684009</v>
      </c>
      <c r="M59" s="322">
        <v>8.5753049638084526</v>
      </c>
      <c r="N59" s="321">
        <f t="shared" si="12"/>
        <v>0.10104653387280571</v>
      </c>
      <c r="O59" s="320">
        <v>7.2189774087514964</v>
      </c>
      <c r="P59" s="321">
        <f t="shared" si="13"/>
        <v>-0.13842499384506635</v>
      </c>
      <c r="Q59" s="320">
        <v>9.080218882842729</v>
      </c>
      <c r="R59" s="321">
        <f t="shared" si="14"/>
        <v>0.19775432283885053</v>
      </c>
      <c r="S59" s="320">
        <v>7.9330001493179685</v>
      </c>
      <c r="T59" s="321">
        <f t="shared" si="15"/>
        <v>-9.4676640072881568E-3</v>
      </c>
    </row>
    <row r="60" spans="2:20" ht="15" hidden="1" customHeight="1" outlineLevel="1">
      <c r="B60" s="65" t="s">
        <v>94</v>
      </c>
      <c r="C60" s="320">
        <v>6.7</v>
      </c>
      <c r="D60" s="321" t="e">
        <f t="shared" si="16"/>
        <v>#REF!</v>
      </c>
      <c r="E60" s="320">
        <v>7.23</v>
      </c>
      <c r="F60" s="321" t="e">
        <f t="shared" si="16"/>
        <v>#REF!</v>
      </c>
      <c r="G60" s="320">
        <v>6.87</v>
      </c>
      <c r="H60" s="321" t="e">
        <f t="shared" si="16"/>
        <v>#REF!</v>
      </c>
      <c r="I60" s="322">
        <v>7.3415390245740184</v>
      </c>
      <c r="J60" s="321">
        <f t="shared" si="10"/>
        <v>4.2767835659001108E-3</v>
      </c>
      <c r="K60" s="322">
        <v>8.8102369292047307</v>
      </c>
      <c r="L60" s="321">
        <f t="shared" si="11"/>
        <v>0.14950562559837088</v>
      </c>
      <c r="M60" s="322">
        <v>7.9754544926170761</v>
      </c>
      <c r="N60" s="321">
        <f t="shared" si="12"/>
        <v>5.5095498992555392E-2</v>
      </c>
      <c r="O60" s="320">
        <v>6.861529837972455</v>
      </c>
      <c r="P60" s="321">
        <f t="shared" si="13"/>
        <v>-4.0837731557768819E-2</v>
      </c>
      <c r="Q60" s="320">
        <v>8.5684325302462625</v>
      </c>
      <c r="R60" s="321">
        <f t="shared" si="14"/>
        <v>0.16228219088899642</v>
      </c>
      <c r="S60" s="320">
        <v>7.533085978591493</v>
      </c>
      <c r="T60" s="321">
        <f t="shared" si="15"/>
        <v>1.3333993111463549E-2</v>
      </c>
    </row>
    <row r="61" spans="2:20" ht="15" hidden="1" customHeight="1" outlineLevel="1">
      <c r="B61" s="65" t="s">
        <v>95</v>
      </c>
      <c r="C61" s="320">
        <v>8</v>
      </c>
      <c r="D61" s="321" t="e">
        <f t="shared" si="16"/>
        <v>#REF!</v>
      </c>
      <c r="E61" s="320">
        <v>9.4499999999999993</v>
      </c>
      <c r="F61" s="321" t="e">
        <f t="shared" si="16"/>
        <v>#REF!</v>
      </c>
      <c r="G61" s="320">
        <v>8.5</v>
      </c>
      <c r="H61" s="321" t="e">
        <f t="shared" si="16"/>
        <v>#REF!</v>
      </c>
      <c r="I61" s="322">
        <v>7.7142484382434651</v>
      </c>
      <c r="J61" s="321">
        <f t="shared" si="10"/>
        <v>-0.37878118919750836</v>
      </c>
      <c r="K61" s="322">
        <v>8.5363290868817252</v>
      </c>
      <c r="L61" s="321">
        <f t="shared" si="11"/>
        <v>-0.32826699191349817</v>
      </c>
      <c r="M61" s="322">
        <v>8.1059339399507664</v>
      </c>
      <c r="N61" s="321">
        <f t="shared" si="12"/>
        <v>-0.3581422246039363</v>
      </c>
      <c r="O61" s="320">
        <v>7.2925896752520405</v>
      </c>
      <c r="P61" s="321">
        <f t="shared" si="13"/>
        <v>-0.37177314953093266</v>
      </c>
      <c r="Q61" s="320">
        <v>8.7033147233623076</v>
      </c>
      <c r="R61" s="321">
        <f t="shared" si="14"/>
        <v>-0.27134385244576542</v>
      </c>
      <c r="S61" s="320">
        <v>7.9012655691175775</v>
      </c>
      <c r="T61" s="321">
        <f t="shared" si="15"/>
        <v>-0.33724286966505712</v>
      </c>
    </row>
    <row r="62" spans="2:20" ht="15" hidden="1" customHeight="1" outlineLevel="1">
      <c r="B62" s="65" t="s">
        <v>96</v>
      </c>
      <c r="C62" s="320">
        <v>8.15</v>
      </c>
      <c r="D62" s="321" t="e">
        <f t="shared" si="16"/>
        <v>#REF!</v>
      </c>
      <c r="E62" s="320">
        <v>11.34</v>
      </c>
      <c r="F62" s="321" t="e">
        <f t="shared" si="16"/>
        <v>#REF!</v>
      </c>
      <c r="G62" s="320">
        <v>9.1300000000000008</v>
      </c>
      <c r="H62" s="321" t="e">
        <f t="shared" si="16"/>
        <v>#REF!</v>
      </c>
      <c r="I62" s="322">
        <v>7.94677971056863</v>
      </c>
      <c r="J62" s="321">
        <f t="shared" si="10"/>
        <v>-0.25080708054366863</v>
      </c>
      <c r="K62" s="322">
        <v>9.137476580758559</v>
      </c>
      <c r="L62" s="321">
        <f t="shared" si="11"/>
        <v>-0.13915367770364462</v>
      </c>
      <c r="M62" s="322">
        <v>8.5134795585053897</v>
      </c>
      <c r="N62" s="321">
        <f t="shared" si="12"/>
        <v>-0.21109450107034711</v>
      </c>
      <c r="O62" s="320">
        <v>7.5315781664715873</v>
      </c>
      <c r="P62" s="321">
        <f t="shared" si="13"/>
        <v>-0.14687174381043189</v>
      </c>
      <c r="Q62" s="320">
        <v>9.4419420689655169</v>
      </c>
      <c r="R62" s="321">
        <f t="shared" si="14"/>
        <v>-5.6808720222738529E-2</v>
      </c>
      <c r="S62" s="320">
        <v>8.3484333051811106</v>
      </c>
      <c r="T62" s="321">
        <f t="shared" si="15"/>
        <v>-0.13011692927560681</v>
      </c>
    </row>
    <row r="63" spans="2:20" ht="15" hidden="1" customHeight="1" outlineLevel="1">
      <c r="B63" s="65" t="s">
        <v>97</v>
      </c>
      <c r="C63" s="320">
        <v>8.8000000000000007</v>
      </c>
      <c r="D63" s="321" t="e">
        <f t="shared" si="16"/>
        <v>#REF!</v>
      </c>
      <c r="E63" s="320">
        <v>11.45</v>
      </c>
      <c r="F63" s="321" t="e">
        <f t="shared" si="16"/>
        <v>#REF!</v>
      </c>
      <c r="G63" s="320">
        <v>9.6999999999999993</v>
      </c>
      <c r="H63" s="321" t="e">
        <f t="shared" si="16"/>
        <v>#REF!</v>
      </c>
      <c r="I63" s="322">
        <v>8.9176826011087229</v>
      </c>
      <c r="J63" s="321">
        <f t="shared" si="10"/>
        <v>4.9036012468731016E-2</v>
      </c>
      <c r="K63" s="322">
        <v>10.129874098096542</v>
      </c>
      <c r="L63" s="321">
        <f t="shared" si="11"/>
        <v>0.68168417072543086</v>
      </c>
      <c r="M63" s="322">
        <v>9.4762947104322475</v>
      </c>
      <c r="N63" s="321">
        <f t="shared" si="12"/>
        <v>0.32709422665048393</v>
      </c>
      <c r="O63" s="320">
        <v>8.3597658103436583</v>
      </c>
      <c r="P63" s="321">
        <f t="shared" si="13"/>
        <v>2.9315946309228735E-2</v>
      </c>
      <c r="Q63" s="320">
        <v>10.348010848852571</v>
      </c>
      <c r="R63" s="321">
        <f t="shared" si="14"/>
        <v>0.69229936424384952</v>
      </c>
      <c r="S63" s="320">
        <v>9.1952442241468244</v>
      </c>
      <c r="T63" s="321">
        <f t="shared" si="15"/>
        <v>0.2733815994746589</v>
      </c>
    </row>
    <row r="64" spans="2:20" collapsed="1">
      <c r="B64" s="134">
        <v>2007</v>
      </c>
      <c r="C64" s="322">
        <v>7.0627399503161694</v>
      </c>
      <c r="D64" s="327">
        <f t="shared" ref="D64" si="17">C64-C77</f>
        <v>-0.31382836084544685</v>
      </c>
      <c r="E64" s="322">
        <v>8.1064582158888445</v>
      </c>
      <c r="F64" s="327">
        <f t="shared" ref="F64" si="18">E64-E77</f>
        <v>9.7281969275385904E-2</v>
      </c>
      <c r="G64" s="322">
        <v>7.4199065558431485</v>
      </c>
      <c r="H64" s="327">
        <f t="shared" ref="H64" si="19">G64-G77</f>
        <v>-0.17561320864949526</v>
      </c>
      <c r="I64" s="322">
        <v>7.9121208416847537</v>
      </c>
      <c r="J64" s="327">
        <f t="shared" si="10"/>
        <v>-9.2209999590117775E-2</v>
      </c>
      <c r="K64" s="322">
        <v>8.9517958338262247</v>
      </c>
      <c r="L64" s="327">
        <f t="shared" si="11"/>
        <v>-8.2252769954022753E-2</v>
      </c>
      <c r="M64" s="322">
        <v>8.3826456592935799</v>
      </c>
      <c r="N64" s="327">
        <f t="shared" si="12"/>
        <v>-9.8614334232683731E-2</v>
      </c>
      <c r="O64" s="322">
        <v>7.315456957864213</v>
      </c>
      <c r="P64" s="327">
        <f t="shared" si="13"/>
        <v>-0.12355448034304306</v>
      </c>
      <c r="Q64" s="322">
        <v>8.8378839707738877</v>
      </c>
      <c r="R64" s="327">
        <f t="shared" si="14"/>
        <v>-4.8709658058278649E-2</v>
      </c>
      <c r="S64" s="322">
        <v>7.9448414634885607</v>
      </c>
      <c r="T64" s="327">
        <f t="shared" si="15"/>
        <v>-0.10660970714706242</v>
      </c>
    </row>
    <row r="65" spans="2:20" ht="15" hidden="1" customHeight="1" outlineLevel="1">
      <c r="B65" s="65" t="s">
        <v>86</v>
      </c>
      <c r="C65" s="320" t="e">
        <v>#REF!</v>
      </c>
      <c r="D65" s="328"/>
      <c r="E65" s="320" t="e">
        <v>#REF!</v>
      </c>
      <c r="F65" s="328"/>
      <c r="G65" s="320" t="e">
        <v>#REF!</v>
      </c>
      <c r="H65" s="328"/>
      <c r="I65" s="322">
        <v>7.8086184344869833</v>
      </c>
      <c r="J65" s="328"/>
      <c r="K65" s="322">
        <v>8.5274072561513936</v>
      </c>
      <c r="L65" s="328"/>
      <c r="M65" s="322">
        <v>8.1528329019269492</v>
      </c>
      <c r="N65" s="328"/>
      <c r="O65" s="320">
        <v>7.2528910387519732</v>
      </c>
      <c r="P65" s="328"/>
      <c r="Q65" s="320">
        <v>8.6288749818075967</v>
      </c>
      <c r="R65" s="328"/>
      <c r="S65" s="320">
        <v>7.8535863971272892</v>
      </c>
      <c r="T65" s="328"/>
    </row>
    <row r="66" spans="2:20" ht="15" hidden="1" customHeight="1" outlineLevel="1">
      <c r="B66" s="65" t="s">
        <v>87</v>
      </c>
      <c r="C66" s="320" t="e">
        <v>#REF!</v>
      </c>
      <c r="D66" s="328"/>
      <c r="E66" s="320" t="e">
        <v>#REF!</v>
      </c>
      <c r="F66" s="328"/>
      <c r="G66" s="320" t="e">
        <v>#REF!</v>
      </c>
      <c r="H66" s="328"/>
      <c r="I66" s="322">
        <v>7.8803334803803864</v>
      </c>
      <c r="J66" s="328"/>
      <c r="K66" s="322">
        <v>9.7703596271754964</v>
      </c>
      <c r="L66" s="328"/>
      <c r="M66" s="322">
        <v>8.7275245328362576</v>
      </c>
      <c r="N66" s="328"/>
      <c r="O66" s="320">
        <v>7.3103328993139902</v>
      </c>
      <c r="P66" s="328"/>
      <c r="Q66" s="320">
        <v>9.7294296213452629</v>
      </c>
      <c r="R66" s="328"/>
      <c r="S66" s="320">
        <v>8.2904838198813042</v>
      </c>
      <c r="T66" s="328"/>
    </row>
    <row r="67" spans="2:20" ht="15" hidden="1" customHeight="1" outlineLevel="1">
      <c r="B67" s="65" t="s">
        <v>88</v>
      </c>
      <c r="C67" s="320" t="e">
        <v>#REF!</v>
      </c>
      <c r="D67" s="328"/>
      <c r="E67" s="320" t="e">
        <v>#REF!</v>
      </c>
      <c r="F67" s="328"/>
      <c r="G67" s="320" t="e">
        <v>#REF!</v>
      </c>
      <c r="H67" s="328"/>
      <c r="I67" s="322">
        <v>7.3681348349274911</v>
      </c>
      <c r="J67" s="328"/>
      <c r="K67" s="322">
        <v>8.543357264322319</v>
      </c>
      <c r="L67" s="328"/>
      <c r="M67" s="322">
        <v>7.9013944301797352</v>
      </c>
      <c r="N67" s="328"/>
      <c r="O67" s="320">
        <v>6.9720154052692225</v>
      </c>
      <c r="P67" s="328"/>
      <c r="Q67" s="320">
        <v>8.3815583091522239</v>
      </c>
      <c r="R67" s="328"/>
      <c r="S67" s="320">
        <v>7.5615202484548449</v>
      </c>
      <c r="T67" s="328"/>
    </row>
    <row r="68" spans="2:20" ht="15" hidden="1" customHeight="1" outlineLevel="1">
      <c r="B68" s="65" t="s">
        <v>89</v>
      </c>
      <c r="C68" s="320" t="e">
        <v>#REF!</v>
      </c>
      <c r="D68" s="328"/>
      <c r="E68" s="320" t="e">
        <v>#REF!</v>
      </c>
      <c r="F68" s="328"/>
      <c r="G68" s="320" t="e">
        <v>#REF!</v>
      </c>
      <c r="H68" s="328"/>
      <c r="I68" s="322">
        <v>7.6964461994077</v>
      </c>
      <c r="J68" s="328"/>
      <c r="K68" s="322">
        <v>8.3125758702436112</v>
      </c>
      <c r="L68" s="328"/>
      <c r="M68" s="322">
        <v>7.9784745718333703</v>
      </c>
      <c r="N68" s="328"/>
      <c r="O68" s="320">
        <v>7.1137429583043188</v>
      </c>
      <c r="P68" s="328"/>
      <c r="Q68" s="320">
        <v>8.0849735334299524</v>
      </c>
      <c r="R68" s="328"/>
      <c r="S68" s="320">
        <v>7.5167569827946696</v>
      </c>
      <c r="T68" s="328"/>
    </row>
    <row r="69" spans="2:20" ht="15" hidden="1" customHeight="1" outlineLevel="1">
      <c r="B69" s="65" t="s">
        <v>90</v>
      </c>
      <c r="C69" s="320" t="e">
        <v>#REF!</v>
      </c>
      <c r="D69" s="328"/>
      <c r="E69" s="320" t="e">
        <v>#REF!</v>
      </c>
      <c r="F69" s="328"/>
      <c r="G69" s="320" t="e">
        <v>#REF!</v>
      </c>
      <c r="H69" s="328"/>
      <c r="I69" s="322">
        <v>8.582322089426933</v>
      </c>
      <c r="J69" s="328"/>
      <c r="K69" s="322">
        <v>9.9772864832148027</v>
      </c>
      <c r="L69" s="328"/>
      <c r="M69" s="322">
        <v>9.2403179223904335</v>
      </c>
      <c r="N69" s="328"/>
      <c r="O69" s="320">
        <v>7.8349005616822618</v>
      </c>
      <c r="P69" s="328"/>
      <c r="Q69" s="320">
        <v>9.4413085283377622</v>
      </c>
      <c r="R69" s="328"/>
      <c r="S69" s="320">
        <v>8.5323330813003402</v>
      </c>
      <c r="T69" s="328"/>
    </row>
    <row r="70" spans="2:20" ht="15" hidden="1" customHeight="1" outlineLevel="1">
      <c r="B70" s="65" t="s">
        <v>91</v>
      </c>
      <c r="C70" s="320" t="e">
        <v>#REF!</v>
      </c>
      <c r="D70" s="328"/>
      <c r="E70" s="320" t="e">
        <v>#REF!</v>
      </c>
      <c r="F70" s="328"/>
      <c r="G70" s="320" t="e">
        <v>#REF!</v>
      </c>
      <c r="H70" s="328"/>
      <c r="I70" s="322">
        <v>8.5787495221509573</v>
      </c>
      <c r="J70" s="328"/>
      <c r="K70" s="322">
        <v>9.568601254638093</v>
      </c>
      <c r="L70" s="328"/>
      <c r="M70" s="322">
        <v>9.0404829283907393</v>
      </c>
      <c r="N70" s="328"/>
      <c r="O70" s="320">
        <v>7.7226385088184308</v>
      </c>
      <c r="P70" s="328"/>
      <c r="Q70" s="320">
        <v>9.0453183737763219</v>
      </c>
      <c r="R70" s="328"/>
      <c r="S70" s="320">
        <v>8.2857186935611935</v>
      </c>
      <c r="T70" s="328"/>
    </row>
    <row r="71" spans="2:20" ht="15" hidden="1" customHeight="1" outlineLevel="1">
      <c r="B71" s="65" t="s">
        <v>92</v>
      </c>
      <c r="C71" s="320" t="e">
        <v>#REF!</v>
      </c>
      <c r="D71" s="328"/>
      <c r="E71" s="320" t="e">
        <v>#REF!</v>
      </c>
      <c r="F71" s="328"/>
      <c r="G71" s="320" t="e">
        <v>#REF!</v>
      </c>
      <c r="H71" s="328"/>
      <c r="I71" s="322">
        <v>7.8731345025145565</v>
      </c>
      <c r="J71" s="328"/>
      <c r="K71" s="322">
        <v>8.1369015989565714</v>
      </c>
      <c r="L71" s="328"/>
      <c r="M71" s="322">
        <v>7.9939710852362724</v>
      </c>
      <c r="N71" s="328"/>
      <c r="O71" s="320">
        <v>7.2318359075385326</v>
      </c>
      <c r="P71" s="328"/>
      <c r="Q71" s="320">
        <v>7.86111439925594</v>
      </c>
      <c r="R71" s="328"/>
      <c r="S71" s="320">
        <v>7.4944380279404124</v>
      </c>
      <c r="T71" s="328"/>
    </row>
    <row r="72" spans="2:20" ht="15" hidden="1" customHeight="1" outlineLevel="1">
      <c r="B72" s="65" t="s">
        <v>93</v>
      </c>
      <c r="C72" s="320" t="e">
        <v>#REF!</v>
      </c>
      <c r="D72" s="328"/>
      <c r="E72" s="320" t="e">
        <v>#REF!</v>
      </c>
      <c r="F72" s="328"/>
      <c r="G72" s="320" t="e">
        <v>#REF!</v>
      </c>
      <c r="H72" s="328"/>
      <c r="I72" s="322">
        <v>7.8945974543496957</v>
      </c>
      <c r="J72" s="328"/>
      <c r="K72" s="322">
        <v>9.2654279802373214</v>
      </c>
      <c r="L72" s="328"/>
      <c r="M72" s="322">
        <v>8.4742584299356469</v>
      </c>
      <c r="N72" s="328"/>
      <c r="O72" s="320">
        <v>7.3574024025965628</v>
      </c>
      <c r="P72" s="328"/>
      <c r="Q72" s="320">
        <v>8.8824645600038785</v>
      </c>
      <c r="R72" s="328"/>
      <c r="S72" s="320">
        <v>7.9424678133252566</v>
      </c>
      <c r="T72" s="328"/>
    </row>
    <row r="73" spans="2:20" ht="15" hidden="1" customHeight="1" outlineLevel="1">
      <c r="B73" s="65" t="s">
        <v>94</v>
      </c>
      <c r="C73" s="320" t="e">
        <v>#REF!</v>
      </c>
      <c r="D73" s="328"/>
      <c r="E73" s="320" t="e">
        <v>#REF!</v>
      </c>
      <c r="F73" s="328"/>
      <c r="G73" s="320" t="e">
        <v>#REF!</v>
      </c>
      <c r="H73" s="328"/>
      <c r="I73" s="322">
        <v>7.3372622410081183</v>
      </c>
      <c r="J73" s="328"/>
      <c r="K73" s="322">
        <v>8.6607313036063598</v>
      </c>
      <c r="L73" s="328"/>
      <c r="M73" s="322">
        <v>7.9203589936245207</v>
      </c>
      <c r="N73" s="328"/>
      <c r="O73" s="320">
        <v>6.9023675695302238</v>
      </c>
      <c r="P73" s="328"/>
      <c r="Q73" s="320">
        <v>8.4061503393572661</v>
      </c>
      <c r="R73" s="328"/>
      <c r="S73" s="320">
        <v>7.5197519854800294</v>
      </c>
      <c r="T73" s="328"/>
    </row>
    <row r="74" spans="2:20" ht="15" hidden="1" customHeight="1" outlineLevel="1">
      <c r="B74" s="65" t="s">
        <v>95</v>
      </c>
      <c r="C74" s="320" t="e">
        <v>#REF!</v>
      </c>
      <c r="D74" s="328"/>
      <c r="E74" s="320" t="e">
        <v>#REF!</v>
      </c>
      <c r="F74" s="328"/>
      <c r="G74" s="320" t="e">
        <v>#REF!</v>
      </c>
      <c r="H74" s="328"/>
      <c r="I74" s="322">
        <v>8.0930296274409734</v>
      </c>
      <c r="J74" s="328"/>
      <c r="K74" s="322">
        <v>8.8645960787952234</v>
      </c>
      <c r="L74" s="328"/>
      <c r="M74" s="322">
        <v>8.4640761645547027</v>
      </c>
      <c r="N74" s="328"/>
      <c r="O74" s="320">
        <v>7.6643628247829731</v>
      </c>
      <c r="P74" s="328"/>
      <c r="Q74" s="320">
        <v>8.974658575808073</v>
      </c>
      <c r="R74" s="328"/>
      <c r="S74" s="320">
        <v>8.2385084387826346</v>
      </c>
      <c r="T74" s="328"/>
    </row>
    <row r="75" spans="2:20" ht="15" hidden="1" customHeight="1" outlineLevel="1">
      <c r="B75" s="65" t="s">
        <v>96</v>
      </c>
      <c r="C75" s="320" t="e">
        <v>#REF!</v>
      </c>
      <c r="D75" s="328"/>
      <c r="E75" s="320" t="e">
        <v>#REF!</v>
      </c>
      <c r="F75" s="328"/>
      <c r="G75" s="320" t="e">
        <v>#REF!</v>
      </c>
      <c r="H75" s="328"/>
      <c r="I75" s="322">
        <v>8.1975867911122986</v>
      </c>
      <c r="J75" s="328"/>
      <c r="K75" s="322">
        <v>9.2766302584622036</v>
      </c>
      <c r="L75" s="328"/>
      <c r="M75" s="322">
        <v>8.7245740595757368</v>
      </c>
      <c r="N75" s="328"/>
      <c r="O75" s="320">
        <v>7.6784499102820192</v>
      </c>
      <c r="P75" s="328"/>
      <c r="Q75" s="320">
        <v>9.4987507891882554</v>
      </c>
      <c r="R75" s="328"/>
      <c r="S75" s="320">
        <v>8.4785502344567174</v>
      </c>
      <c r="T75" s="328"/>
    </row>
    <row r="76" spans="2:20" ht="15" hidden="1" customHeight="1" outlineLevel="1">
      <c r="B76" s="65" t="s">
        <v>97</v>
      </c>
      <c r="C76" s="320" t="e">
        <v>#REF!</v>
      </c>
      <c r="D76" s="328"/>
      <c r="E76" s="320" t="e">
        <v>#REF!</v>
      </c>
      <c r="F76" s="328"/>
      <c r="G76" s="320" t="e">
        <v>#REF!</v>
      </c>
      <c r="H76" s="328"/>
      <c r="I76" s="322">
        <v>8.8686465886399919</v>
      </c>
      <c r="J76" s="328"/>
      <c r="K76" s="322">
        <v>9.4481899273711107</v>
      </c>
      <c r="L76" s="328"/>
      <c r="M76" s="322">
        <v>9.1492004837817635</v>
      </c>
      <c r="N76" s="328"/>
      <c r="O76" s="320">
        <v>8.3304498640344296</v>
      </c>
      <c r="P76" s="328"/>
      <c r="Q76" s="320">
        <v>9.6557114846087213</v>
      </c>
      <c r="R76" s="328"/>
      <c r="S76" s="320">
        <v>8.9218626246721655</v>
      </c>
      <c r="T76" s="328"/>
    </row>
    <row r="77" spans="2:20" collapsed="1">
      <c r="B77" s="134">
        <v>2006</v>
      </c>
      <c r="C77" s="322">
        <v>7.3765683111616163</v>
      </c>
      <c r="D77" s="327"/>
      <c r="E77" s="322">
        <v>8.0091762466134586</v>
      </c>
      <c r="F77" s="327"/>
      <c r="G77" s="322">
        <v>7.5955197644926438</v>
      </c>
      <c r="H77" s="327"/>
      <c r="I77" s="322">
        <v>8.0043308412748715</v>
      </c>
      <c r="J77" s="327"/>
      <c r="K77" s="322">
        <v>9.0340486037802474</v>
      </c>
      <c r="L77" s="327"/>
      <c r="M77" s="322">
        <v>8.4812599935262636</v>
      </c>
      <c r="N77" s="327"/>
      <c r="O77" s="322">
        <v>7.4390114382072561</v>
      </c>
      <c r="P77" s="327"/>
      <c r="Q77" s="322">
        <v>8.8865936288321663</v>
      </c>
      <c r="R77" s="327"/>
      <c r="S77" s="322">
        <v>8.0514511706356231</v>
      </c>
      <c r="T77" s="327"/>
    </row>
    <row r="78" spans="2:20" ht="15" customHeight="1">
      <c r="B78" s="137" t="s">
        <v>126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</row>
  </sheetData>
  <mergeCells count="6">
    <mergeCell ref="B5:T5"/>
    <mergeCell ref="B6:B7"/>
    <mergeCell ref="C6:H6"/>
    <mergeCell ref="I6:N6"/>
    <mergeCell ref="O6:T6"/>
    <mergeCell ref="B78:T7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5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133</v>
      </c>
      <c r="G6" s="139"/>
      <c r="H6" s="139"/>
      <c r="I6" s="118" t="s">
        <v>134</v>
      </c>
      <c r="J6" s="118"/>
      <c r="K6" s="118"/>
    </row>
    <row r="7" spans="2:11" ht="15" customHeight="1">
      <c r="B7" s="118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5" t="s">
        <v>94</v>
      </c>
      <c r="C8" s="329">
        <f>IFERROR('Tablas evol EM zona'!C8-'Tablas evol EM zona'!C21,"-")</f>
        <v>0.78211860317483772</v>
      </c>
      <c r="D8" s="329">
        <f>IFERROR('Tablas evol EM zona'!E8-'Tablas evol EM zona'!E21,"-")</f>
        <v>0.56550349757463625</v>
      </c>
      <c r="E8" s="329">
        <f>IFERROR('Tablas evol EM zona'!G8-'Tablas evol EM zona'!G21,"-")</f>
        <v>0.71159209191148864</v>
      </c>
      <c r="F8" s="330">
        <f>IFERROR('Tablas evol EM zona'!I8-'Tablas evol EM zona'!I21,"-")</f>
        <v>0.77419327725557174</v>
      </c>
      <c r="G8" s="330">
        <f>IFERROR('Tablas evol EM zona'!K8-'Tablas evol EM zona'!K21,"-")</f>
        <v>0.71858811159416636</v>
      </c>
      <c r="H8" s="330">
        <f>IFERROR('Tablas evol EM zona'!M8-'Tablas evol EM zona'!M21,"-")</f>
        <v>0.75053526956021521</v>
      </c>
      <c r="I8" s="329">
        <f>IFERROR('Tablas evol EM zona'!O8-'Tablas evol EM zona'!O21,"-")</f>
        <v>0.74723930524658844</v>
      </c>
      <c r="J8" s="329">
        <f>IFERROR('Tablas evol EM zona'!Q8-'Tablas evol EM zona'!Q21,"-")</f>
        <v>0.72042094009018065</v>
      </c>
      <c r="K8" s="329">
        <f>IFERROR('Tablas evol EM zona'!S8-'Tablas evol EM zona'!S21,"-")</f>
        <v>0.73693803535655</v>
      </c>
    </row>
    <row r="9" spans="2:11">
      <c r="B9" s="65" t="s">
        <v>95</v>
      </c>
      <c r="C9" s="329">
        <f>IFERROR('Tablas evol EM zona'!C9-'Tablas evol EM zona'!C22,"-")</f>
        <v>4.454996896337704E-2</v>
      </c>
      <c r="D9" s="329">
        <f>IFERROR('Tablas evol EM zona'!E9-'Tablas evol EM zona'!E22,"-")</f>
        <v>0.24157658845241237</v>
      </c>
      <c r="E9" s="329">
        <f>IFERROR('Tablas evol EM zona'!G9-'Tablas evol EM zona'!G22,"-")</f>
        <v>7.1910871033086465E-2</v>
      </c>
      <c r="F9" s="330">
        <f>IFERROR('Tablas evol EM zona'!I9-'Tablas evol EM zona'!I22,"-")</f>
        <v>0.1993931754986118</v>
      </c>
      <c r="G9" s="330">
        <f>IFERROR('Tablas evol EM zona'!K9-'Tablas evol EM zona'!K22,"-")</f>
        <v>0.20236031745634264</v>
      </c>
      <c r="H9" s="330">
        <f>IFERROR('Tablas evol EM zona'!M9-'Tablas evol EM zona'!M22,"-")</f>
        <v>0.18086251803620712</v>
      </c>
      <c r="I9" s="329">
        <f>IFERROR('Tablas evol EM zona'!O9-'Tablas evol EM zona'!O22,"-")</f>
        <v>0.22240151679928921</v>
      </c>
      <c r="J9" s="329">
        <f>IFERROR('Tablas evol EM zona'!Q9-'Tablas evol EM zona'!Q22,"-")</f>
        <v>0.20943086360799512</v>
      </c>
      <c r="K9" s="329">
        <f>IFERROR('Tablas evol EM zona'!S9-'Tablas evol EM zona'!S22,"-")</f>
        <v>0.19098075517492319</v>
      </c>
    </row>
    <row r="10" spans="2:11">
      <c r="B10" s="65" t="s">
        <v>96</v>
      </c>
      <c r="C10" s="329">
        <f>IFERROR('Tablas evol EM zona'!C10-'Tablas evol EM zona'!C23,"-")</f>
        <v>-0.32000000000000028</v>
      </c>
      <c r="D10" s="329">
        <f>IFERROR('Tablas evol EM zona'!E10-'Tablas evol EM zona'!E23,"-")</f>
        <v>1.0400000000000009</v>
      </c>
      <c r="E10" s="329">
        <f>IFERROR('Tablas evol EM zona'!G10-'Tablas evol EM zona'!G23,"-")</f>
        <v>-9.9999999999999645E-2</v>
      </c>
      <c r="F10" s="330">
        <f>IFERROR('Tablas evol EM zona'!I10-'Tablas evol EM zona'!I23,"-")</f>
        <v>0.42728767909023979</v>
      </c>
      <c r="G10" s="330">
        <f>IFERROR('Tablas evol EM zona'!K10-'Tablas evol EM zona'!K23,"-")</f>
        <v>0.21826025370644331</v>
      </c>
      <c r="H10" s="330">
        <f>IFERROR('Tablas evol EM zona'!M10-'Tablas evol EM zona'!M23,"-")</f>
        <v>0.31979163043100201</v>
      </c>
      <c r="I10" s="329">
        <f>IFERROR('Tablas evol EM zona'!O10-'Tablas evol EM zona'!O23,"-")</f>
        <v>0.43053902946025424</v>
      </c>
      <c r="J10" s="329">
        <f>IFERROR('Tablas evol EM zona'!Q10-'Tablas evol EM zona'!Q23,"-")</f>
        <v>0.16957268111336532</v>
      </c>
      <c r="K10" s="329">
        <f>IFERROR('Tablas evol EM zona'!S10-'Tablas evol EM zona'!S23,"-")</f>
        <v>0.31760449956297876</v>
      </c>
    </row>
    <row r="11" spans="2:11">
      <c r="B11" s="65" t="s">
        <v>97</v>
      </c>
      <c r="C11" s="329">
        <f>IFERROR('Tablas evol EM zona'!C11-'Tablas evol EM zona'!C24,"-")</f>
        <v>-0.46000000000000085</v>
      </c>
      <c r="D11" s="329">
        <f>IFERROR('Tablas evol EM zona'!E11-'Tablas evol EM zona'!E24,"-")</f>
        <v>1.0099999999999998</v>
      </c>
      <c r="E11" s="329">
        <f>IFERROR('Tablas evol EM zona'!G11-'Tablas evol EM zona'!G24,"-")</f>
        <v>-0.11999999999999922</v>
      </c>
      <c r="F11" s="330">
        <f>IFERROR('Tablas evol EM zona'!I11-'Tablas evol EM zona'!I24,"-")</f>
        <v>0.42676972508711941</v>
      </c>
      <c r="G11" s="330">
        <f>IFERROR('Tablas evol EM zona'!K11-'Tablas evol EM zona'!K24,"-")</f>
        <v>0.81376542696833631</v>
      </c>
      <c r="H11" s="330">
        <f>IFERROR('Tablas evol EM zona'!M11-'Tablas evol EM zona'!M24,"-")</f>
        <v>0.55504190749187643</v>
      </c>
      <c r="I11" s="329">
        <f>IFERROR('Tablas evol EM zona'!O11-'Tablas evol EM zona'!O24,"-")</f>
        <v>0.24225779438050576</v>
      </c>
      <c r="J11" s="329">
        <f>IFERROR('Tablas evol EM zona'!Q11-'Tablas evol EM zona'!Q24,"-")</f>
        <v>0.81928864890633157</v>
      </c>
      <c r="K11" s="329">
        <f>IFERROR('Tablas evol EM zona'!S11-'Tablas evol EM zona'!S24,"-")</f>
        <v>0.41559120905299629</v>
      </c>
    </row>
    <row r="12" spans="2:11" ht="29.25" customHeight="1">
      <c r="B12" s="71" t="str">
        <f>actualizaciones!$A$2</f>
        <v xml:space="preserve">acumulado abril 2011 </v>
      </c>
      <c r="C12" s="324">
        <v>2.429424725679219E-2</v>
      </c>
      <c r="D12" s="324">
        <v>0.56307371319316779</v>
      </c>
      <c r="E12" s="324">
        <v>0.12890500717656828</v>
      </c>
      <c r="F12" s="324">
        <v>0.46241916564028607</v>
      </c>
      <c r="G12" s="324">
        <v>0.4498277902939769</v>
      </c>
      <c r="H12" s="324">
        <v>0.44208556752147743</v>
      </c>
      <c r="I12" s="324">
        <v>0.41202941025161977</v>
      </c>
      <c r="J12" s="324">
        <v>0.43552952352656504</v>
      </c>
      <c r="K12" s="324">
        <v>0.40233286947794422</v>
      </c>
    </row>
    <row r="13" spans="2:11" outlineLevel="1">
      <c r="B13" s="65" t="s">
        <v>86</v>
      </c>
      <c r="C13" s="329">
        <f>IFERROR('Tablas evol EM zona'!C13-'Tablas evol EM zona'!C26,"-")</f>
        <v>-0.52288779331841528</v>
      </c>
      <c r="D13" s="329">
        <f>IFERROR('Tablas evol EM zona'!E13-'Tablas evol EM zona'!E26,"-")</f>
        <v>0.20244469466994985</v>
      </c>
      <c r="E13" s="329">
        <f>IFERROR('Tablas evol EM zona'!G13-'Tablas evol EM zona'!G26,"-")</f>
        <v>-0.31248200201502829</v>
      </c>
      <c r="F13" s="330">
        <f>IFERROR('Tablas evol EM zona'!I13-'Tablas evol EM zona'!I26,"-")</f>
        <v>-0.29610183379641786</v>
      </c>
      <c r="G13" s="330">
        <f>IFERROR('Tablas evol EM zona'!K13-'Tablas evol EM zona'!K26,"-")</f>
        <v>-0.65185476392538177</v>
      </c>
      <c r="H13" s="330">
        <f>IFERROR('Tablas evol EM zona'!M13-'Tablas evol EM zona'!M26,"-")</f>
        <v>-0.45186394717591938</v>
      </c>
      <c r="I13" s="329">
        <f>IFERROR('Tablas evol EM zona'!O13-'Tablas evol EM zona'!O26,"-")</f>
        <v>-0.36166628116272825</v>
      </c>
      <c r="J13" s="329">
        <f>IFERROR('Tablas evol EM zona'!Q13-'Tablas evol EM zona'!Q26,"-")</f>
        <v>-0.58937835264608474</v>
      </c>
      <c r="K13" s="329">
        <f>IFERROR('Tablas evol EM zona'!S13-'Tablas evol EM zona'!S26,"-")</f>
        <v>-0.45035224680064534</v>
      </c>
    </row>
    <row r="14" spans="2:11" outlineLevel="1">
      <c r="B14" s="65" t="s">
        <v>87</v>
      </c>
      <c r="C14" s="329">
        <f>IFERROR('Tablas evol EM zona'!C14-'Tablas evol EM zona'!C27,"-")</f>
        <v>-0.22837671847687435</v>
      </c>
      <c r="D14" s="329">
        <f>IFERROR('Tablas evol EM zona'!E14-'Tablas evol EM zona'!E27,"-")</f>
        <v>0.45787451984635119</v>
      </c>
      <c r="E14" s="329">
        <f>IFERROR('Tablas evol EM zona'!G14-'Tablas evol EM zona'!G27,"-")</f>
        <v>-4.1548184288942025E-2</v>
      </c>
      <c r="F14" s="330">
        <f>IFERROR('Tablas evol EM zona'!I14-'Tablas evol EM zona'!I27,"-")</f>
        <v>0.10919881636564455</v>
      </c>
      <c r="G14" s="330">
        <f>IFERROR('Tablas evol EM zona'!K14-'Tablas evol EM zona'!K27,"-")</f>
        <v>7.7556407550011031E-2</v>
      </c>
      <c r="H14" s="330">
        <f>IFERROR('Tablas evol EM zona'!M14-'Tablas evol EM zona'!M27,"-")</f>
        <v>0.10304170435670024</v>
      </c>
      <c r="I14" s="329">
        <f>IFERROR('Tablas evol EM zona'!O14-'Tablas evol EM zona'!O27,"-")</f>
        <v>4.3974273653869744E-2</v>
      </c>
      <c r="J14" s="329">
        <f>IFERROR('Tablas evol EM zona'!Q14-'Tablas evol EM zona'!Q27,"-")</f>
        <v>4.2145164567058302E-2</v>
      </c>
      <c r="K14" s="329">
        <f>IFERROR('Tablas evol EM zona'!S14-'Tablas evol EM zona'!S27,"-")</f>
        <v>5.7789224002284811E-2</v>
      </c>
    </row>
    <row r="15" spans="2:11" outlineLevel="1">
      <c r="B15" s="65" t="s">
        <v>88</v>
      </c>
      <c r="C15" s="329">
        <f>IFERROR('Tablas evol EM zona'!C15-'Tablas evol EM zona'!C28,"-")</f>
        <v>-0.1347240399405587</v>
      </c>
      <c r="D15" s="329">
        <f>IFERROR('Tablas evol EM zona'!E15-'Tablas evol EM zona'!E28,"-")</f>
        <v>-0.19043706380240533</v>
      </c>
      <c r="E15" s="329">
        <f>IFERROR('Tablas evol EM zona'!G15-'Tablas evol EM zona'!G28,"-")</f>
        <v>-0.1497950819672127</v>
      </c>
      <c r="F15" s="330">
        <f>IFERROR('Tablas evol EM zona'!I15-'Tablas evol EM zona'!I28,"-")</f>
        <v>-0.19247654133802428</v>
      </c>
      <c r="G15" s="330">
        <f>IFERROR('Tablas evol EM zona'!K15-'Tablas evol EM zona'!K28,"-")</f>
        <v>0.30874224897932834</v>
      </c>
      <c r="H15" s="330">
        <f>IFERROR('Tablas evol EM zona'!M15-'Tablas evol EM zona'!M28,"-")</f>
        <v>-3.4438291245884045E-3</v>
      </c>
      <c r="I15" s="329">
        <f>IFERROR('Tablas evol EM zona'!O15-'Tablas evol EM zona'!O28,"-")</f>
        <v>-0.18086759603740887</v>
      </c>
      <c r="J15" s="329">
        <f>IFERROR('Tablas evol EM zona'!Q15-'Tablas evol EM zona'!Q28,"-")</f>
        <v>0.23299736351002132</v>
      </c>
      <c r="K15" s="329">
        <f>IFERROR('Tablas evol EM zona'!S15-'Tablas evol EM zona'!S28,"-")</f>
        <v>-4.7346209865665401E-2</v>
      </c>
    </row>
    <row r="16" spans="2:11" outlineLevel="1">
      <c r="B16" s="65" t="s">
        <v>89</v>
      </c>
      <c r="C16" s="329">
        <f>IFERROR('Tablas evol EM zona'!C16-'Tablas evol EM zona'!C29,"-")</f>
        <v>-0.78335826850189516</v>
      </c>
      <c r="D16" s="329">
        <f>IFERROR('Tablas evol EM zona'!E16-'Tablas evol EM zona'!E29,"-")</f>
        <v>-0.52060385709769275</v>
      </c>
      <c r="E16" s="329">
        <f>IFERROR('Tablas evol EM zona'!G16-'Tablas evol EM zona'!G29,"-")</f>
        <v>-0.69257926643895651</v>
      </c>
      <c r="F16" s="330">
        <f>IFERROR('Tablas evol EM zona'!I16-'Tablas evol EM zona'!I29,"-")</f>
        <v>-0.20498831282720786</v>
      </c>
      <c r="G16" s="330">
        <f>IFERROR('Tablas evol EM zona'!K16-'Tablas evol EM zona'!K29,"-")</f>
        <v>0.54382281582013015</v>
      </c>
      <c r="H16" s="330">
        <f>IFERROR('Tablas evol EM zona'!M16-'Tablas evol EM zona'!M29,"-")</f>
        <v>7.5023225688234163E-2</v>
      </c>
      <c r="I16" s="329">
        <f>IFERROR('Tablas evol EM zona'!O16-'Tablas evol EM zona'!O29,"-")</f>
        <v>-0.27240132290138419</v>
      </c>
      <c r="J16" s="329">
        <f>IFERROR('Tablas evol EM zona'!Q16-'Tablas evol EM zona'!Q29,"-")</f>
        <v>0.40068274316431207</v>
      </c>
      <c r="K16" s="329">
        <f>IFERROR('Tablas evol EM zona'!S16-'Tablas evol EM zona'!S29,"-")</f>
        <v>-5.3366025818877283E-2</v>
      </c>
    </row>
    <row r="17" spans="2:11" outlineLevel="1">
      <c r="B17" s="65" t="s">
        <v>90</v>
      </c>
      <c r="C17" s="329">
        <f>IFERROR('Tablas evol EM zona'!C17-'Tablas evol EM zona'!C30,"-")</f>
        <v>-0.33834713158663643</v>
      </c>
      <c r="D17" s="329">
        <f>IFERROR('Tablas evol EM zona'!E17-'Tablas evol EM zona'!E30,"-")</f>
        <v>-0.10864093555994003</v>
      </c>
      <c r="E17" s="329">
        <f>IFERROR('Tablas evol EM zona'!G17-'Tablas evol EM zona'!G30,"-")</f>
        <v>-0.27758243891616008</v>
      </c>
      <c r="F17" s="330">
        <f>IFERROR('Tablas evol EM zona'!I17-'Tablas evol EM zona'!I30,"-")</f>
        <v>-4.0870041449303507E-2</v>
      </c>
      <c r="G17" s="330">
        <f>IFERROR('Tablas evol EM zona'!K17-'Tablas evol EM zona'!K30,"-")</f>
        <v>0.5794662652116358</v>
      </c>
      <c r="H17" s="330">
        <f>IFERROR('Tablas evol EM zona'!M17-'Tablas evol EM zona'!M30,"-")</f>
        <v>0.1951265757236964</v>
      </c>
      <c r="I17" s="329">
        <f>IFERROR('Tablas evol EM zona'!O17-'Tablas evol EM zona'!O30,"-")</f>
        <v>-0.10103355096310285</v>
      </c>
      <c r="J17" s="329">
        <f>IFERROR('Tablas evol EM zona'!Q17-'Tablas evol EM zona'!Q30,"-")</f>
        <v>0.52831132259668934</v>
      </c>
      <c r="K17" s="329">
        <f>IFERROR('Tablas evol EM zona'!S17-'Tablas evol EM zona'!S30,"-")</f>
        <v>0.11516134485567786</v>
      </c>
    </row>
    <row r="18" spans="2:11" outlineLevel="1">
      <c r="B18" s="65" t="s">
        <v>91</v>
      </c>
      <c r="C18" s="329">
        <f>IFERROR('Tablas evol EM zona'!C18-'Tablas evol EM zona'!C31,"-")</f>
        <v>-0.13051764705882363</v>
      </c>
      <c r="D18" s="329">
        <f>IFERROR('Tablas evol EM zona'!E18-'Tablas evol EM zona'!E31,"-")</f>
        <v>-0.46367780222028987</v>
      </c>
      <c r="E18" s="329">
        <f>IFERROR('Tablas evol EM zona'!G18-'Tablas evol EM zona'!G31,"-")</f>
        <v>-0.23821957548310202</v>
      </c>
      <c r="F18" s="330">
        <f>IFERROR('Tablas evol EM zona'!I18-'Tablas evol EM zona'!I31,"-")</f>
        <v>-8.8844020215264052E-2</v>
      </c>
      <c r="G18" s="330">
        <f>IFERROR('Tablas evol EM zona'!K18-'Tablas evol EM zona'!K31,"-")</f>
        <v>-0.26292667736506825</v>
      </c>
      <c r="H18" s="330">
        <f>IFERROR('Tablas evol EM zona'!M18-'Tablas evol EM zona'!M31,"-")</f>
        <v>-0.16601614379322349</v>
      </c>
      <c r="I18" s="329">
        <f>IFERROR('Tablas evol EM zona'!O18-'Tablas evol EM zona'!O31,"-")</f>
        <v>-3.4519044519015551E-2</v>
      </c>
      <c r="J18" s="329">
        <f>IFERROR('Tablas evol EM zona'!Q18-'Tablas evol EM zona'!Q31,"-")</f>
        <v>-0.2242371700401673</v>
      </c>
      <c r="K18" s="329">
        <f>IFERROR('Tablas evol EM zona'!S18-'Tablas evol EM zona'!S31,"-")</f>
        <v>-0.11217931684364846</v>
      </c>
    </row>
    <row r="19" spans="2:11" outlineLevel="1">
      <c r="B19" s="65" t="s">
        <v>92</v>
      </c>
      <c r="C19" s="329">
        <f>IFERROR('Tablas evol EM zona'!C19-'Tablas evol EM zona'!C32,"-")</f>
        <v>0.16318294860964766</v>
      </c>
      <c r="D19" s="329">
        <f>IFERROR('Tablas evol EM zona'!E19-'Tablas evol EM zona'!E32,"-")</f>
        <v>-0.75085249667709686</v>
      </c>
      <c r="E19" s="329">
        <f>IFERROR('Tablas evol EM zona'!G19-'Tablas evol EM zona'!G32,"-")</f>
        <v>-0.15110179876335739</v>
      </c>
      <c r="F19" s="330">
        <f>IFERROR('Tablas evol EM zona'!I19-'Tablas evol EM zona'!I32,"-")</f>
        <v>-0.22225727176695109</v>
      </c>
      <c r="G19" s="330">
        <f>IFERROR('Tablas evol EM zona'!K19-'Tablas evol EM zona'!K32,"-")</f>
        <v>-0.25945265178804</v>
      </c>
      <c r="H19" s="330">
        <f>IFERROR('Tablas evol EM zona'!M19-'Tablas evol EM zona'!M32,"-")</f>
        <v>-0.23747166255569052</v>
      </c>
      <c r="I19" s="329">
        <f>IFERROR('Tablas evol EM zona'!O19-'Tablas evol EM zona'!O32,"-")</f>
        <v>-0.1855453199294157</v>
      </c>
      <c r="J19" s="329">
        <f>IFERROR('Tablas evol EM zona'!Q19-'Tablas evol EM zona'!Q32,"-")</f>
        <v>-0.32547350974693146</v>
      </c>
      <c r="K19" s="329">
        <f>IFERROR('Tablas evol EM zona'!S19-'Tablas evol EM zona'!S32,"-")</f>
        <v>-0.24405449738538287</v>
      </c>
    </row>
    <row r="20" spans="2:11" outlineLevel="1">
      <c r="B20" s="65" t="s">
        <v>93</v>
      </c>
      <c r="C20" s="329">
        <f>IFERROR('Tablas evol EM zona'!C20-'Tablas evol EM zona'!C33,"-")</f>
        <v>-0.28031006976569728</v>
      </c>
      <c r="D20" s="329">
        <f>IFERROR('Tablas evol EM zona'!E20-'Tablas evol EM zona'!E33,"-")</f>
        <v>0.37308613736230711</v>
      </c>
      <c r="E20" s="329">
        <f>IFERROR('Tablas evol EM zona'!G20-'Tablas evol EM zona'!G33,"-")</f>
        <v>-0.10158222033778586</v>
      </c>
      <c r="F20" s="330">
        <f>IFERROR('Tablas evol EM zona'!I20-'Tablas evol EM zona'!I33,"-")</f>
        <v>-0.16051943533214708</v>
      </c>
      <c r="G20" s="330">
        <f>IFERROR('Tablas evol EM zona'!K20-'Tablas evol EM zona'!K33,"-")</f>
        <v>0.16920592954509228</v>
      </c>
      <c r="H20" s="330">
        <f>IFERROR('Tablas evol EM zona'!M20-'Tablas evol EM zona'!M33,"-")</f>
        <v>-5.2852132352002812E-2</v>
      </c>
      <c r="I20" s="329">
        <f>IFERROR('Tablas evol EM zona'!O20-'Tablas evol EM zona'!O33,"-")</f>
        <v>-0.14660521331165466</v>
      </c>
      <c r="J20" s="329">
        <f>IFERROR('Tablas evol EM zona'!Q20-'Tablas evol EM zona'!Q33,"-")</f>
        <v>2.274621958654155E-2</v>
      </c>
      <c r="K20" s="329">
        <f>IFERROR('Tablas evol EM zona'!S20-'Tablas evol EM zona'!S33,"-")</f>
        <v>-0.11244154591918765</v>
      </c>
    </row>
    <row r="21" spans="2:11" outlineLevel="1">
      <c r="B21" s="65" t="s">
        <v>94</v>
      </c>
      <c r="C21" s="329">
        <f>IFERROR('Tablas evol EM zona'!C21-'Tablas evol EM zona'!C34,"-")</f>
        <v>-0.15003857280617172</v>
      </c>
      <c r="D21" s="329">
        <f>IFERROR('Tablas evol EM zona'!E21-'Tablas evol EM zona'!E34,"-")</f>
        <v>-4.900655021834055E-2</v>
      </c>
      <c r="E21" s="329">
        <f>IFERROR('Tablas evol EM zona'!G21-'Tablas evol EM zona'!G34,"-")</f>
        <v>-0.11637123745819444</v>
      </c>
      <c r="F21" s="330">
        <f>IFERROR('Tablas evol EM zona'!I21-'Tablas evol EM zona'!I34,"-")</f>
        <v>-0.52597111516537076</v>
      </c>
      <c r="G21" s="330">
        <f>IFERROR('Tablas evol EM zona'!K21-'Tablas evol EM zona'!K34,"-")</f>
        <v>-0.93029832365466003</v>
      </c>
      <c r="H21" s="330">
        <f>IFERROR('Tablas evol EM zona'!M21-'Tablas evol EM zona'!M34,"-")</f>
        <v>-0.70577873915330169</v>
      </c>
      <c r="I21" s="329">
        <f>IFERROR('Tablas evol EM zona'!O21-'Tablas evol EM zona'!O34,"-")</f>
        <v>-0.42524343742512194</v>
      </c>
      <c r="J21" s="329">
        <f>IFERROR('Tablas evol EM zona'!Q21-'Tablas evol EM zona'!Q34,"-")</f>
        <v>-0.78518388368142755</v>
      </c>
      <c r="K21" s="329">
        <f>IFERROR('Tablas evol EM zona'!S21-'Tablas evol EM zona'!S34,"-")</f>
        <v>-0.57395942028339419</v>
      </c>
    </row>
    <row r="22" spans="2:11" outlineLevel="1">
      <c r="B22" s="65" t="s">
        <v>95</v>
      </c>
      <c r="C22" s="329">
        <f>IFERROR('Tablas evol EM zona'!C22-'Tablas evol EM zona'!C35,"-")</f>
        <v>-0.15454996896337647</v>
      </c>
      <c r="D22" s="329">
        <f>IFERROR('Tablas evol EM zona'!E22-'Tablas evol EM zona'!E35,"-")</f>
        <v>-0.14157658845241272</v>
      </c>
      <c r="E22" s="329">
        <f>IFERROR('Tablas evol EM zona'!G22-'Tablas evol EM zona'!G35,"-")</f>
        <v>-0.17191087103308611</v>
      </c>
      <c r="F22" s="330">
        <f>IFERROR('Tablas evol EM zona'!I22-'Tablas evol EM zona'!I35,"-")</f>
        <v>-0.26203149374388524</v>
      </c>
      <c r="G22" s="330">
        <f>IFERROR('Tablas evol EM zona'!K22-'Tablas evol EM zona'!K35,"-")</f>
        <v>0.10030095317799592</v>
      </c>
      <c r="H22" s="330">
        <f>IFERROR('Tablas evol EM zona'!M22-'Tablas evol EM zona'!M35,"-")</f>
        <v>-0.12499997548251329</v>
      </c>
      <c r="I22" s="329">
        <f>IFERROR('Tablas evol EM zona'!O22-'Tablas evol EM zona'!O35,"-")</f>
        <v>-0.23468498542983607</v>
      </c>
      <c r="J22" s="329">
        <f>IFERROR('Tablas evol EM zona'!Q22-'Tablas evol EM zona'!Q35,"-")</f>
        <v>3.1903016539176932E-2</v>
      </c>
      <c r="K22" s="329">
        <f>IFERROR('Tablas evol EM zona'!S22-'Tablas evol EM zona'!S35,"-")</f>
        <v>-0.16314077236224556</v>
      </c>
    </row>
    <row r="23" spans="2:11" outlineLevel="1">
      <c r="B23" s="65" t="s">
        <v>96</v>
      </c>
      <c r="C23" s="329">
        <f>IFERROR('Tablas evol EM zona'!C23-'Tablas evol EM zona'!C36,"-")</f>
        <v>0.96000000000000085</v>
      </c>
      <c r="D23" s="329">
        <f>IFERROR('Tablas evol EM zona'!E23-'Tablas evol EM zona'!E36,"-")</f>
        <v>-0.25999999999999979</v>
      </c>
      <c r="E23" s="329">
        <f>IFERROR('Tablas evol EM zona'!G23-'Tablas evol EM zona'!G36,"-")</f>
        <v>0.52999999999999936</v>
      </c>
      <c r="F23" s="330">
        <f>IFERROR('Tablas evol EM zona'!I23-'Tablas evol EM zona'!I36,"-")</f>
        <v>7.7545372683585079E-2</v>
      </c>
      <c r="G23" s="330">
        <f>IFERROR('Tablas evol EM zona'!K23-'Tablas evol EM zona'!K36,"-")</f>
        <v>0.26306787521389197</v>
      </c>
      <c r="H23" s="330">
        <f>IFERROR('Tablas evol EM zona'!M23-'Tablas evol EM zona'!M36,"-")</f>
        <v>0.13421662234349441</v>
      </c>
      <c r="I23" s="329">
        <f>IFERROR('Tablas evol EM zona'!O23-'Tablas evol EM zona'!O36,"-")</f>
        <v>0.12852796120831211</v>
      </c>
      <c r="J23" s="329">
        <f>IFERROR('Tablas evol EM zona'!Q23-'Tablas evol EM zona'!Q36,"-")</f>
        <v>0.14248309602542797</v>
      </c>
      <c r="K23" s="329">
        <f>IFERROR('Tablas evol EM zona'!S23-'Tablas evol EM zona'!S36,"-")</f>
        <v>9.1010892234356433E-2</v>
      </c>
    </row>
    <row r="24" spans="2:11" outlineLevel="1">
      <c r="B24" s="65" t="s">
        <v>97</v>
      </c>
      <c r="C24" s="329">
        <f>IFERROR('Tablas evol EM zona'!C24-'Tablas evol EM zona'!C37,"-")</f>
        <v>-0.45999999999999908</v>
      </c>
      <c r="D24" s="329">
        <f>IFERROR('Tablas evol EM zona'!E24-'Tablas evol EM zona'!E37,"-")</f>
        <v>-1.5099999999999998</v>
      </c>
      <c r="E24" s="329">
        <f>IFERROR('Tablas evol EM zona'!G24-'Tablas evol EM zona'!G37,"-")</f>
        <v>-0.85000000000000142</v>
      </c>
      <c r="F24" s="330">
        <f>IFERROR('Tablas evol EM zona'!I24-'Tablas evol EM zona'!I37,"-")</f>
        <v>-0.90450775894349533</v>
      </c>
      <c r="G24" s="330">
        <f>IFERROR('Tablas evol EM zona'!K24-'Tablas evol EM zona'!K37,"-")</f>
        <v>4.120547888092041E-2</v>
      </c>
      <c r="H24" s="330">
        <f>IFERROR('Tablas evol EM zona'!M24-'Tablas evol EM zona'!M37,"-")</f>
        <v>-0.48462769164846975</v>
      </c>
      <c r="I24" s="329">
        <f>IFERROR('Tablas evol EM zona'!O24-'Tablas evol EM zona'!O37,"-")</f>
        <v>-0.72706221916349012</v>
      </c>
      <c r="J24" s="329">
        <f>IFERROR('Tablas evol EM zona'!Q24-'Tablas evol EM zona'!Q37,"-")</f>
        <v>-0.19922475192644207</v>
      </c>
      <c r="K24" s="329">
        <f>IFERROR('Tablas evol EM zona'!S24-'Tablas evol EM zona'!S37,"-")</f>
        <v>-0.54008672154370707</v>
      </c>
    </row>
    <row r="25" spans="2:11" ht="15" customHeight="1">
      <c r="B25" s="76">
        <v>2010</v>
      </c>
      <c r="C25" s="331">
        <f>IFERROR('Tablas evol EM zona'!C25-'Tablas evol EM zona'!C38,"-")</f>
        <v>-0.15257871684980362</v>
      </c>
      <c r="D25" s="331">
        <f>IFERROR('Tablas evol EM zona'!E25-'Tablas evol EM zona'!E38,"-")</f>
        <v>-0.21926832289338094</v>
      </c>
      <c r="E25" s="331">
        <f>IFERROR('Tablas evol EM zona'!G25-'Tablas evol EM zona'!G38,"-")</f>
        <v>-0.18976177874372713</v>
      </c>
      <c r="F25" s="331">
        <f>IFERROR('Tablas evol EM zona'!I25-'Tablas evol EM zona'!I38,"-")</f>
        <v>-0.22593339758439868</v>
      </c>
      <c r="G25" s="331">
        <f>IFERROR('Tablas evol EM zona'!K25-'Tablas evol EM zona'!K38,"-")</f>
        <v>-1.6745828806051577E-2</v>
      </c>
      <c r="H25" s="331">
        <f>IFERROR('Tablas evol EM zona'!M25-'Tablas evol EM zona'!M38,"-")</f>
        <v>-0.15105268239501513</v>
      </c>
      <c r="I25" s="331">
        <f>IFERROR('Tablas evol EM zona'!O25-'Tablas evol EM zona'!O38,"-")</f>
        <v>-0.20748362309691615</v>
      </c>
      <c r="J25" s="331">
        <f>IFERROR('Tablas evol EM zona'!Q25-'Tablas evol EM zona'!Q38,"-")</f>
        <v>-7.2281011679779184E-2</v>
      </c>
      <c r="K25" s="331">
        <f>IFERROR('Tablas evol EM zona'!S25-'Tablas evol EM zona'!S38,"-")</f>
        <v>-0.17455028602755984</v>
      </c>
    </row>
    <row r="26" spans="2:11" ht="15" hidden="1" customHeight="1" outlineLevel="1">
      <c r="B26" s="65" t="s">
        <v>86</v>
      </c>
      <c r="C26" s="329">
        <f>IFERROR('Tablas evol EM zona'!C26-'Tablas evol EM zona'!C39,"-")</f>
        <v>-0.13143401619818995</v>
      </c>
      <c r="D26" s="329">
        <f>IFERROR('Tablas evol EM zona'!E26-'Tablas evol EM zona'!E39,"-")</f>
        <v>-0.60120507098428355</v>
      </c>
      <c r="E26" s="329">
        <f>IFERROR('Tablas evol EM zona'!G26-'Tablas evol EM zona'!G39,"-")</f>
        <v>-0.30743103694421059</v>
      </c>
      <c r="F26" s="330">
        <f>IFERROR('Tablas evol EM zona'!I26-'Tablas evol EM zona'!I39,"-")</f>
        <v>-0.5739139458281981</v>
      </c>
      <c r="G26" s="330">
        <f>IFERROR('Tablas evol EM zona'!K26-'Tablas evol EM zona'!K39,"-")</f>
        <v>8.1845405397489301E-2</v>
      </c>
      <c r="H26" s="330">
        <f>IFERROR('Tablas evol EM zona'!M26-'Tablas evol EM zona'!M39,"-")</f>
        <v>-0.30249697290214073</v>
      </c>
      <c r="I26" s="329">
        <f>IFERROR('Tablas evol EM zona'!O26-'Tablas evol EM zona'!O39,"-")</f>
        <v>-0.34408678266794368</v>
      </c>
      <c r="J26" s="329">
        <f>IFERROR('Tablas evol EM zona'!Q26-'Tablas evol EM zona'!Q39,"-")</f>
        <v>-3.4405658325063371E-2</v>
      </c>
      <c r="K26" s="329">
        <f>IFERROR('Tablas evol EM zona'!S26-'Tablas evol EM zona'!S39,"-")</f>
        <v>-0.24934493108455857</v>
      </c>
    </row>
    <row r="27" spans="2:11" ht="15" hidden="1" customHeight="1" outlineLevel="1">
      <c r="B27" s="65" t="s">
        <v>87</v>
      </c>
      <c r="C27" s="329">
        <f>IFERROR('Tablas evol EM zona'!C27-'Tablas evol EM zona'!C40,"-")</f>
        <v>2.8376718476874174E-2</v>
      </c>
      <c r="D27" s="329">
        <f>IFERROR('Tablas evol EM zona'!E27-'Tablas evol EM zona'!E40,"-")</f>
        <v>-1.7874519846351689E-2</v>
      </c>
      <c r="E27" s="329">
        <f>IFERROR('Tablas evol EM zona'!G27-'Tablas evol EM zona'!G40,"-")</f>
        <v>-2.8451815711057371E-2</v>
      </c>
      <c r="F27" s="330">
        <f>IFERROR('Tablas evol EM zona'!I27-'Tablas evol EM zona'!I40,"-")</f>
        <v>-3.0477109765696397E-3</v>
      </c>
      <c r="G27" s="330">
        <f>IFERROR('Tablas evol EM zona'!K27-'Tablas evol EM zona'!K40,"-")</f>
        <v>0.61896632038537724</v>
      </c>
      <c r="H27" s="330">
        <f>IFERROR('Tablas evol EM zona'!M27-'Tablas evol EM zona'!M40,"-")</f>
        <v>0.24800718551765044</v>
      </c>
      <c r="I27" s="329">
        <f>IFERROR('Tablas evol EM zona'!O27-'Tablas evol EM zona'!O40,"-")</f>
        <v>5.7586759970297052E-2</v>
      </c>
      <c r="J27" s="329">
        <f>IFERROR('Tablas evol EM zona'!Q27-'Tablas evol EM zona'!Q40,"-")</f>
        <v>0.48438029593311072</v>
      </c>
      <c r="K27" s="329">
        <f>IFERROR('Tablas evol EM zona'!S27-'Tablas evol EM zona'!S40,"-")</f>
        <v>0.18277918938214022</v>
      </c>
    </row>
    <row r="28" spans="2:11" ht="15" hidden="1" customHeight="1" outlineLevel="1">
      <c r="B28" s="65" t="s">
        <v>88</v>
      </c>
      <c r="C28" s="329">
        <f>IFERROR('Tablas evol EM zona'!C28-'Tablas evol EM zona'!C41,"-")</f>
        <v>-0.75527596005944186</v>
      </c>
      <c r="D28" s="329">
        <f>IFERROR('Tablas evol EM zona'!E28-'Tablas evol EM zona'!E41,"-")</f>
        <v>-0.82956293619759425</v>
      </c>
      <c r="E28" s="329">
        <f>IFERROR('Tablas evol EM zona'!G28-'Tablas evol EM zona'!G41,"-")</f>
        <v>-0.78020491803278702</v>
      </c>
      <c r="F28" s="330">
        <f>IFERROR('Tablas evol EM zona'!I28-'Tablas evol EM zona'!I41,"-")</f>
        <v>-0.445560607133479</v>
      </c>
      <c r="G28" s="330">
        <f>IFERROR('Tablas evol EM zona'!K28-'Tablas evol EM zona'!K41,"-")</f>
        <v>-0.24011052583201664</v>
      </c>
      <c r="H28" s="330">
        <f>IFERROR('Tablas evol EM zona'!M28-'Tablas evol EM zona'!M41,"-")</f>
        <v>-0.36037580869627295</v>
      </c>
      <c r="I28" s="329">
        <f>IFERROR('Tablas evol EM zona'!O28-'Tablas evol EM zona'!O41,"-")</f>
        <v>-0.33369121226230103</v>
      </c>
      <c r="J28" s="329">
        <f>IFERROR('Tablas evol EM zona'!Q28-'Tablas evol EM zona'!Q41,"-")</f>
        <v>-0.33378897410126651</v>
      </c>
      <c r="K28" s="329">
        <f>IFERROR('Tablas evol EM zona'!S28-'Tablas evol EM zona'!S41,"-")</f>
        <v>-0.34152400107212966</v>
      </c>
    </row>
    <row r="29" spans="2:11" ht="15" hidden="1" customHeight="1" outlineLevel="1">
      <c r="B29" s="65" t="s">
        <v>89</v>
      </c>
      <c r="C29" s="329">
        <f>IFERROR('Tablas evol EM zona'!C29-'Tablas evol EM zona'!C42,"-")</f>
        <v>-0.17999999999999972</v>
      </c>
      <c r="D29" s="329">
        <f>IFERROR('Tablas evol EM zona'!E29-'Tablas evol EM zona'!E42,"-")</f>
        <v>-0.71999999999999975</v>
      </c>
      <c r="E29" s="329">
        <f>IFERROR('Tablas evol EM zona'!G29-'Tablas evol EM zona'!G42,"-")</f>
        <v>-0.35999999999999943</v>
      </c>
      <c r="F29" s="330">
        <f>IFERROR('Tablas evol EM zona'!I29-'Tablas evol EM zona'!I42,"-")</f>
        <v>-0.27299240428061822</v>
      </c>
      <c r="G29" s="330">
        <f>IFERROR('Tablas evol EM zona'!K29-'Tablas evol EM zona'!K42,"-")</f>
        <v>-0.46652163776223965</v>
      </c>
      <c r="H29" s="330">
        <f>IFERROR('Tablas evol EM zona'!M29-'Tablas evol EM zona'!M42,"-")</f>
        <v>-0.35056312750501384</v>
      </c>
      <c r="I29" s="329">
        <f>IFERROR('Tablas evol EM zona'!O29-'Tablas evol EM zona'!O42,"-")</f>
        <v>-9.1512638643562738E-2</v>
      </c>
      <c r="J29" s="329">
        <f>IFERROR('Tablas evol EM zona'!Q29-'Tablas evol EM zona'!Q42,"-")</f>
        <v>-0.44065285536221666</v>
      </c>
      <c r="K29" s="329">
        <f>IFERROR('Tablas evol EM zona'!S29-'Tablas evol EM zona'!S42,"-")</f>
        <v>-0.21702075706506818</v>
      </c>
    </row>
    <row r="30" spans="2:11" ht="15" hidden="1" customHeight="1" outlineLevel="1">
      <c r="B30" s="65" t="s">
        <v>90</v>
      </c>
      <c r="C30" s="329">
        <f>IFERROR('Tablas evol EM zona'!C30-'Tablas evol EM zona'!C43,"-")</f>
        <v>-0.3100000000000005</v>
      </c>
      <c r="D30" s="329">
        <f>IFERROR('Tablas evol EM zona'!E30-'Tablas evol EM zona'!E43,"-")</f>
        <v>-0.79999999999999982</v>
      </c>
      <c r="E30" s="329">
        <f>IFERROR('Tablas evol EM zona'!G30-'Tablas evol EM zona'!G43,"-")</f>
        <v>-0.49000000000000021</v>
      </c>
      <c r="F30" s="330">
        <f>IFERROR('Tablas evol EM zona'!I30-'Tablas evol EM zona'!I43,"-")</f>
        <v>-0.24180206705925755</v>
      </c>
      <c r="G30" s="330">
        <f>IFERROR('Tablas evol EM zona'!K30-'Tablas evol EM zona'!K43,"-")</f>
        <v>-0.15216790668887192</v>
      </c>
      <c r="H30" s="330">
        <f>IFERROR('Tablas evol EM zona'!M30-'Tablas evol EM zona'!M43,"-")</f>
        <v>-0.20474199130310922</v>
      </c>
      <c r="I30" s="329">
        <f>IFERROR('Tablas evol EM zona'!O30-'Tablas evol EM zona'!O43,"-")</f>
        <v>-0.1495552246762033</v>
      </c>
      <c r="J30" s="329">
        <f>IFERROR('Tablas evol EM zona'!Q30-'Tablas evol EM zona'!Q43,"-")</f>
        <v>-0.21698179020839881</v>
      </c>
      <c r="K30" s="329">
        <f>IFERROR('Tablas evol EM zona'!S30-'Tablas evol EM zona'!S43,"-")</f>
        <v>-0.18507603992445709</v>
      </c>
    </row>
    <row r="31" spans="2:11" ht="15" hidden="1" customHeight="1" outlineLevel="1">
      <c r="B31" s="65" t="s">
        <v>91</v>
      </c>
      <c r="C31" s="329">
        <f>IFERROR('Tablas evol EM zona'!C31-'Tablas evol EM zona'!C44,"-")</f>
        <v>-0.5</v>
      </c>
      <c r="D31" s="329">
        <f>IFERROR('Tablas evol EM zona'!E31-'Tablas evol EM zona'!E44,"-")</f>
        <v>-0.65000000000000036</v>
      </c>
      <c r="E31" s="329">
        <f>IFERROR('Tablas evol EM zona'!G31-'Tablas evol EM zona'!G44,"-")</f>
        <v>-0.55999999999999961</v>
      </c>
      <c r="F31" s="330">
        <f>IFERROR('Tablas evol EM zona'!I31-'Tablas evol EM zona'!I44,"-")</f>
        <v>-0.81723134480867987</v>
      </c>
      <c r="G31" s="330">
        <f>IFERROR('Tablas evol EM zona'!K31-'Tablas evol EM zona'!K44,"-")</f>
        <v>-1.2740168386172019</v>
      </c>
      <c r="H31" s="330">
        <f>IFERROR('Tablas evol EM zona'!M31-'Tablas evol EM zona'!M44,"-")</f>
        <v>-1.0171376188321801</v>
      </c>
      <c r="I31" s="329">
        <f>IFERROR('Tablas evol EM zona'!O31-'Tablas evol EM zona'!O44,"-")</f>
        <v>-0.59771187070422815</v>
      </c>
      <c r="J31" s="329">
        <f>IFERROR('Tablas evol EM zona'!Q31-'Tablas evol EM zona'!Q44,"-")</f>
        <v>-1.1273458897317878</v>
      </c>
      <c r="K31" s="329">
        <f>IFERROR('Tablas evol EM zona'!S31-'Tablas evol EM zona'!S44,"-")</f>
        <v>-0.81052783204716672</v>
      </c>
    </row>
    <row r="32" spans="2:11" ht="15" hidden="1" customHeight="1" outlineLevel="1">
      <c r="B32" s="65" t="s">
        <v>92</v>
      </c>
      <c r="C32" s="329">
        <f>IFERROR('Tablas evol EM zona'!C32-'Tablas evol EM zona'!C45,"-")</f>
        <v>-0.39832267361023277</v>
      </c>
      <c r="D32" s="329">
        <f>IFERROR('Tablas evol EM zona'!E32-'Tablas evol EM zona'!E45,"-")</f>
        <v>-0.48026993373949356</v>
      </c>
      <c r="E32" s="329">
        <f>IFERROR('Tablas evol EM zona'!G32-'Tablas evol EM zona'!G45,"-")</f>
        <v>-0.42103861775514151</v>
      </c>
      <c r="F32" s="330">
        <f>IFERROR('Tablas evol EM zona'!I32-'Tablas evol EM zona'!I45,"-")</f>
        <v>-0.16072167395149783</v>
      </c>
      <c r="G32" s="330">
        <f>IFERROR('Tablas evol EM zona'!K32-'Tablas evol EM zona'!K45,"-")</f>
        <v>-0.6028524030535749</v>
      </c>
      <c r="H32" s="330">
        <f>IFERROR('Tablas evol EM zona'!M32-'Tablas evol EM zona'!M45,"-")</f>
        <v>-0.35259944095220419</v>
      </c>
      <c r="I32" s="329">
        <f>IFERROR('Tablas evol EM zona'!O32-'Tablas evol EM zona'!O45,"-")</f>
        <v>-0.15196295479627597</v>
      </c>
      <c r="J32" s="329">
        <f>IFERROR('Tablas evol EM zona'!Q32-'Tablas evol EM zona'!Q45,"-")</f>
        <v>-0.60405211872064335</v>
      </c>
      <c r="K32" s="329">
        <f>IFERROR('Tablas evol EM zona'!S32-'Tablas evol EM zona'!S45,"-")</f>
        <v>-0.32991360686646143</v>
      </c>
    </row>
    <row r="33" spans="2:11" ht="15" hidden="1" customHeight="1" outlineLevel="1">
      <c r="B33" s="65" t="s">
        <v>93</v>
      </c>
      <c r="C33" s="329">
        <f>IFERROR('Tablas evol EM zona'!C33-'Tablas evol EM zona'!C46,"-")</f>
        <v>-3.0000000000000249E-2</v>
      </c>
      <c r="D33" s="329">
        <f>IFERROR('Tablas evol EM zona'!E33-'Tablas evol EM zona'!E46,"-")</f>
        <v>-0.25999999999999979</v>
      </c>
      <c r="E33" s="329">
        <f>IFERROR('Tablas evol EM zona'!G33-'Tablas evol EM zona'!G46,"-")</f>
        <v>-0.10999999999999943</v>
      </c>
      <c r="F33" s="330">
        <f>IFERROR('Tablas evol EM zona'!I33-'Tablas evol EM zona'!I46,"-")</f>
        <v>-0.23026740847645133</v>
      </c>
      <c r="G33" s="330">
        <f>IFERROR('Tablas evol EM zona'!K33-'Tablas evol EM zona'!K46,"-")</f>
        <v>-0.61999880106223149</v>
      </c>
      <c r="H33" s="330">
        <f>IFERROR('Tablas evol EM zona'!M33-'Tablas evol EM zona'!M46,"-")</f>
        <v>-0.38216780283258611</v>
      </c>
      <c r="I33" s="329">
        <f>IFERROR('Tablas evol EM zona'!O33-'Tablas evol EM zona'!O46,"-")</f>
        <v>-0.13075903324522198</v>
      </c>
      <c r="J33" s="329">
        <f>IFERROR('Tablas evol EM zona'!Q33-'Tablas evol EM zona'!Q46,"-")</f>
        <v>-0.51162488603454825</v>
      </c>
      <c r="K33" s="329">
        <f>IFERROR('Tablas evol EM zona'!S33-'Tablas evol EM zona'!S46,"-")</f>
        <v>-0.26784965291272389</v>
      </c>
    </row>
    <row r="34" spans="2:11" ht="15" hidden="1" customHeight="1" outlineLevel="1">
      <c r="B34" s="65" t="s">
        <v>94</v>
      </c>
      <c r="C34" s="329">
        <f>IFERROR('Tablas evol EM zona'!C34-'Tablas evol EM zona'!C47,"-")</f>
        <v>-1.5599999999999996</v>
      </c>
      <c r="D34" s="329">
        <f>IFERROR('Tablas evol EM zona'!E34-'Tablas evol EM zona'!E47,"-")</f>
        <v>-1.58</v>
      </c>
      <c r="E34" s="329">
        <f>IFERROR('Tablas evol EM zona'!G34-'Tablas evol EM zona'!G47,"-")</f>
        <v>-1.58</v>
      </c>
      <c r="F34" s="330">
        <f>IFERROR('Tablas evol EM zona'!I34-'Tablas evol EM zona'!I47,"-")</f>
        <v>-0.87913307240210781</v>
      </c>
      <c r="G34" s="330">
        <f>IFERROR('Tablas evol EM zona'!K34-'Tablas evol EM zona'!K47,"-")</f>
        <v>-1.1779683821771334</v>
      </c>
      <c r="H34" s="330">
        <f>IFERROR('Tablas evol EM zona'!M34-'Tablas evol EM zona'!M47,"-")</f>
        <v>-0.99658488854704519</v>
      </c>
      <c r="I34" s="329">
        <f>IFERROR('Tablas evol EM zona'!O34-'Tablas evol EM zona'!O47,"-")</f>
        <v>-0.84750200803790321</v>
      </c>
      <c r="J34" s="329">
        <f>IFERROR('Tablas evol EM zona'!Q34-'Tablas evol EM zona'!Q47,"-")</f>
        <v>-1.2266182343505418</v>
      </c>
      <c r="K34" s="329">
        <f>IFERROR('Tablas evol EM zona'!S34-'Tablas evol EM zona'!S47,"-")</f>
        <v>-0.98068060153978198</v>
      </c>
    </row>
    <row r="35" spans="2:11" ht="15" hidden="1" customHeight="1" outlineLevel="1">
      <c r="B35" s="65" t="s">
        <v>95</v>
      </c>
      <c r="C35" s="329">
        <f>IFERROR('Tablas evol EM zona'!C35-'Tablas evol EM zona'!C48,"-")</f>
        <v>1.21</v>
      </c>
      <c r="D35" s="329">
        <f>IFERROR('Tablas evol EM zona'!E35-'Tablas evol EM zona'!E48,"-")</f>
        <v>0.29000000000000092</v>
      </c>
      <c r="E35" s="329">
        <f>IFERROR('Tablas evol EM zona'!G35-'Tablas evol EM zona'!G48,"-")</f>
        <v>0.91999999999999993</v>
      </c>
      <c r="F35" s="330">
        <f>IFERROR('Tablas evol EM zona'!I35-'Tablas evol EM zona'!I48,"-")</f>
        <v>0.28337695438373611</v>
      </c>
      <c r="G35" s="330">
        <f>IFERROR('Tablas evol EM zona'!K35-'Tablas evol EM zona'!K48,"-")</f>
        <v>-0.18465093527676224</v>
      </c>
      <c r="H35" s="330">
        <f>IFERROR('Tablas evol EM zona'!M35-'Tablas evol EM zona'!M48,"-")</f>
        <v>8.1705545878184793E-2</v>
      </c>
      <c r="I35" s="329">
        <f>IFERROR('Tablas evol EM zona'!O35-'Tablas evol EM zona'!O48,"-")</f>
        <v>0.36523768399174017</v>
      </c>
      <c r="J35" s="329">
        <f>IFERROR('Tablas evol EM zona'!Q35-'Tablas evol EM zona'!Q48,"-")</f>
        <v>-0.11958974280620538</v>
      </c>
      <c r="K35" s="329">
        <f>IFERROR('Tablas evol EM zona'!S35-'Tablas evol EM zona'!S48,"-")</f>
        <v>0.18320119444637939</v>
      </c>
    </row>
    <row r="36" spans="2:11" ht="15" hidden="1" customHeight="1" outlineLevel="1">
      <c r="B36" s="65" t="s">
        <v>96</v>
      </c>
      <c r="C36" s="329">
        <f>IFERROR('Tablas evol EM zona'!C36-'Tablas evol EM zona'!C49,"-")</f>
        <v>-0.23000000000000043</v>
      </c>
      <c r="D36" s="329">
        <f>IFERROR('Tablas evol EM zona'!E36-'Tablas evol EM zona'!E49,"-")</f>
        <v>-0.40000000000000036</v>
      </c>
      <c r="E36" s="329">
        <f>IFERROR('Tablas evol EM zona'!G36-'Tablas evol EM zona'!G49,"-")</f>
        <v>-0.23000000000000043</v>
      </c>
      <c r="F36" s="330">
        <f>IFERROR('Tablas evol EM zona'!I36-'Tablas evol EM zona'!I49,"-")</f>
        <v>-0.14724556442667414</v>
      </c>
      <c r="G36" s="330">
        <f>IFERROR('Tablas evol EM zona'!K36-'Tablas evol EM zona'!K49,"-")</f>
        <v>0.24539392850557817</v>
      </c>
      <c r="H36" s="330">
        <f>IFERROR('Tablas evol EM zona'!M36-'Tablas evol EM zona'!M49,"-")</f>
        <v>1.980270616019375E-2</v>
      </c>
      <c r="I36" s="329">
        <f>IFERROR('Tablas evol EM zona'!O36-'Tablas evol EM zona'!O49,"-")</f>
        <v>-7.5831032424845013E-2</v>
      </c>
      <c r="J36" s="329">
        <f>IFERROR('Tablas evol EM zona'!Q36-'Tablas evol EM zona'!Q49,"-")</f>
        <v>0.18231226240488674</v>
      </c>
      <c r="K36" s="329">
        <f>IFERROR('Tablas evol EM zona'!S36-'Tablas evol EM zona'!S49,"-")</f>
        <v>1.1223057665395331E-2</v>
      </c>
    </row>
    <row r="37" spans="2:11" ht="15" hidden="1" customHeight="1" outlineLevel="1">
      <c r="B37" s="65" t="s">
        <v>97</v>
      </c>
      <c r="C37" s="329">
        <f>IFERROR('Tablas evol EM zona'!C37-'Tablas evol EM zona'!C50,"-")</f>
        <v>0.91000000000000014</v>
      </c>
      <c r="D37" s="329">
        <f>IFERROR('Tablas evol EM zona'!E37-'Tablas evol EM zona'!E50,"-")</f>
        <v>2.9999999999999361E-2</v>
      </c>
      <c r="E37" s="329">
        <f>IFERROR('Tablas evol EM zona'!G37-'Tablas evol EM zona'!G50,"-")</f>
        <v>0.62000000000000099</v>
      </c>
      <c r="F37" s="330">
        <f>IFERROR('Tablas evol EM zona'!I37-'Tablas evol EM zona'!I50,"-")</f>
        <v>-1.3759821032293118E-2</v>
      </c>
      <c r="G37" s="330">
        <f>IFERROR('Tablas evol EM zona'!K37-'Tablas evol EM zona'!K50,"-")</f>
        <v>-1.1679674466206276</v>
      </c>
      <c r="H37" s="330">
        <f>IFERROR('Tablas evol EM zona'!M37-'Tablas evol EM zona'!M50,"-")</f>
        <v>-0.54351976928127854</v>
      </c>
      <c r="I37" s="329">
        <f>IFERROR('Tablas evol EM zona'!O37-'Tablas evol EM zona'!O50,"-")</f>
        <v>0.20892156471648171</v>
      </c>
      <c r="J37" s="329">
        <f>IFERROR('Tablas evol EM zona'!Q37-'Tablas evol EM zona'!Q50,"-")</f>
        <v>-1.0245406855186321</v>
      </c>
      <c r="K37" s="329">
        <f>IFERROR('Tablas evol EM zona'!S37-'Tablas evol EM zona'!S50,"-")</f>
        <v>-0.28937282598164771</v>
      </c>
    </row>
    <row r="38" spans="2:11" collapsed="1">
      <c r="B38" s="79">
        <v>2009</v>
      </c>
      <c r="C38" s="332">
        <f>IFERROR('Tablas evol EM zona'!C38-'Tablas evol EM zona'!C51,"-")</f>
        <v>-0.17155918019720229</v>
      </c>
      <c r="D38" s="332">
        <f>IFERROR('Tablas evol EM zona'!E38-'Tablas evol EM zona'!E51,"-")</f>
        <v>-0.45222606590315095</v>
      </c>
      <c r="E38" s="332">
        <f>IFERROR('Tablas evol EM zona'!G38-'Tablas evol EM zona'!G51,"-")</f>
        <v>-0.27277701344407568</v>
      </c>
      <c r="F38" s="332">
        <f>IFERROR('Tablas evol EM zona'!I38-'Tablas evol EM zona'!I51,"-")</f>
        <v>-0.2975138273765765</v>
      </c>
      <c r="G38" s="332">
        <f>IFERROR('Tablas evol EM zona'!K38-'Tablas evol EM zona'!K51,"-")</f>
        <v>-0.39408548699252322</v>
      </c>
      <c r="H38" s="332">
        <f>IFERROR('Tablas evol EM zona'!M38-'Tablas evol EM zona'!M51,"-")</f>
        <v>-0.34443394192406984</v>
      </c>
      <c r="I38" s="332">
        <f>IFERROR('Tablas evol EM zona'!O38-'Tablas evol EM zona'!O51,"-")</f>
        <v>-0.17987774204766449</v>
      </c>
      <c r="J38" s="332">
        <f>IFERROR('Tablas evol EM zona'!Q38-'Tablas evol EM zona'!Q51,"-")</f>
        <v>-0.40504562659523557</v>
      </c>
      <c r="K38" s="332">
        <f>IFERROR('Tablas evol EM zona'!S38-'Tablas evol EM zona'!S51,"-")</f>
        <v>-0.27434471765047785</v>
      </c>
    </row>
    <row r="39" spans="2:11" ht="15" hidden="1" customHeight="1" outlineLevel="1">
      <c r="B39" s="65" t="s">
        <v>86</v>
      </c>
      <c r="C39" s="329">
        <f>IFERROR('Tablas evol EM zona'!C39-'Tablas evol EM zona'!C52,"-")</f>
        <v>0.61000000000000032</v>
      </c>
      <c r="D39" s="329">
        <f>IFERROR('Tablas evol EM zona'!E39-'Tablas evol EM zona'!E52,"-")</f>
        <v>9.9999999999997868E-3</v>
      </c>
      <c r="E39" s="329">
        <f>IFERROR('Tablas evol EM zona'!G39-'Tablas evol EM zona'!G52,"-")</f>
        <v>0.37999999999999901</v>
      </c>
      <c r="F39" s="330">
        <f>IFERROR('Tablas evol EM zona'!I39-'Tablas evol EM zona'!I52,"-")</f>
        <v>4.3601237274977223E-3</v>
      </c>
      <c r="G39" s="330">
        <f>IFERROR('Tablas evol EM zona'!K39-'Tablas evol EM zona'!K52,"-")</f>
        <v>-0.41351169797955833</v>
      </c>
      <c r="H39" s="330">
        <f>IFERROR('Tablas evol EM zona'!M39-'Tablas evol EM zona'!M52,"-")</f>
        <v>-0.19550582618449397</v>
      </c>
      <c r="I39" s="329">
        <f>IFERROR('Tablas evol EM zona'!O39-'Tablas evol EM zona'!O52,"-")</f>
        <v>0.13958468638461952</v>
      </c>
      <c r="J39" s="329">
        <f>IFERROR('Tablas evol EM zona'!Q39-'Tablas evol EM zona'!Q52,"-")</f>
        <v>-0.36060660263396827</v>
      </c>
      <c r="K39" s="329">
        <f>IFERROR('Tablas evol EM zona'!S39-'Tablas evol EM zona'!S52,"-")</f>
        <v>-7.8654324528276476E-2</v>
      </c>
    </row>
    <row r="40" spans="2:11" ht="15" hidden="1" customHeight="1" outlineLevel="1">
      <c r="B40" s="65" t="s">
        <v>87</v>
      </c>
      <c r="C40" s="329">
        <f>IFERROR('Tablas evol EM zona'!C40-'Tablas evol EM zona'!C53,"-")</f>
        <v>0.16999999999999993</v>
      </c>
      <c r="D40" s="329">
        <f>IFERROR('Tablas evol EM zona'!E40-'Tablas evol EM zona'!E53,"-")</f>
        <v>-0.34999999999999964</v>
      </c>
      <c r="E40" s="329">
        <f>IFERROR('Tablas evol EM zona'!G40-'Tablas evol EM zona'!G53,"-")</f>
        <v>2.9999999999999361E-2</v>
      </c>
      <c r="F40" s="330">
        <f>IFERROR('Tablas evol EM zona'!I40-'Tablas evol EM zona'!I53,"-")</f>
        <v>-6.438831560778624E-3</v>
      </c>
      <c r="G40" s="330">
        <f>IFERROR('Tablas evol EM zona'!K40-'Tablas evol EM zona'!K53,"-")</f>
        <v>-0.24649223123271646</v>
      </c>
      <c r="H40" s="330">
        <f>IFERROR('Tablas evol EM zona'!M40-'Tablas evol EM zona'!M53,"-")</f>
        <v>-0.11650521979042061</v>
      </c>
      <c r="I40" s="329">
        <f>IFERROR('Tablas evol EM zona'!O40-'Tablas evol EM zona'!O53,"-")</f>
        <v>1.0109268589761911E-3</v>
      </c>
      <c r="J40" s="329">
        <f>IFERROR('Tablas evol EM zona'!Q40-'Tablas evol EM zona'!Q53,"-")</f>
        <v>-0.24363687997025885</v>
      </c>
      <c r="K40" s="329">
        <f>IFERROR('Tablas evol EM zona'!S40-'Tablas evol EM zona'!S53,"-")</f>
        <v>-9.6316581895286468E-2</v>
      </c>
    </row>
    <row r="41" spans="2:11" ht="15" hidden="1" customHeight="1" outlineLevel="1">
      <c r="B41" s="65" t="s">
        <v>88</v>
      </c>
      <c r="C41" s="329">
        <f>IFERROR('Tablas evol EM zona'!C41-'Tablas evol EM zona'!C54,"-")</f>
        <v>0.71999999999999975</v>
      </c>
      <c r="D41" s="329">
        <f>IFERROR('Tablas evol EM zona'!E41-'Tablas evol EM zona'!E54,"-")</f>
        <v>0.45999999999999996</v>
      </c>
      <c r="E41" s="329">
        <f>IFERROR('Tablas evol EM zona'!G41-'Tablas evol EM zona'!G54,"-")</f>
        <v>0.62000000000000011</v>
      </c>
      <c r="F41" s="330">
        <f>IFERROR('Tablas evol EM zona'!I41-'Tablas evol EM zona'!I54,"-")</f>
        <v>0.29899210071610582</v>
      </c>
      <c r="G41" s="330">
        <f>IFERROR('Tablas evol EM zona'!K41-'Tablas evol EM zona'!K54,"-")</f>
        <v>-0.39497832340446148</v>
      </c>
      <c r="H41" s="330">
        <f>IFERROR('Tablas evol EM zona'!M41-'Tablas evol EM zona'!M54,"-")</f>
        <v>-6.0015392652870148E-3</v>
      </c>
      <c r="I41" s="329">
        <f>IFERROR('Tablas evol EM zona'!O41-'Tablas evol EM zona'!O54,"-")</f>
        <v>0.28189813086283699</v>
      </c>
      <c r="J41" s="329">
        <f>IFERROR('Tablas evol EM zona'!Q41-'Tablas evol EM zona'!Q54,"-")</f>
        <v>-0.23946534230843763</v>
      </c>
      <c r="K41" s="329">
        <f>IFERROR('Tablas evol EM zona'!S41-'Tablas evol EM zona'!S54,"-")</f>
        <v>7.2366068803741967E-2</v>
      </c>
    </row>
    <row r="42" spans="2:11" ht="15" hidden="1" customHeight="1" outlineLevel="1">
      <c r="B42" s="65" t="s">
        <v>89</v>
      </c>
      <c r="C42" s="329">
        <f>IFERROR('Tablas evol EM zona'!C42-'Tablas evol EM zona'!C55,"-")</f>
        <v>0.49000000000000021</v>
      </c>
      <c r="D42" s="329">
        <f>IFERROR('Tablas evol EM zona'!E42-'Tablas evol EM zona'!E55,"-")</f>
        <v>3.0000000000000249E-2</v>
      </c>
      <c r="E42" s="329">
        <f>IFERROR('Tablas evol EM zona'!G42-'Tablas evol EM zona'!G55,"-")</f>
        <v>0.34999999999999964</v>
      </c>
      <c r="F42" s="330">
        <f>IFERROR('Tablas evol EM zona'!I42-'Tablas evol EM zona'!I55,"-")</f>
        <v>0.17261946873954859</v>
      </c>
      <c r="G42" s="330">
        <f>IFERROR('Tablas evol EM zona'!K42-'Tablas evol EM zona'!K55,"-")</f>
        <v>-0.27195811408413739</v>
      </c>
      <c r="H42" s="330">
        <f>IFERROR('Tablas evol EM zona'!M42-'Tablas evol EM zona'!M55,"-")</f>
        <v>-7.9055175404434408E-3</v>
      </c>
      <c r="I42" s="329">
        <f>IFERROR('Tablas evol EM zona'!O42-'Tablas evol EM zona'!O55,"-")</f>
        <v>0.15208402542605359</v>
      </c>
      <c r="J42" s="329">
        <f>IFERROR('Tablas evol EM zona'!Q42-'Tablas evol EM zona'!Q55,"-")</f>
        <v>-0.18323349499245722</v>
      </c>
      <c r="K42" s="329">
        <f>IFERROR('Tablas evol EM zona'!S42-'Tablas evol EM zona'!S55,"-")</f>
        <v>3.0160891737101458E-2</v>
      </c>
    </row>
    <row r="43" spans="2:11" ht="15" hidden="1" customHeight="1" outlineLevel="1">
      <c r="B43" s="65" t="s">
        <v>90</v>
      </c>
      <c r="C43" s="329">
        <f>IFERROR('Tablas evol EM zona'!C43-'Tablas evol EM zona'!C56,"-")</f>
        <v>0.15000000000000036</v>
      </c>
      <c r="D43" s="329">
        <f>IFERROR('Tablas evol EM zona'!E43-'Tablas evol EM zona'!E56,"-")</f>
        <v>0.25999999999999979</v>
      </c>
      <c r="E43" s="329">
        <f>IFERROR('Tablas evol EM zona'!G43-'Tablas evol EM zona'!G56,"-")</f>
        <v>0.20000000000000018</v>
      </c>
      <c r="F43" s="330">
        <f>IFERROR('Tablas evol EM zona'!I43-'Tablas evol EM zona'!I56,"-")</f>
        <v>-0.40090805625026515</v>
      </c>
      <c r="G43" s="330">
        <f>IFERROR('Tablas evol EM zona'!K43-'Tablas evol EM zona'!K56,"-")</f>
        <v>-0.22285231120383386</v>
      </c>
      <c r="H43" s="330">
        <f>IFERROR('Tablas evol EM zona'!M43-'Tablas evol EM zona'!M56,"-")</f>
        <v>-0.32161111773817908</v>
      </c>
      <c r="I43" s="329">
        <f>IFERROR('Tablas evol EM zona'!O43-'Tablas evol EM zona'!O56,"-")</f>
        <v>-0.25143780572240537</v>
      </c>
      <c r="J43" s="329">
        <f>IFERROR('Tablas evol EM zona'!Q43-'Tablas evol EM zona'!Q56,"-")</f>
        <v>-8.9417909789714756E-2</v>
      </c>
      <c r="K43" s="329">
        <f>IFERROR('Tablas evol EM zona'!S43-'Tablas evol EM zona'!S56,"-")</f>
        <v>-0.18649172559244498</v>
      </c>
    </row>
    <row r="44" spans="2:11" ht="15" hidden="1" customHeight="1" outlineLevel="1">
      <c r="B44" s="65" t="s">
        <v>91</v>
      </c>
      <c r="C44" s="329">
        <f>IFERROR('Tablas evol EM zona'!C44-'Tablas evol EM zona'!C57,"-")</f>
        <v>0.25999999999999979</v>
      </c>
      <c r="D44" s="329">
        <f>IFERROR('Tablas evol EM zona'!E44-'Tablas evol EM zona'!E57,"-")</f>
        <v>0.15000000000000036</v>
      </c>
      <c r="E44" s="329">
        <f>IFERROR('Tablas evol EM zona'!G44-'Tablas evol EM zona'!G57,"-")</f>
        <v>0.21999999999999975</v>
      </c>
      <c r="F44" s="330">
        <f>IFERROR('Tablas evol EM zona'!I44-'Tablas evol EM zona'!I57,"-")</f>
        <v>0.36143971545947906</v>
      </c>
      <c r="G44" s="330">
        <f>IFERROR('Tablas evol EM zona'!K44-'Tablas evol EM zona'!K57,"-")</f>
        <v>2.4941404722600424E-2</v>
      </c>
      <c r="H44" s="330">
        <f>IFERROR('Tablas evol EM zona'!M44-'Tablas evol EM zona'!M57,"-")</f>
        <v>0.2131540728605561</v>
      </c>
      <c r="I44" s="329">
        <f>IFERROR('Tablas evol EM zona'!O44-'Tablas evol EM zona'!O57,"-")</f>
        <v>0.30634772456332904</v>
      </c>
      <c r="J44" s="329">
        <f>IFERROR('Tablas evol EM zona'!Q44-'Tablas evol EM zona'!Q57,"-")</f>
        <v>0.12695537431537041</v>
      </c>
      <c r="K44" s="329">
        <f>IFERROR('Tablas evol EM zona'!S44-'Tablas evol EM zona'!S57,"-")</f>
        <v>0.23258823367552051</v>
      </c>
    </row>
    <row r="45" spans="2:11" ht="15" hidden="1" customHeight="1" outlineLevel="1">
      <c r="B45" s="65" t="s">
        <v>92</v>
      </c>
      <c r="C45" s="329">
        <f>IFERROR('Tablas evol EM zona'!C45-'Tablas evol EM zona'!C58,"-")</f>
        <v>0.55999999999999961</v>
      </c>
      <c r="D45" s="329">
        <f>IFERROR('Tablas evol EM zona'!E45-'Tablas evol EM zona'!E58,"-")</f>
        <v>0.79</v>
      </c>
      <c r="E45" s="329">
        <f>IFERROR('Tablas evol EM zona'!G45-'Tablas evol EM zona'!G58,"-")</f>
        <v>0.62999999999999989</v>
      </c>
      <c r="F45" s="330">
        <f>IFERROR('Tablas evol EM zona'!I45-'Tablas evol EM zona'!I58,"-")</f>
        <v>0.4595652389268885</v>
      </c>
      <c r="G45" s="330">
        <f>IFERROR('Tablas evol EM zona'!K45-'Tablas evol EM zona'!K58,"-")</f>
        <v>0.77574020556347634</v>
      </c>
      <c r="H45" s="330">
        <f>IFERROR('Tablas evol EM zona'!M45-'Tablas evol EM zona'!M58,"-")</f>
        <v>0.58717591921965351</v>
      </c>
      <c r="I45" s="329">
        <f>IFERROR('Tablas evol EM zona'!O45-'Tablas evol EM zona'!O58,"-")</f>
        <v>0.39320717837884533</v>
      </c>
      <c r="J45" s="329">
        <f>IFERROR('Tablas evol EM zona'!Q45-'Tablas evol EM zona'!Q58,"-")</f>
        <v>0.81289185575129963</v>
      </c>
      <c r="K45" s="329">
        <f>IFERROR('Tablas evol EM zona'!S45-'Tablas evol EM zona'!S58,"-")</f>
        <v>0.54770399480467091</v>
      </c>
    </row>
    <row r="46" spans="2:11" ht="15" hidden="1" customHeight="1" outlineLevel="1">
      <c r="B46" s="65" t="s">
        <v>93</v>
      </c>
      <c r="C46" s="329">
        <f>IFERROR('Tablas evol EM zona'!C46-'Tablas evol EM zona'!C59,"-")</f>
        <v>-2.0000000000000462E-2</v>
      </c>
      <c r="D46" s="329">
        <f>IFERROR('Tablas evol EM zona'!E46-'Tablas evol EM zona'!E59,"-")</f>
        <v>-0.22000000000000064</v>
      </c>
      <c r="E46" s="329">
        <f>IFERROR('Tablas evol EM zona'!G46-'Tablas evol EM zona'!G59,"-")</f>
        <v>-8.0000000000000071E-2</v>
      </c>
      <c r="F46" s="330">
        <f>IFERROR('Tablas evol EM zona'!I46-'Tablas evol EM zona'!I59,"-")</f>
        <v>-0.78576881364737261</v>
      </c>
      <c r="G46" s="330">
        <f>IFERROR('Tablas evol EM zona'!K46-'Tablas evol EM zona'!K59,"-")</f>
        <v>-1.2305954572978752</v>
      </c>
      <c r="H46" s="330">
        <f>IFERROR('Tablas evol EM zona'!M46-'Tablas evol EM zona'!M59,"-")</f>
        <v>-0.99016252957230044</v>
      </c>
      <c r="I46" s="329">
        <f>IFERROR('Tablas evol EM zona'!O46-'Tablas evol EM zona'!O59,"-")</f>
        <v>-0.54827585735895834</v>
      </c>
      <c r="J46" s="329">
        <f>IFERROR('Tablas evol EM zona'!Q46-'Tablas evol EM zona'!Q59,"-")</f>
        <v>-1.0359279258220795</v>
      </c>
      <c r="K46" s="329">
        <f>IFERROR('Tablas evol EM zona'!S46-'Tablas evol EM zona'!S59,"-")</f>
        <v>-0.74777561309327467</v>
      </c>
    </row>
    <row r="47" spans="2:11" ht="15" hidden="1" customHeight="1" outlineLevel="1">
      <c r="B47" s="65" t="s">
        <v>94</v>
      </c>
      <c r="C47" s="329">
        <f>IFERROR('Tablas evol EM zona'!C47-'Tablas evol EM zona'!C60,"-")</f>
        <v>1.1799999999999997</v>
      </c>
      <c r="D47" s="329">
        <f>IFERROR('Tablas evol EM zona'!E47-'Tablas evol EM zona'!E60,"-")</f>
        <v>0.9399999999999995</v>
      </c>
      <c r="E47" s="329">
        <f>IFERROR('Tablas evol EM zona'!G47-'Tablas evol EM zona'!G60,"-")</f>
        <v>1.1100000000000003</v>
      </c>
      <c r="F47" s="330">
        <f>IFERROR('Tablas evol EM zona'!I47-'Tablas evol EM zona'!I60,"-")</f>
        <v>0.43705158566767022</v>
      </c>
      <c r="G47" s="330">
        <f>IFERROR('Tablas evol EM zona'!K47-'Tablas evol EM zona'!K60,"-")</f>
        <v>0.20966192825921404</v>
      </c>
      <c r="H47" s="330">
        <f>IFERROR('Tablas evol EM zona'!M47-'Tablas evol EM zona'!M60,"-")</f>
        <v>0.32570176270529405</v>
      </c>
      <c r="I47" s="329">
        <f>IFERROR('Tablas evol EM zona'!O47-'Tablas evol EM zona'!O60,"-")</f>
        <v>0.50035181806241358</v>
      </c>
      <c r="J47" s="329">
        <f>IFERROR('Tablas evol EM zona'!Q47-'Tablas evol EM zona'!Q60,"-")</f>
        <v>0.33745688767506898</v>
      </c>
      <c r="K47" s="329">
        <f>IFERROR('Tablas evol EM zona'!S47-'Tablas evol EM zona'!S60,"-")</f>
        <v>0.42234069756053039</v>
      </c>
    </row>
    <row r="48" spans="2:11" ht="15" hidden="1" customHeight="1" outlineLevel="1">
      <c r="B48" s="65" t="s">
        <v>95</v>
      </c>
      <c r="C48" s="329">
        <f>IFERROR('Tablas evol EM zona'!C48-'Tablas evol EM zona'!C61,"-")</f>
        <v>-1.0300000000000002</v>
      </c>
      <c r="D48" s="329">
        <f>IFERROR('Tablas evol EM zona'!E48-'Tablas evol EM zona'!E61,"-")</f>
        <v>-0.9399999999999995</v>
      </c>
      <c r="E48" s="329">
        <f>IFERROR('Tablas evol EM zona'!G48-'Tablas evol EM zona'!G61,"-")</f>
        <v>-1.0199999999999996</v>
      </c>
      <c r="F48" s="330">
        <f>IFERROR('Tablas evol EM zona'!I48-'Tablas evol EM zona'!I61,"-")</f>
        <v>-8.7423267032714413E-2</v>
      </c>
      <c r="G48" s="330">
        <f>IFERROR('Tablas evol EM zona'!K48-'Tablas evol EM zona'!K61,"-")</f>
        <v>0.25614850630705277</v>
      </c>
      <c r="H48" s="330">
        <f>IFERROR('Tablas evol EM zona'!M48-'Tablas evol EM zona'!M61,"-")</f>
        <v>5.7574105302004241E-2</v>
      </c>
      <c r="I48" s="329">
        <f>IFERROR('Tablas evol EM zona'!O48-'Tablas evol EM zona'!O61,"-")</f>
        <v>-0.14952998337852019</v>
      </c>
      <c r="J48" s="329">
        <f>IFERROR('Tablas evol EM zona'!Q48-'Tablas evol EM zona'!Q61,"-")</f>
        <v>9.9558643137276803E-2</v>
      </c>
      <c r="K48" s="329">
        <f>IFERROR('Tablas evol EM zona'!S48-'Tablas evol EM zona'!S61,"-")</f>
        <v>-6.1495295363092062E-2</v>
      </c>
    </row>
    <row r="49" spans="2:11" ht="15" hidden="1" customHeight="1" outlineLevel="1">
      <c r="B49" s="65" t="s">
        <v>96</v>
      </c>
      <c r="C49" s="329">
        <f>IFERROR('Tablas evol EM zona'!C49-'Tablas evol EM zona'!C62,"-")</f>
        <v>0.10999999999999943</v>
      </c>
      <c r="D49" s="329">
        <f>IFERROR('Tablas evol EM zona'!E49-'Tablas evol EM zona'!E62,"-")</f>
        <v>8.0000000000000071E-2</v>
      </c>
      <c r="E49" s="329">
        <f>IFERROR('Tablas evol EM zona'!G49-'Tablas evol EM zona'!G62,"-")</f>
        <v>8.9999999999999858E-2</v>
      </c>
      <c r="F49" s="330">
        <f>IFERROR('Tablas evol EM zona'!I49-'Tablas evol EM zona'!I62,"-")</f>
        <v>-3.4367197915781134E-2</v>
      </c>
      <c r="G49" s="330">
        <f>IFERROR('Tablas evol EM zona'!K49-'Tablas evol EM zona'!K62,"-")</f>
        <v>-0.47419863818447183</v>
      </c>
      <c r="H49" s="330">
        <f>IFERROR('Tablas evol EM zona'!M49-'Tablas evol EM zona'!M62,"-")</f>
        <v>-0.2372905174400799</v>
      </c>
      <c r="I49" s="329">
        <f>IFERROR('Tablas evol EM zona'!O49-'Tablas evol EM zona'!O62,"-")</f>
        <v>-6.4814124715308452E-2</v>
      </c>
      <c r="J49" s="329">
        <f>IFERROR('Tablas evol EM zona'!Q49-'Tablas evol EM zona'!Q62,"-")</f>
        <v>-0.39631010850919779</v>
      </c>
      <c r="K49" s="329">
        <f>IFERROR('Tablas evol EM zona'!S49-'Tablas evol EM zona'!S62,"-")</f>
        <v>-0.19827175464384084</v>
      </c>
    </row>
    <row r="50" spans="2:11" ht="15" hidden="1" customHeight="1" outlineLevel="1">
      <c r="B50" s="65" t="s">
        <v>97</v>
      </c>
      <c r="C50" s="329">
        <f>IFERROR('Tablas evol EM zona'!C50-'Tablas evol EM zona'!C63,"-")</f>
        <v>-2.000000000000135E-2</v>
      </c>
      <c r="D50" s="329">
        <f>IFERROR('Tablas evol EM zona'!E50-'Tablas evol EM zona'!E63,"-")</f>
        <v>-5.9999999999998721E-2</v>
      </c>
      <c r="E50" s="329">
        <f>IFERROR('Tablas evol EM zona'!G50-'Tablas evol EM zona'!G63,"-")</f>
        <v>-1.9999999999999574E-2</v>
      </c>
      <c r="F50" s="330">
        <f>IFERROR('Tablas evol EM zona'!I50-'Tablas evol EM zona'!I63,"-")</f>
        <v>0.11127783571021865</v>
      </c>
      <c r="G50" s="330">
        <f>IFERROR('Tablas evol EM zona'!K50-'Tablas evol EM zona'!K63,"-")</f>
        <v>0.11453798932263304</v>
      </c>
      <c r="H50" s="330">
        <f>IFERROR('Tablas evol EM zona'!M50-'Tablas evol EM zona'!M63,"-")</f>
        <v>0.11205211537039261</v>
      </c>
      <c r="I50" s="329">
        <f>IFERROR('Tablas evol EM zona'!O50-'Tablas evol EM zona'!O63,"-")</f>
        <v>5.4311655628447753E-2</v>
      </c>
      <c r="J50" s="329">
        <f>IFERROR('Tablas evol EM zona'!Q50-'Tablas evol EM zona'!Q63,"-")</f>
        <v>0.11699640187104521</v>
      </c>
      <c r="K50" s="329">
        <f>IFERROR('Tablas evol EM zona'!S50-'Tablas evol EM zona'!S63,"-")</f>
        <v>7.8287979871753066E-2</v>
      </c>
    </row>
    <row r="51" spans="2:11" collapsed="1">
      <c r="B51" s="79">
        <v>2008</v>
      </c>
      <c r="C51" s="332">
        <f>IFERROR('Tablas evol EM zona'!C51-'Tablas evol EM zona'!C64,"-")</f>
        <v>0.27439881006941746</v>
      </c>
      <c r="D51" s="332">
        <f>IFERROR('Tablas evol EM zona'!E51-'Tablas evol EM zona'!E64,"-")</f>
        <v>0.15137086313848158</v>
      </c>
      <c r="E51" s="332">
        <f>IFERROR('Tablas evol EM zona'!G51-'Tablas evol EM zona'!G64,"-")</f>
        <v>0.23236929736358469</v>
      </c>
      <c r="F51" s="332">
        <f>IFERROR('Tablas evol EM zona'!I51-'Tablas evol EM zona'!I64,"-")</f>
        <v>3.9760307006090123E-2</v>
      </c>
      <c r="G51" s="332">
        <f>IFERROR('Tablas evol EM zona'!K51-'Tablas evol EM zona'!K64,"-")</f>
        <v>-0.14334118917229688</v>
      </c>
      <c r="H51" s="332">
        <f>IFERROR('Tablas evol EM zona'!M51-'Tablas evol EM zona'!M64,"-")</f>
        <v>-4.5404781985647347E-2</v>
      </c>
      <c r="I51" s="332">
        <f>IFERROR('Tablas evol EM zona'!O51-'Tablas evol EM zona'!O64,"-")</f>
        <v>6.4073786653993103E-2</v>
      </c>
      <c r="J51" s="332">
        <f>IFERROR('Tablas evol EM zona'!Q51-'Tablas evol EM zona'!Q64,"-")</f>
        <v>-7.5308568028022549E-2</v>
      </c>
      <c r="K51" s="332">
        <f>IFERROR('Tablas evol EM zona'!S51-'Tablas evol EM zona'!S64,"-")</f>
        <v>2.905718422156589E-3</v>
      </c>
    </row>
    <row r="52" spans="2:11" ht="15" hidden="1" customHeight="1" outlineLevel="1">
      <c r="B52" s="65" t="s">
        <v>86</v>
      </c>
      <c r="C52" s="329" t="str">
        <f>IFERROR('Tablas evol EM zona'!C52-'Tablas evol EM zona'!C65,"-")</f>
        <v>-</v>
      </c>
      <c r="D52" s="329" t="str">
        <f>IFERROR('Tablas evol EM zona'!E52-'Tablas evol EM zona'!E65,"-")</f>
        <v>-</v>
      </c>
      <c r="E52" s="329" t="str">
        <f>IFERROR('Tablas evol EM zona'!G52-'Tablas evol EM zona'!G65,"-")</f>
        <v>-</v>
      </c>
      <c r="F52" s="330">
        <f>IFERROR('Tablas evol EM zona'!I52-'Tablas evol EM zona'!I65,"-")</f>
        <v>0.40858128452118603</v>
      </c>
      <c r="G52" s="330">
        <f>IFERROR('Tablas evol EM zona'!K52-'Tablas evol EM zona'!K65,"-")</f>
        <v>0.73097502049736107</v>
      </c>
      <c r="H52" s="330">
        <f>IFERROR('Tablas evol EM zona'!M52-'Tablas evol EM zona'!M65,"-")</f>
        <v>0.55941205818024287</v>
      </c>
      <c r="I52" s="329">
        <f>IFERROR('Tablas evol EM zona'!O52-'Tablas evol EM zona'!O65,"-")</f>
        <v>0.24178371202796711</v>
      </c>
      <c r="J52" s="329">
        <f>IFERROR('Tablas evol EM zona'!Q52-'Tablas evol EM zona'!Q65,"-")</f>
        <v>0.65222981396712498</v>
      </c>
      <c r="K52" s="329">
        <f>IFERROR('Tablas evol EM zona'!S52-'Tablas evol EM zona'!S65,"-")</f>
        <v>0.41118309476933845</v>
      </c>
    </row>
    <row r="53" spans="2:11" ht="15" hidden="1" customHeight="1" outlineLevel="1">
      <c r="B53" s="65" t="s">
        <v>87</v>
      </c>
      <c r="C53" s="329" t="str">
        <f>IFERROR('Tablas evol EM zona'!C53-'Tablas evol EM zona'!C66,"-")</f>
        <v>-</v>
      </c>
      <c r="D53" s="329" t="str">
        <f>IFERROR('Tablas evol EM zona'!E53-'Tablas evol EM zona'!E66,"-")</f>
        <v>-</v>
      </c>
      <c r="E53" s="329" t="str">
        <f>IFERROR('Tablas evol EM zona'!G53-'Tablas evol EM zona'!G66,"-")</f>
        <v>-</v>
      </c>
      <c r="F53" s="330">
        <f>IFERROR('Tablas evol EM zona'!I53-'Tablas evol EM zona'!I66,"-")</f>
        <v>6.1951630632573362E-2</v>
      </c>
      <c r="G53" s="330">
        <f>IFERROR('Tablas evol EM zona'!K53-'Tablas evol EM zona'!K66,"-")</f>
        <v>-1.085392108506321</v>
      </c>
      <c r="H53" s="330">
        <f>IFERROR('Tablas evol EM zona'!M53-'Tablas evol EM zona'!M66,"-")</f>
        <v>-0.43609618974164732</v>
      </c>
      <c r="I53" s="329">
        <f>IFERROR('Tablas evol EM zona'!O53-'Tablas evol EM zona'!O66,"-")</f>
        <v>4.1150746432386143E-2</v>
      </c>
      <c r="J53" s="329">
        <f>IFERROR('Tablas evol EM zona'!Q53-'Tablas evol EM zona'!Q66,"-")</f>
        <v>-0.90480464067615607</v>
      </c>
      <c r="K53" s="329">
        <f>IFERROR('Tablas evol EM zona'!S53-'Tablas evol EM zona'!S66,"-")</f>
        <v>-0.31439700590189279</v>
      </c>
    </row>
    <row r="54" spans="2:11" ht="15" hidden="1" customHeight="1" outlineLevel="1">
      <c r="B54" s="65" t="s">
        <v>88</v>
      </c>
      <c r="C54" s="329" t="str">
        <f>IFERROR('Tablas evol EM zona'!C54-'Tablas evol EM zona'!C67,"-")</f>
        <v>-</v>
      </c>
      <c r="D54" s="329" t="str">
        <f>IFERROR('Tablas evol EM zona'!E54-'Tablas evol EM zona'!E67,"-")</f>
        <v>-</v>
      </c>
      <c r="E54" s="329" t="str">
        <f>IFERROR('Tablas evol EM zona'!G54-'Tablas evol EM zona'!G67,"-")</f>
        <v>-</v>
      </c>
      <c r="F54" s="330">
        <f>IFERROR('Tablas evol EM zona'!I54-'Tablas evol EM zona'!I67,"-")</f>
        <v>3.0905438418739273E-2</v>
      </c>
      <c r="G54" s="330">
        <f>IFERROR('Tablas evol EM zona'!K54-'Tablas evol EM zona'!K67,"-")</f>
        <v>-0.16945155419034386</v>
      </c>
      <c r="H54" s="330">
        <f>IFERROR('Tablas evol EM zona'!M54-'Tablas evol EM zona'!M67,"-")</f>
        <v>-6.9563345096417706E-2</v>
      </c>
      <c r="I54" s="329">
        <f>IFERROR('Tablas evol EM zona'!O54-'Tablas evol EM zona'!O67,"-")</f>
        <v>-0.15238496558980863</v>
      </c>
      <c r="J54" s="329">
        <f>IFERROR('Tablas evol EM zona'!Q54-'Tablas evol EM zona'!Q67,"-")</f>
        <v>-0.20690823463346852</v>
      </c>
      <c r="K54" s="329">
        <f>IFERROR('Tablas evol EM zona'!S54-'Tablas evol EM zona'!S67,"-")</f>
        <v>-0.18526153593793371</v>
      </c>
    </row>
    <row r="55" spans="2:11" ht="15" hidden="1" customHeight="1" outlineLevel="1">
      <c r="B55" s="65" t="s">
        <v>89</v>
      </c>
      <c r="C55" s="329" t="str">
        <f>IFERROR('Tablas evol EM zona'!C55-'Tablas evol EM zona'!C68,"-")</f>
        <v>-</v>
      </c>
      <c r="D55" s="329" t="str">
        <f>IFERROR('Tablas evol EM zona'!E55-'Tablas evol EM zona'!E68,"-")</f>
        <v>-</v>
      </c>
      <c r="E55" s="329" t="str">
        <f>IFERROR('Tablas evol EM zona'!G55-'Tablas evol EM zona'!G68,"-")</f>
        <v>-</v>
      </c>
      <c r="F55" s="330">
        <f>IFERROR('Tablas evol EM zona'!I55-'Tablas evol EM zona'!I68,"-")</f>
        <v>0.24828353416448046</v>
      </c>
      <c r="G55" s="330">
        <f>IFERROR('Tablas evol EM zona'!K55-'Tablas evol EM zona'!K68,"-")</f>
        <v>0.83613188323551491</v>
      </c>
      <c r="H55" s="330">
        <f>IFERROR('Tablas evol EM zona'!M55-'Tablas evol EM zona'!M68,"-")</f>
        <v>0.46825365641975125</v>
      </c>
      <c r="I55" s="329">
        <f>IFERROR('Tablas evol EM zona'!O55-'Tablas evol EM zona'!O68,"-")</f>
        <v>0.13859950026128764</v>
      </c>
      <c r="J55" s="329">
        <f>IFERROR('Tablas evol EM zona'!Q55-'Tablas evol EM zona'!Q68,"-")</f>
        <v>0.75727053888018148</v>
      </c>
      <c r="K55" s="329">
        <f>IFERROR('Tablas evol EM zona'!S55-'Tablas evol EM zona'!S68,"-")</f>
        <v>0.3418211093679222</v>
      </c>
    </row>
    <row r="56" spans="2:11" ht="15" hidden="1" customHeight="1" outlineLevel="1">
      <c r="B56" s="65" t="s">
        <v>90</v>
      </c>
      <c r="C56" s="329" t="str">
        <f>IFERROR('Tablas evol EM zona'!C56-'Tablas evol EM zona'!C69,"-")</f>
        <v>-</v>
      </c>
      <c r="D56" s="329" t="str">
        <f>IFERROR('Tablas evol EM zona'!E56-'Tablas evol EM zona'!E69,"-")</f>
        <v>-</v>
      </c>
      <c r="E56" s="329" t="str">
        <f>IFERROR('Tablas evol EM zona'!G56-'Tablas evol EM zona'!G69,"-")</f>
        <v>-</v>
      </c>
      <c r="F56" s="330">
        <f>IFERROR('Tablas evol EM zona'!I56-'Tablas evol EM zona'!I69,"-")</f>
        <v>-0.22143056388762972</v>
      </c>
      <c r="G56" s="330">
        <f>IFERROR('Tablas evol EM zona'!K56-'Tablas evol EM zona'!K69,"-")</f>
        <v>-1.1446070021382173</v>
      </c>
      <c r="H56" s="330">
        <f>IFERROR('Tablas evol EM zona'!M56-'Tablas evol EM zona'!M69,"-")</f>
        <v>-0.65723840662797528</v>
      </c>
      <c r="I56" s="329">
        <f>IFERROR('Tablas evol EM zona'!O56-'Tablas evol EM zona'!O69,"-")</f>
        <v>-0.20520637003343989</v>
      </c>
      <c r="J56" s="329">
        <f>IFERROR('Tablas evol EM zona'!Q56-'Tablas evol EM zona'!Q69,"-")</f>
        <v>-0.95241373833985143</v>
      </c>
      <c r="K56" s="329">
        <f>IFERROR('Tablas evol EM zona'!S56-'Tablas evol EM zona'!S69,"-")</f>
        <v>-0.52925320116594499</v>
      </c>
    </row>
    <row r="57" spans="2:11" ht="15" hidden="1" customHeight="1" outlineLevel="1">
      <c r="B57" s="65" t="s">
        <v>91</v>
      </c>
      <c r="C57" s="329" t="str">
        <f>IFERROR('Tablas evol EM zona'!C57-'Tablas evol EM zona'!C70,"-")</f>
        <v>-</v>
      </c>
      <c r="D57" s="329" t="str">
        <f>IFERROR('Tablas evol EM zona'!E57-'Tablas evol EM zona'!E70,"-")</f>
        <v>-</v>
      </c>
      <c r="E57" s="329" t="str">
        <f>IFERROR('Tablas evol EM zona'!G57-'Tablas evol EM zona'!G70,"-")</f>
        <v>-</v>
      </c>
      <c r="F57" s="330">
        <f>IFERROR('Tablas evol EM zona'!I57-'Tablas evol EM zona'!I70,"-")</f>
        <v>-0.50058533776689984</v>
      </c>
      <c r="G57" s="330">
        <f>IFERROR('Tablas evol EM zona'!K57-'Tablas evol EM zona'!K70,"-")</f>
        <v>-0.32132223586784825</v>
      </c>
      <c r="H57" s="330">
        <f>IFERROR('Tablas evol EM zona'!M57-'Tablas evol EM zona'!M70,"-")</f>
        <v>-0.44733258336757942</v>
      </c>
      <c r="I57" s="329">
        <f>IFERROR('Tablas evol EM zona'!O57-'Tablas evol EM zona'!O70,"-")</f>
        <v>-0.40780966934733076</v>
      </c>
      <c r="J57" s="329">
        <f>IFERROR('Tablas evol EM zona'!Q57-'Tablas evol EM zona'!Q70,"-")</f>
        <v>-0.29670368474840458</v>
      </c>
      <c r="K57" s="329">
        <f>IFERROR('Tablas evol EM zona'!S57-'Tablas evol EM zona'!S70,"-")</f>
        <v>-0.38587764538012959</v>
      </c>
    </row>
    <row r="58" spans="2:11" ht="15" hidden="1" customHeight="1" outlineLevel="1">
      <c r="B58" s="65" t="s">
        <v>92</v>
      </c>
      <c r="C58" s="329" t="str">
        <f>IFERROR('Tablas evol EM zona'!C58-'Tablas evol EM zona'!C71,"-")</f>
        <v>-</v>
      </c>
      <c r="D58" s="329" t="str">
        <f>IFERROR('Tablas evol EM zona'!E58-'Tablas evol EM zona'!E71,"-")</f>
        <v>-</v>
      </c>
      <c r="E58" s="329" t="str">
        <f>IFERROR('Tablas evol EM zona'!G58-'Tablas evol EM zona'!G71,"-")</f>
        <v>-</v>
      </c>
      <c r="F58" s="330">
        <f>IFERROR('Tablas evol EM zona'!I58-'Tablas evol EM zona'!I71,"-")</f>
        <v>-0.64597403725031466</v>
      </c>
      <c r="G58" s="330">
        <f>IFERROR('Tablas evol EM zona'!K58-'Tablas evol EM zona'!K71,"-")</f>
        <v>-9.3784501271906962E-2</v>
      </c>
      <c r="H58" s="330">
        <f>IFERROR('Tablas evol EM zona'!M58-'Tablas evol EM zona'!M71,"-")</f>
        <v>-0.41547371345237938</v>
      </c>
      <c r="I58" s="329">
        <f>IFERROR('Tablas evol EM zona'!O58-'Tablas evol EM zona'!O71,"-")</f>
        <v>-0.51195901187350579</v>
      </c>
      <c r="J58" s="329">
        <f>IFERROR('Tablas evol EM zona'!Q58-'Tablas evol EM zona'!Q71,"-")</f>
        <v>-0.13041997000555394</v>
      </c>
      <c r="K58" s="329">
        <f>IFERROR('Tablas evol EM zona'!S58-'Tablas evol EM zona'!S71,"-")</f>
        <v>-0.37036971892157045</v>
      </c>
    </row>
    <row r="59" spans="2:11" ht="15" hidden="1" customHeight="1" outlineLevel="1">
      <c r="B59" s="65" t="s">
        <v>93</v>
      </c>
      <c r="C59" s="329" t="str">
        <f>IFERROR('Tablas evol EM zona'!C59-'Tablas evol EM zona'!C72,"-")</f>
        <v>-</v>
      </c>
      <c r="D59" s="329" t="str">
        <f>IFERROR('Tablas evol EM zona'!E59-'Tablas evol EM zona'!E72,"-")</f>
        <v>-</v>
      </c>
      <c r="E59" s="329" t="str">
        <f>IFERROR('Tablas evol EM zona'!G59-'Tablas evol EM zona'!G72,"-")</f>
        <v>-</v>
      </c>
      <c r="F59" s="330">
        <f>IFERROR('Tablas evol EM zona'!I59-'Tablas evol EM zona'!I72,"-")</f>
        <v>3.3950109012434559E-2</v>
      </c>
      <c r="G59" s="330">
        <f>IFERROR('Tablas evol EM zona'!K59-'Tablas evol EM zona'!K72,"-")</f>
        <v>0.20681788264684009</v>
      </c>
      <c r="H59" s="330">
        <f>IFERROR('Tablas evol EM zona'!M59-'Tablas evol EM zona'!M72,"-")</f>
        <v>0.10104653387280571</v>
      </c>
      <c r="I59" s="329">
        <f>IFERROR('Tablas evol EM zona'!O59-'Tablas evol EM zona'!O72,"-")</f>
        <v>-0.13842499384506635</v>
      </c>
      <c r="J59" s="329">
        <f>IFERROR('Tablas evol EM zona'!Q59-'Tablas evol EM zona'!Q72,"-")</f>
        <v>0.19775432283885053</v>
      </c>
      <c r="K59" s="329">
        <f>IFERROR('Tablas evol EM zona'!S59-'Tablas evol EM zona'!S72,"-")</f>
        <v>-9.4676640072881568E-3</v>
      </c>
    </row>
    <row r="60" spans="2:11" ht="15" hidden="1" customHeight="1" outlineLevel="1">
      <c r="B60" s="65" t="s">
        <v>94</v>
      </c>
      <c r="C60" s="329" t="str">
        <f>IFERROR('Tablas evol EM zona'!C60-'Tablas evol EM zona'!C73,"-")</f>
        <v>-</v>
      </c>
      <c r="D60" s="329" t="str">
        <f>IFERROR('Tablas evol EM zona'!E60-'Tablas evol EM zona'!E73,"-")</f>
        <v>-</v>
      </c>
      <c r="E60" s="329" t="str">
        <f>IFERROR('Tablas evol EM zona'!G60-'Tablas evol EM zona'!G73,"-")</f>
        <v>-</v>
      </c>
      <c r="F60" s="330">
        <f>IFERROR('Tablas evol EM zona'!I60-'Tablas evol EM zona'!I73,"-")</f>
        <v>4.2767835659001108E-3</v>
      </c>
      <c r="G60" s="330">
        <f>IFERROR('Tablas evol EM zona'!K60-'Tablas evol EM zona'!K73,"-")</f>
        <v>0.14950562559837088</v>
      </c>
      <c r="H60" s="330">
        <f>IFERROR('Tablas evol EM zona'!M60-'Tablas evol EM zona'!M73,"-")</f>
        <v>5.5095498992555392E-2</v>
      </c>
      <c r="I60" s="329">
        <f>IFERROR('Tablas evol EM zona'!O60-'Tablas evol EM zona'!O73,"-")</f>
        <v>-4.0837731557768819E-2</v>
      </c>
      <c r="J60" s="329">
        <f>IFERROR('Tablas evol EM zona'!Q60-'Tablas evol EM zona'!Q73,"-")</f>
        <v>0.16228219088899642</v>
      </c>
      <c r="K60" s="329">
        <f>IFERROR('Tablas evol EM zona'!S60-'Tablas evol EM zona'!S73,"-")</f>
        <v>1.3333993111463549E-2</v>
      </c>
    </row>
    <row r="61" spans="2:11" ht="15" hidden="1" customHeight="1" outlineLevel="1">
      <c r="B61" s="65" t="s">
        <v>95</v>
      </c>
      <c r="C61" s="329" t="str">
        <f>IFERROR('Tablas evol EM zona'!C61-'Tablas evol EM zona'!C74,"-")</f>
        <v>-</v>
      </c>
      <c r="D61" s="329" t="str">
        <f>IFERROR('Tablas evol EM zona'!E61-'Tablas evol EM zona'!E74,"-")</f>
        <v>-</v>
      </c>
      <c r="E61" s="329" t="str">
        <f>IFERROR('Tablas evol EM zona'!G61-'Tablas evol EM zona'!G74,"-")</f>
        <v>-</v>
      </c>
      <c r="F61" s="330">
        <f>IFERROR('Tablas evol EM zona'!I61-'Tablas evol EM zona'!I74,"-")</f>
        <v>-0.37878118919750836</v>
      </c>
      <c r="G61" s="330">
        <f>IFERROR('Tablas evol EM zona'!K61-'Tablas evol EM zona'!K74,"-")</f>
        <v>-0.32826699191349817</v>
      </c>
      <c r="H61" s="330">
        <f>IFERROR('Tablas evol EM zona'!M61-'Tablas evol EM zona'!M74,"-")</f>
        <v>-0.3581422246039363</v>
      </c>
      <c r="I61" s="329">
        <f>IFERROR('Tablas evol EM zona'!O61-'Tablas evol EM zona'!O74,"-")</f>
        <v>-0.37177314953093266</v>
      </c>
      <c r="J61" s="329">
        <f>IFERROR('Tablas evol EM zona'!Q61-'Tablas evol EM zona'!Q74,"-")</f>
        <v>-0.27134385244576542</v>
      </c>
      <c r="K61" s="329">
        <f>IFERROR('Tablas evol EM zona'!S61-'Tablas evol EM zona'!S74,"-")</f>
        <v>-0.33724286966505712</v>
      </c>
    </row>
    <row r="62" spans="2:11" ht="15" hidden="1" customHeight="1" outlineLevel="1">
      <c r="B62" s="65" t="s">
        <v>96</v>
      </c>
      <c r="C62" s="329" t="str">
        <f>IFERROR('Tablas evol EM zona'!C62-'Tablas evol EM zona'!C75,"-")</f>
        <v>-</v>
      </c>
      <c r="D62" s="329" t="str">
        <f>IFERROR('Tablas evol EM zona'!E62-'Tablas evol EM zona'!E75,"-")</f>
        <v>-</v>
      </c>
      <c r="E62" s="329" t="str">
        <f>IFERROR('Tablas evol EM zona'!G62-'Tablas evol EM zona'!G75,"-")</f>
        <v>-</v>
      </c>
      <c r="F62" s="330">
        <f>IFERROR('Tablas evol EM zona'!I62-'Tablas evol EM zona'!I75,"-")</f>
        <v>-0.25080708054366863</v>
      </c>
      <c r="G62" s="330">
        <f>IFERROR('Tablas evol EM zona'!K62-'Tablas evol EM zona'!K75,"-")</f>
        <v>-0.13915367770364462</v>
      </c>
      <c r="H62" s="330">
        <f>IFERROR('Tablas evol EM zona'!M62-'Tablas evol EM zona'!M75,"-")</f>
        <v>-0.21109450107034711</v>
      </c>
      <c r="I62" s="329">
        <f>IFERROR('Tablas evol EM zona'!O62-'Tablas evol EM zona'!O75,"-")</f>
        <v>-0.14687174381043189</v>
      </c>
      <c r="J62" s="329">
        <f>IFERROR('Tablas evol EM zona'!Q62-'Tablas evol EM zona'!Q75,"-")</f>
        <v>-5.6808720222738529E-2</v>
      </c>
      <c r="K62" s="329">
        <f>IFERROR('Tablas evol EM zona'!S62-'Tablas evol EM zona'!S75,"-")</f>
        <v>-0.13011692927560681</v>
      </c>
    </row>
    <row r="63" spans="2:11" ht="15" hidden="1" customHeight="1" outlineLevel="1">
      <c r="B63" s="65" t="s">
        <v>97</v>
      </c>
      <c r="C63" s="329" t="str">
        <f>IFERROR('Tablas evol EM zona'!C63-'Tablas evol EM zona'!C76,"-")</f>
        <v>-</v>
      </c>
      <c r="D63" s="329" t="str">
        <f>IFERROR('Tablas evol EM zona'!E63-'Tablas evol EM zona'!E76,"-")</f>
        <v>-</v>
      </c>
      <c r="E63" s="329" t="str">
        <f>IFERROR('Tablas evol EM zona'!G63-'Tablas evol EM zona'!G76,"-")</f>
        <v>-</v>
      </c>
      <c r="F63" s="330">
        <f>IFERROR('Tablas evol EM zona'!I63-'Tablas evol EM zona'!I76,"-")</f>
        <v>4.9036012468731016E-2</v>
      </c>
      <c r="G63" s="330">
        <f>IFERROR('Tablas evol EM zona'!K63-'Tablas evol EM zona'!K76,"-")</f>
        <v>0.68168417072543086</v>
      </c>
      <c r="H63" s="330">
        <f>IFERROR('Tablas evol EM zona'!M63-'Tablas evol EM zona'!M76,"-")</f>
        <v>0.32709422665048393</v>
      </c>
      <c r="I63" s="329">
        <f>IFERROR('Tablas evol EM zona'!O63-'Tablas evol EM zona'!O76,"-")</f>
        <v>2.9315946309228735E-2</v>
      </c>
      <c r="J63" s="329">
        <f>IFERROR('Tablas evol EM zona'!Q63-'Tablas evol EM zona'!Q76,"-")</f>
        <v>0.69229936424384952</v>
      </c>
      <c r="K63" s="329">
        <f>IFERROR('Tablas evol EM zona'!S63-'Tablas evol EM zona'!S76,"-")</f>
        <v>0.2733815994746589</v>
      </c>
    </row>
    <row r="64" spans="2:11" collapsed="1">
      <c r="B64" s="79">
        <v>2007</v>
      </c>
      <c r="C64" s="332">
        <f>IFERROR('Tablas evol EM zona'!C64-'Tablas evol EM zona'!C77,"-")</f>
        <v>-0.31382836084544685</v>
      </c>
      <c r="D64" s="332">
        <f>IFERROR('Tablas evol EM zona'!E64-'Tablas evol EM zona'!E77,"-")</f>
        <v>9.7281969275385904E-2</v>
      </c>
      <c r="E64" s="332">
        <f>IFERROR('Tablas evol EM zona'!G64-'Tablas evol EM zona'!G77,"-")</f>
        <v>-0.17561320864949526</v>
      </c>
      <c r="F64" s="332">
        <f>IFERROR('Tablas evol EM zona'!I64-'Tablas evol EM zona'!I77,"-")</f>
        <v>-9.2209999590117775E-2</v>
      </c>
      <c r="G64" s="332">
        <f>IFERROR('Tablas evol EM zona'!K64-'Tablas evol EM zona'!K77,"-")</f>
        <v>-8.2252769954022753E-2</v>
      </c>
      <c r="H64" s="332">
        <f>IFERROR('Tablas evol EM zona'!M64-'Tablas evol EM zona'!M77,"-")</f>
        <v>-9.8614334232683731E-2</v>
      </c>
      <c r="I64" s="332">
        <f>IFERROR('Tablas evol EM zona'!O64-'Tablas evol EM zona'!O77,"-")</f>
        <v>-0.12355448034304306</v>
      </c>
      <c r="J64" s="332">
        <f>IFERROR('Tablas evol EM zona'!Q64-'Tablas evol EM zona'!Q77,"-")</f>
        <v>-4.8709658058278649E-2</v>
      </c>
      <c r="K64" s="332">
        <f>IFERROR('Tablas evol EM zona'!S64-'Tablas evol EM zona'!S77,"-")</f>
        <v>-0.10660970714706242</v>
      </c>
    </row>
    <row r="65" spans="2:11" ht="15" customHeight="1">
      <c r="B65" s="137" t="s">
        <v>126</v>
      </c>
      <c r="C65" s="137"/>
      <c r="D65" s="137"/>
      <c r="E65" s="137"/>
      <c r="F65" s="137"/>
      <c r="G65" s="137"/>
      <c r="H65" s="137"/>
      <c r="I65" s="137"/>
      <c r="J65" s="137"/>
      <c r="K65" s="137"/>
    </row>
  </sheetData>
  <mergeCells count="6">
    <mergeCell ref="B5:K5"/>
    <mergeCell ref="B6:B7"/>
    <mergeCell ref="C6:E6"/>
    <mergeCell ref="F6:H6"/>
    <mergeCell ref="I6:K6"/>
    <mergeCell ref="B65:K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94</v>
      </c>
      <c r="C7" s="86">
        <f>IFERROR('tab. Turistas alojados tip'!C8/'tab. Turistas alojados tip'!C21-1,"-")</f>
        <v>7.9628736740597894E-2</v>
      </c>
      <c r="D7" s="86">
        <f>IFERROR('tab. Turistas alojados tip'!E8/'tab. Turistas alojados tip'!E21-1,"-")</f>
        <v>-5.2292576419213921E-2</v>
      </c>
      <c r="E7" s="86">
        <f>IFERROR('tab. Turistas alojados tip'!G8/'tab. Turistas alojados tip'!G21-1,"-")</f>
        <v>3.9214046822742432E-2</v>
      </c>
    </row>
    <row r="8" spans="2:7" ht="15" customHeight="1">
      <c r="B8" s="65" t="s">
        <v>95</v>
      </c>
      <c r="C8" s="86">
        <f>IFERROR('tab. Turistas alojados tip'!C9/'tab. Turistas alojados tip'!C22-1,"-")</f>
        <v>0.18646803227808806</v>
      </c>
      <c r="D8" s="86">
        <f>IFERROR('tab. Turistas alojados tip'!E9/'tab. Turistas alojados tip'!E22-1,"-")</f>
        <v>-7.4874769311890077E-3</v>
      </c>
      <c r="E8" s="86">
        <f>IFERROR('tab. Turistas alojados tip'!G9/'tab. Turistas alojados tip'!G22-1,"-")</f>
        <v>0.12437542201215401</v>
      </c>
    </row>
    <row r="9" spans="2:7" ht="15" customHeight="1">
      <c r="B9" s="65" t="s">
        <v>96</v>
      </c>
      <c r="C9" s="86">
        <f>IFERROR('tab. Turistas alojados tip'!C10/'tab. Turistas alojados tip'!C23-1,"-")</f>
        <v>0.12317181075313588</v>
      </c>
      <c r="D9" s="86">
        <f>IFERROR('tab. Turistas alojados tip'!E10/'tab. Turistas alojados tip'!E23-1,"-")</f>
        <v>-0.17858227540545468</v>
      </c>
      <c r="E9" s="86">
        <f>IFERROR('tab. Turistas alojados tip'!G10/'tab. Turistas alojados tip'!G23-1,"-")</f>
        <v>3.2665925777478177E-2</v>
      </c>
    </row>
    <row r="10" spans="2:7" ht="15" customHeight="1">
      <c r="B10" s="65" t="s">
        <v>97</v>
      </c>
      <c r="C10" s="86">
        <f>IFERROR('tab. Turistas alojados tip'!C11/'tab. Turistas alojados tip'!C24-1,"-")</f>
        <v>5.2635633039771923E-2</v>
      </c>
      <c r="D10" s="86">
        <f>IFERROR('tab. Turistas alojados tip'!E11/'tab. Turistas alojados tip'!E24-1,"-")</f>
        <v>-0.21729655025780048</v>
      </c>
      <c r="E10" s="86">
        <f>IFERROR('tab. Turistas alojados tip'!G11/'tab. Turistas alojados tip'!G24-1,"-")</f>
        <v>-3.5283933518005517E-2</v>
      </c>
    </row>
    <row r="11" spans="2:7" ht="30" customHeight="1">
      <c r="B11" s="71" t="str">
        <f>actualizaciones!$A$2</f>
        <v xml:space="preserve">acumulado abril 2011 </v>
      </c>
      <c r="C11" s="75">
        <v>0.11057764818259508</v>
      </c>
      <c r="D11" s="75">
        <v>-0.11201609680131197</v>
      </c>
      <c r="E11" s="75">
        <v>4.0865125232531607E-2</v>
      </c>
      <c r="G11" s="87"/>
    </row>
    <row r="12" spans="2:7" ht="15" customHeight="1" outlineLevel="1">
      <c r="B12" s="65" t="s">
        <v>86</v>
      </c>
      <c r="C12" s="86">
        <f>IFERROR('tab. Turistas alojados tip'!C13/'tab. Turistas alojados tip'!C26-1,"-")</f>
        <v>-5.5335874225821868E-2</v>
      </c>
      <c r="D12" s="86">
        <f>IFERROR('tab. Turistas alojados tip'!E13/'tab. Turistas alojados tip'!E26-1,"-")</f>
        <v>-0.1420160486206733</v>
      </c>
      <c r="E12" s="86">
        <f>IFERROR('tab. Turistas alojados tip'!G13/'tab. Turistas alojados tip'!G26-1,"-")</f>
        <v>-8.4294348122650353E-2</v>
      </c>
    </row>
    <row r="13" spans="2:7" ht="15" customHeight="1" outlineLevel="1">
      <c r="B13" s="65" t="s">
        <v>87</v>
      </c>
      <c r="C13" s="86">
        <f>IFERROR('tab. Turistas alojados tip'!C14/'tab. Turistas alojados tip'!C27-1,"-")</f>
        <v>-6.9636698634667149E-2</v>
      </c>
      <c r="D13" s="86">
        <f>IFERROR('tab. Turistas alojados tip'!E14/'tab. Turistas alojados tip'!E27-1,"-")</f>
        <v>-0.11032863849765262</v>
      </c>
      <c r="E13" s="86">
        <f>IFERROR('tab. Turistas alojados tip'!G14/'tab. Turistas alojados tip'!G27-1,"-")</f>
        <v>-8.2124496545400993E-2</v>
      </c>
    </row>
    <row r="14" spans="2:7" ht="15" customHeight="1" outlineLevel="1">
      <c r="B14" s="65" t="s">
        <v>88</v>
      </c>
      <c r="C14" s="86">
        <f>IFERROR('tab. Turistas alojados tip'!C15/'tab. Turistas alojados tip'!C28-1,"-")</f>
        <v>-2.2785932163620681E-2</v>
      </c>
      <c r="D14" s="86">
        <f>IFERROR('tab. Turistas alojados tip'!E15/'tab. Turistas alojados tip'!E28-1,"-")</f>
        <v>-0.14250358857595402</v>
      </c>
      <c r="E14" s="86">
        <f>IFERROR('tab. Turistas alojados tip'!G15/'tab. Turistas alojados tip'!G28-1,"-")</f>
        <v>-6.4088114754098369E-2</v>
      </c>
    </row>
    <row r="15" spans="2:7" ht="15" customHeight="1" outlineLevel="1">
      <c r="B15" s="65" t="s">
        <v>89</v>
      </c>
      <c r="C15" s="86">
        <f>IFERROR('tab. Turistas alojados tip'!C16/'tab. Turistas alojados tip'!C29-1,"-")</f>
        <v>2.7938688675859913E-2</v>
      </c>
      <c r="D15" s="86">
        <f>IFERROR('tab. Turistas alojados tip'!E16/'tab. Turistas alojados tip'!E29-1,"-")</f>
        <v>-0.12479247371333702</v>
      </c>
      <c r="E15" s="86">
        <f>IFERROR('tab. Turistas alojados tip'!G16/'tab. Turistas alojados tip'!G29-1,"-")</f>
        <v>-2.0408520776399652E-2</v>
      </c>
    </row>
    <row r="16" spans="2:7" ht="15" customHeight="1" outlineLevel="1">
      <c r="B16" s="65" t="s">
        <v>90</v>
      </c>
      <c r="C16" s="86">
        <f>IFERROR('tab. Turistas alojados tip'!C17/'tab. Turistas alojados tip'!C30-1,"-")</f>
        <v>-0.13198965184897116</v>
      </c>
      <c r="D16" s="86">
        <f>IFERROR('tab. Turistas alojados tip'!E17/'tab. Turistas alojados tip'!E30-1,"-")</f>
        <v>-0.25932130890425609</v>
      </c>
      <c r="E16" s="86">
        <f>IFERROR('tab. Turistas alojados tip'!G17/'tab. Turistas alojados tip'!G30-1,"-")</f>
        <v>-0.17295716497505587</v>
      </c>
    </row>
    <row r="17" spans="2:7" ht="15" customHeight="1" outlineLevel="1">
      <c r="B17" s="65" t="s">
        <v>91</v>
      </c>
      <c r="C17" s="86">
        <f>IFERROR('tab. Turistas alojados tip'!C18/'tab. Turistas alojados tip'!C31-1,"-")</f>
        <v>-0.11341969668523266</v>
      </c>
      <c r="D17" s="86">
        <f>IFERROR('tab. Turistas alojados tip'!E18/'tab. Turistas alojados tip'!E31-1,"-")</f>
        <v>-0.21927547230099453</v>
      </c>
      <c r="E17" s="86">
        <f>IFERROR('tab. Turistas alojados tip'!G18/'tab. Turistas alojados tip'!G31-1,"-")</f>
        <v>-0.14973826294296599</v>
      </c>
    </row>
    <row r="18" spans="2:7" ht="15" customHeight="1" outlineLevel="1">
      <c r="B18" s="65" t="s">
        <v>92</v>
      </c>
      <c r="C18" s="86">
        <f>IFERROR('tab. Turistas alojados tip'!C19/'tab. Turistas alojados tip'!C32-1,"-")</f>
        <v>7.9227443941653819E-2</v>
      </c>
      <c r="D18" s="86">
        <f>IFERROR('tab. Turistas alojados tip'!E19/'tab. Turistas alojados tip'!E32-1,"-")</f>
        <v>-2.2190599012762879E-2</v>
      </c>
      <c r="E18" s="86">
        <f>IFERROR('tab. Turistas alojados tip'!G19/'tab. Turistas alojados tip'!G32-1,"-")</f>
        <v>4.2469860099284329E-2</v>
      </c>
    </row>
    <row r="19" spans="2:7" ht="15" customHeight="1" outlineLevel="1">
      <c r="B19" s="65" t="s">
        <v>93</v>
      </c>
      <c r="C19" s="86">
        <f>IFERROR('tab. Turistas alojados tip'!C20/'tab. Turistas alojados tip'!C33-1,"-")</f>
        <v>8.2153971045866525E-2</v>
      </c>
      <c r="D19" s="86">
        <f>IFERROR('tab. Turistas alojados tip'!E20/'tab. Turistas alojados tip'!E33-1,"-")</f>
        <v>-0.13311417240659573</v>
      </c>
      <c r="E19" s="86">
        <f>IFERROR('tab. Turistas alojados tip'!G20/'tab. Turistas alojados tip'!G33-1,"-")</f>
        <v>8.6423492934657453E-3</v>
      </c>
    </row>
    <row r="20" spans="2:7" ht="15" customHeight="1" outlineLevel="1">
      <c r="B20" s="65" t="s">
        <v>94</v>
      </c>
      <c r="C20" s="86">
        <f>IFERROR('tab. Turistas alojados tip'!C21/'tab. Turistas alojados tip'!C34-1,"-")</f>
        <v>-0.13682239101030069</v>
      </c>
      <c r="D20" s="86">
        <f>IFERROR('tab. Turistas alojados tip'!E21/'tab. Turistas alojados tip'!E34-1,"-")</f>
        <v>-0.18086295551084286</v>
      </c>
      <c r="E20" s="86">
        <f>IFERROR('tab. Turistas alojados tip'!G21/'tab. Turistas alojados tip'!G34-1,"-")</f>
        <v>-0.15080942913944906</v>
      </c>
    </row>
    <row r="21" spans="2:7" ht="15" customHeight="1" outlineLevel="1">
      <c r="B21" s="65" t="s">
        <v>95</v>
      </c>
      <c r="C21" s="86">
        <f>IFERROR('tab. Turistas alojados tip'!C22/'tab. Turistas alojados tip'!C35-1,"-")</f>
        <v>-3.9997139656282044E-2</v>
      </c>
      <c r="D21" s="86">
        <f>IFERROR('tab. Turistas alojados tip'!E22/'tab. Turistas alojados tip'!E35-1,"-")</f>
        <v>-0.18380960578412808</v>
      </c>
      <c r="E21" s="86">
        <f>IFERROR('tab. Turistas alojados tip'!G22/'tab. Turistas alojados tip'!G35-1,"-")</f>
        <v>-9.1257727530718369E-2</v>
      </c>
    </row>
    <row r="22" spans="2:7" ht="15" customHeight="1" outlineLevel="1">
      <c r="B22" s="65" t="s">
        <v>96</v>
      </c>
      <c r="C22" s="86">
        <f>IFERROR('tab. Turistas alojados tip'!C23/'tab. Turistas alojados tip'!C36-1,"-")</f>
        <v>-4.4818414576549226E-2</v>
      </c>
      <c r="D22" s="86">
        <f>IFERROR('tab. Turistas alojados tip'!E23/'tab. Turistas alojados tip'!E36-1,"-")</f>
        <v>-0.12843453862036103</v>
      </c>
      <c r="E22" s="86">
        <f>IFERROR('tab. Turistas alojados tip'!G23/'tab. Turistas alojados tip'!G36-1,"-")</f>
        <v>-7.1534896309076723E-2</v>
      </c>
    </row>
    <row r="23" spans="2:7" ht="15" customHeight="1" outlineLevel="1">
      <c r="B23" s="65" t="s">
        <v>97</v>
      </c>
      <c r="C23" s="86">
        <f>IFERROR('tab. Turistas alojados tip'!C24/'tab. Turistas alojados tip'!C37-1,"-")</f>
        <v>3.9140875133404585E-2</v>
      </c>
      <c r="D23" s="86">
        <f>IFERROR('tab. Turistas alojados tip'!E24/'tab. Turistas alojados tip'!E37-1,"-")</f>
        <v>-7.0044488383588677E-2</v>
      </c>
      <c r="E23" s="86">
        <f>IFERROR('tab. Turistas alojados tip'!G24/'tab. Turistas alojados tip'!G37-1,"-")</f>
        <v>8.664009703691633E-4</v>
      </c>
    </row>
    <row r="24" spans="2:7" ht="15" customHeight="1">
      <c r="B24" s="76">
        <v>2010</v>
      </c>
      <c r="C24" s="88">
        <f>IFERROR('tab. Turistas alojados tip'!C25/'tab. Turistas alojados tip'!C38-1,"-")</f>
        <v>-4.0384645374586747E-2</v>
      </c>
      <c r="D24" s="88">
        <f>IFERROR('tab. Turistas alojados tip'!E25/'tab. Turistas alojados tip'!E38-1,"-")</f>
        <v>-0.14819833812223349</v>
      </c>
      <c r="E24" s="88">
        <f>IFERROR('tab. Turistas alojados tip'!G25/'tab. Turistas alojados tip'!G38-1,"-")</f>
        <v>-7.6419928049711094E-2</v>
      </c>
      <c r="G24" s="87"/>
    </row>
    <row r="25" spans="2:7" ht="15" hidden="1" customHeight="1" outlineLevel="1">
      <c r="B25" s="65" t="s">
        <v>86</v>
      </c>
      <c r="C25" s="86">
        <f>IFERROR('tab. Turistas alojados tip'!C26/'tab. Turistas alojados tip'!C39-1,"-")</f>
        <v>-7.439255633461217E-2</v>
      </c>
      <c r="D25" s="86">
        <f>IFERROR('tab. Turistas alojados tip'!E26/'tab. Turistas alojados tip'!E39-1,"-")</f>
        <v>-0.13086001980851769</v>
      </c>
      <c r="E25" s="86">
        <f>IFERROR('tab. Turistas alojados tip'!G26/'tab. Turistas alojados tip'!G39-1,"-")</f>
        <v>-9.4056275687638302E-2</v>
      </c>
    </row>
    <row r="26" spans="2:7" ht="15" hidden="1" customHeight="1" outlineLevel="1">
      <c r="B26" s="65" t="s">
        <v>87</v>
      </c>
      <c r="C26" s="86">
        <f>IFERROR('tab. Turistas alojados tip'!C27/'tab. Turistas alojados tip'!C40-1,"-")</f>
        <v>-7.2355158208431969E-2</v>
      </c>
      <c r="D26" s="86">
        <f>IFERROR('tab. Turistas alojados tip'!E27/'tab. Turistas alojados tip'!E40-1,"-")</f>
        <v>-0.18415669205658325</v>
      </c>
      <c r="E26" s="86">
        <f>IFERROR('tab. Turistas alojados tip'!G27/'tab. Turistas alojados tip'!G40-1,"-")</f>
        <v>-0.10979289035285889</v>
      </c>
    </row>
    <row r="27" spans="2:7" ht="15" hidden="1" customHeight="1" outlineLevel="1">
      <c r="B27" s="65" t="s">
        <v>88</v>
      </c>
      <c r="C27" s="86">
        <f>IFERROR('tab. Turistas alojados tip'!C28/'tab. Turistas alojados tip'!C41-1,"-")</f>
        <v>-0.1044361428904973</v>
      </c>
      <c r="D27" s="86">
        <f>IFERROR('tab. Turistas alojados tip'!E28/'tab. Turistas alojados tip'!E41-1,"-")</f>
        <v>-0.15245207031086128</v>
      </c>
      <c r="E27" s="86">
        <f>IFERROR('tab. Turistas alojados tip'!G28/'tab. Turistas alojados tip'!G41-1,"-")</f>
        <v>-0.12160439197804007</v>
      </c>
    </row>
    <row r="28" spans="2:7" ht="15" hidden="1" customHeight="1" outlineLevel="1">
      <c r="B28" s="65" t="s">
        <v>89</v>
      </c>
      <c r="C28" s="86">
        <f>IFERROR('tab. Turistas alojados tip'!C29/'tab. Turistas alojados tip'!C42-1,"-")</f>
        <v>-0.17924012285942692</v>
      </c>
      <c r="D28" s="86">
        <f>IFERROR('tab. Turistas alojados tip'!E29/'tab. Turistas alojados tip'!E42-1,"-")</f>
        <v>-0.20473549863568352</v>
      </c>
      <c r="E28" s="86">
        <f>IFERROR('tab. Turistas alojados tip'!G29/'tab. Turistas alojados tip'!G42-1,"-")</f>
        <v>-0.18748576634024139</v>
      </c>
    </row>
    <row r="29" spans="2:7" ht="15" hidden="1" customHeight="1" outlineLevel="1">
      <c r="B29" s="65" t="s">
        <v>90</v>
      </c>
      <c r="C29" s="86">
        <f>IFERROR('tab. Turistas alojados tip'!C30/'tab. Turistas alojados tip'!C43-1,"-")</f>
        <v>-0.14170234380669033</v>
      </c>
      <c r="D29" s="86">
        <f>IFERROR('tab. Turistas alojados tip'!E30/'tab. Turistas alojados tip'!E43-1,"-")</f>
        <v>-0.26807378225364609</v>
      </c>
      <c r="E29" s="86">
        <f>IFERROR('tab. Turistas alojados tip'!G30/'tab. Turistas alojados tip'!G43-1,"-")</f>
        <v>-0.18687170113956397</v>
      </c>
    </row>
    <row r="30" spans="2:7" ht="15" hidden="1" customHeight="1" outlineLevel="1">
      <c r="B30" s="65" t="s">
        <v>91</v>
      </c>
      <c r="C30" s="86">
        <f>IFERROR('tab. Turistas alojados tip'!C31/'tab. Turistas alojados tip'!C44-1,"-")</f>
        <v>-0.15227771097121034</v>
      </c>
      <c r="D30" s="86">
        <f>IFERROR('tab. Turistas alojados tip'!E31/'tab. Turistas alojados tip'!E44-1,"-")</f>
        <v>-0.21553452813635798</v>
      </c>
      <c r="E30" s="86">
        <f>IFERROR('tab. Turistas alojados tip'!G31/'tab. Turistas alojados tip'!G44-1,"-")</f>
        <v>-0.17509947549285587</v>
      </c>
    </row>
    <row r="31" spans="2:7" ht="15" hidden="1" customHeight="1" outlineLevel="1">
      <c r="B31" s="65" t="s">
        <v>92</v>
      </c>
      <c r="C31" s="86">
        <f>IFERROR('tab. Turistas alojados tip'!C32/'tab. Turistas alojados tip'!C45-1,"-")</f>
        <v>-0.17154645220742226</v>
      </c>
      <c r="D31" s="86">
        <f>IFERROR('tab. Turistas alojados tip'!E32/'tab. Turistas alojados tip'!E45-1,"-")</f>
        <v>-0.11318373624640143</v>
      </c>
      <c r="E31" s="86">
        <f>IFERROR('tab. Turistas alojados tip'!G32/'tab. Turistas alojados tip'!G45-1,"-")</f>
        <v>-0.1513029204568771</v>
      </c>
    </row>
    <row r="32" spans="2:7" ht="15" hidden="1" customHeight="1" outlineLevel="1">
      <c r="B32" s="65" t="s">
        <v>93</v>
      </c>
      <c r="C32" s="86">
        <f>IFERROR('tab. Turistas alojados tip'!C33/'tab. Turistas alojados tip'!C46-1,"-")</f>
        <v>-0.22820684181947282</v>
      </c>
      <c r="D32" s="86">
        <f>IFERROR('tab. Turistas alojados tip'!E33/'tab. Turistas alojados tip'!E46-1,"-")</f>
        <v>-0.27764794572182439</v>
      </c>
      <c r="E32" s="86">
        <f>IFERROR('tab. Turistas alojados tip'!G33/'tab. Turistas alojados tip'!G46-1,"-")</f>
        <v>-0.2458340052679675</v>
      </c>
    </row>
    <row r="33" spans="2:5" ht="15" hidden="1" customHeight="1" outlineLevel="1">
      <c r="B33" s="65" t="s">
        <v>94</v>
      </c>
      <c r="C33" s="86">
        <f>IFERROR('tab. Turistas alojados tip'!C34/'tab. Turistas alojados tip'!C47-1,"-")</f>
        <v>-6.9855218333849445E-2</v>
      </c>
      <c r="D33" s="86">
        <f>IFERROR('tab. Turistas alojados tip'!E34/'tab. Turistas alojados tip'!E47-1,"-")</f>
        <v>-0.11285204284014283</v>
      </c>
      <c r="E33" s="86">
        <f>IFERROR('tab. Turistas alojados tip'!G34/'tab. Turistas alojados tip'!G47-1,"-")</f>
        <v>-8.3955563649608433E-2</v>
      </c>
    </row>
    <row r="34" spans="2:5" ht="15" hidden="1" customHeight="1" outlineLevel="1">
      <c r="B34" s="65" t="s">
        <v>95</v>
      </c>
      <c r="C34" s="86">
        <f>IFERROR('tab. Turistas alojados tip'!C35/'tab. Turistas alojados tip'!C48-1,"-")</f>
        <v>-0.2876523924338642</v>
      </c>
      <c r="D34" s="86">
        <f>IFERROR('tab. Turistas alojados tip'!E35/'tab. Turistas alojados tip'!E48-1,"-")</f>
        <v>-0.21616515989744978</v>
      </c>
      <c r="E34" s="86">
        <f>IFERROR('tab. Turistas alojados tip'!G35/'tab. Turistas alojados tip'!G48-1,"-")</f>
        <v>-0.26371727393887368</v>
      </c>
    </row>
    <row r="35" spans="2:5" ht="15" hidden="1" customHeight="1" outlineLevel="1">
      <c r="B35" s="65" t="s">
        <v>96</v>
      </c>
      <c r="C35" s="86">
        <f>IFERROR('tab. Turistas alojados tip'!C36/'tab. Turistas alojados tip'!C49-1,"-")</f>
        <v>-0.15639482458531673</v>
      </c>
      <c r="D35" s="86">
        <f>IFERROR('tab. Turistas alojados tip'!E36/'tab. Turistas alojados tip'!E49-1,"-")</f>
        <v>-9.7903433783848359E-2</v>
      </c>
      <c r="E35" s="86">
        <f>IFERROR('tab. Turistas alojados tip'!G36/'tab. Turistas alojados tip'!G49-1,"-")</f>
        <v>-0.13854807215923992</v>
      </c>
    </row>
    <row r="36" spans="2:5" ht="15" hidden="1" customHeight="1" outlineLevel="1">
      <c r="B36" s="65" t="s">
        <v>97</v>
      </c>
      <c r="C36" s="86">
        <f>IFERROR('tab. Turistas alojados tip'!C37/'tab. Turistas alojados tip'!C50-1,"-")</f>
        <v>-0.13401109057301297</v>
      </c>
      <c r="D36" s="86">
        <f>IFERROR('tab. Turistas alojados tip'!E37/'tab. Turistas alojados tip'!E50-1,"-")</f>
        <v>-0.10557962684587496</v>
      </c>
      <c r="E36" s="86">
        <f>IFERROR('tab. Turistas alojados tip'!G37/'tab. Turistas alojados tip'!G50-1,"-")</f>
        <v>-0.12425263285683941</v>
      </c>
    </row>
    <row r="37" spans="2:5" ht="15" customHeight="1" collapsed="1">
      <c r="B37" s="79">
        <v>2009</v>
      </c>
      <c r="C37" s="89">
        <f>IFERROR('tab. Turistas alojados tip'!C38/'tab. Turistas alojados tip'!C51-1,"-")</f>
        <v>-0.15062205900371217</v>
      </c>
      <c r="D37" s="89">
        <f>IFERROR('tab. Turistas alojados tip'!E38/'tab. Turistas alojados tip'!E51-1,"-")</f>
        <v>-0.18061525441524107</v>
      </c>
      <c r="E37" s="89">
        <f>IFERROR('tab. Turistas alojados tip'!G38/'tab. Turistas alojados tip'!G51-1,"-")</f>
        <v>-0.16088823451900369</v>
      </c>
    </row>
    <row r="38" spans="2:5" ht="15" hidden="1" customHeight="1" outlineLevel="1">
      <c r="B38" s="65" t="s">
        <v>86</v>
      </c>
      <c r="C38" s="86">
        <f>IFERROR('tab. Turistas alojados tip'!C39/'tab. Turistas alojados tip'!C52-1,"-")</f>
        <v>-0.10145616641901933</v>
      </c>
      <c r="D38" s="86">
        <f>IFERROR('tab. Turistas alojados tip'!E39/'tab. Turistas alojados tip'!E52-1,"-")</f>
        <v>-0.14558725009696416</v>
      </c>
      <c r="E38" s="86">
        <f>IFERROR('tab. Turistas alojados tip'!G39/'tab. Turistas alojados tip'!G52-1,"-")</f>
        <v>-0.11733218326652795</v>
      </c>
    </row>
    <row r="39" spans="2:5" ht="15" hidden="1" customHeight="1" outlineLevel="1">
      <c r="B39" s="65" t="s">
        <v>87</v>
      </c>
      <c r="C39" s="86">
        <f>IFERROR('tab. Turistas alojados tip'!C40/'tab. Turistas alojados tip'!C53-1,"-")</f>
        <v>-0.11717253786779647</v>
      </c>
      <c r="D39" s="86">
        <f>IFERROR('tab. Turistas alojados tip'!E40/'tab. Turistas alojados tip'!E53-1,"-")</f>
        <v>-6.0903331289597351E-2</v>
      </c>
      <c r="E39" s="86">
        <f>IFERROR('tab. Turistas alojados tip'!G40/'tab. Turistas alojados tip'!G53-1,"-")</f>
        <v>-9.9096614932114857E-2</v>
      </c>
    </row>
    <row r="40" spans="2:5" ht="15" hidden="1" customHeight="1" outlineLevel="1">
      <c r="B40" s="65" t="s">
        <v>88</v>
      </c>
      <c r="C40" s="86">
        <f>IFERROR('tab. Turistas alojados tip'!C41/'tab. Turistas alojados tip'!C54-1,"-")</f>
        <v>-0.156856569156266</v>
      </c>
      <c r="D40" s="86">
        <f>IFERROR('tab. Turistas alojados tip'!E41/'tab. Turistas alojados tip'!E54-1,"-")</f>
        <v>-0.16007751937984493</v>
      </c>
      <c r="E40" s="86">
        <f>IFERROR('tab. Turistas alojados tip'!G41/'tab. Turistas alojados tip'!G54-1,"-")</f>
        <v>-0.15801106367930484</v>
      </c>
    </row>
    <row r="41" spans="2:5" ht="15" hidden="1" customHeight="1" outlineLevel="1">
      <c r="B41" s="65" t="s">
        <v>89</v>
      </c>
      <c r="C41" s="86">
        <f>IFERROR('tab. Turistas alojados tip'!C42/'tab. Turistas alojados tip'!C55-1,"-")</f>
        <v>-0.15353657667925069</v>
      </c>
      <c r="D41" s="86">
        <f>IFERROR('tab. Turistas alojados tip'!E42/'tab. Turistas alojados tip'!E55-1,"-")</f>
        <v>-0.10908092848180673</v>
      </c>
      <c r="E41" s="86">
        <f>IFERROR('tab. Turistas alojados tip'!G42/'tab. Turistas alojados tip'!G55-1,"-")</f>
        <v>-0.13965221650746995</v>
      </c>
    </row>
    <row r="42" spans="2:5" ht="15" hidden="1" customHeight="1" outlineLevel="1">
      <c r="B42" s="65" t="s">
        <v>90</v>
      </c>
      <c r="C42" s="86">
        <f>IFERROR('tab. Turistas alojados tip'!C43/'tab. Turistas alojados tip'!C56-1,"-")</f>
        <v>-7.1548878259112048E-2</v>
      </c>
      <c r="D42" s="86">
        <f>IFERROR('tab. Turistas alojados tip'!E43/'tab. Turistas alojados tip'!E56-1,"-")</f>
        <v>-4.7205926220542871E-2</v>
      </c>
      <c r="E42" s="86">
        <f>IFERROR('tab. Turistas alojados tip'!G43/'tab. Turistas alojados tip'!G56-1,"-")</f>
        <v>-6.2992057181304184E-2</v>
      </c>
    </row>
    <row r="43" spans="2:5" ht="15" hidden="1" customHeight="1" outlineLevel="1">
      <c r="B43" s="65" t="s">
        <v>91</v>
      </c>
      <c r="C43" s="86">
        <f>IFERROR('tab. Turistas alojados tip'!C44/'tab. Turistas alojados tip'!C57-1,"-")</f>
        <v>-0.11099232800905545</v>
      </c>
      <c r="D43" s="86">
        <f>IFERROR('tab. Turistas alojados tip'!E44/'tab. Turistas alojados tip'!E57-1,"-")</f>
        <v>-0.12169079200836586</v>
      </c>
      <c r="E43" s="86">
        <f>IFERROR('tab. Turistas alojados tip'!G44/'tab. Turistas alojados tip'!G57-1,"-")</f>
        <v>-0.11488203629960181</v>
      </c>
    </row>
    <row r="44" spans="2:5" ht="15" hidden="1" customHeight="1" outlineLevel="1">
      <c r="B44" s="65" t="s">
        <v>92</v>
      </c>
      <c r="C44" s="86">
        <f>IFERROR('tab. Turistas alojados tip'!C45/'tab. Turistas alojados tip'!C58-1,"-")</f>
        <v>-9.0808690519260438E-2</v>
      </c>
      <c r="D44" s="86">
        <f>IFERROR('tab. Turistas alojados tip'!E45/'tab. Turistas alojados tip'!E58-1,"-")</f>
        <v>-0.15165607226497158</v>
      </c>
      <c r="E44" s="86">
        <f>IFERROR('tab. Turistas alojados tip'!G45/'tab. Turistas alojados tip'!G58-1,"-")</f>
        <v>-0.11287876029948907</v>
      </c>
    </row>
    <row r="45" spans="2:5" ht="15" hidden="1" customHeight="1" outlineLevel="1">
      <c r="B45" s="65" t="s">
        <v>93</v>
      </c>
      <c r="C45" s="86">
        <f>IFERROR('tab. Turistas alojados tip'!C46/'tab. Turistas alojados tip'!C59-1,"-")</f>
        <v>0.17834379229728059</v>
      </c>
      <c r="D45" s="86">
        <f>IFERROR('tab. Turistas alojados tip'!E46/'tab. Turistas alojados tip'!E59-1,"-")</f>
        <v>0.2495290128108516</v>
      </c>
      <c r="E45" s="86">
        <f>IFERROR('tab. Turistas alojados tip'!G46/'tab. Turistas alojados tip'!G59-1,"-")</f>
        <v>0.20277369195209083</v>
      </c>
    </row>
    <row r="46" spans="2:5" ht="15" hidden="1" customHeight="1" outlineLevel="1">
      <c r="B46" s="65" t="s">
        <v>94</v>
      </c>
      <c r="C46" s="86">
        <f>IFERROR('tab. Turistas alojados tip'!C47/'tab. Turistas alojados tip'!C60-1,"-")</f>
        <v>-4.380818419055732E-2</v>
      </c>
      <c r="D46" s="86">
        <f>IFERROR('tab. Turistas alojados tip'!E47/'tab. Turistas alojados tip'!E60-1,"-")</f>
        <v>-4.7349128972527632E-2</v>
      </c>
      <c r="E46" s="86">
        <f>IFERROR('tab. Turistas alojados tip'!G47/'tab. Turistas alojados tip'!G60-1,"-")</f>
        <v>-4.4972296071756901E-2</v>
      </c>
    </row>
    <row r="47" spans="2:5" ht="15" hidden="1" customHeight="1" outlineLevel="1">
      <c r="B47" s="65" t="s">
        <v>95</v>
      </c>
      <c r="C47" s="86">
        <f>IFERROR('tab. Turistas alojados tip'!C48/'tab. Turistas alojados tip'!C61-1,"-")</f>
        <v>0.12129924033280659</v>
      </c>
      <c r="D47" s="86">
        <f>IFERROR('tab. Turistas alojados tip'!E48/'tab. Turistas alojados tip'!E61-1,"-")</f>
        <v>8.5264506681310692E-2</v>
      </c>
      <c r="E47" s="86">
        <f>IFERROR('tab. Turistas alojados tip'!G48/'tab. Turistas alojados tip'!G61-1,"-")</f>
        <v>0.10897066559783553</v>
      </c>
    </row>
    <row r="48" spans="2:5" ht="15" hidden="1" customHeight="1" outlineLevel="1">
      <c r="B48" s="65" t="s">
        <v>96</v>
      </c>
      <c r="C48" s="86">
        <f>IFERROR('tab. Turistas alojados tip'!C49/'tab. Turistas alojados tip'!C62-1,"-")</f>
        <v>1.0082396051767528E-2</v>
      </c>
      <c r="D48" s="86">
        <f>IFERROR('tab. Turistas alojados tip'!E49/'tab. Turistas alojados tip'!E62-1,"-")</f>
        <v>-2.5247713414634498E-3</v>
      </c>
      <c r="E48" s="86">
        <f>IFERROR('tab. Turistas alojados tip'!G49/'tab. Turistas alojados tip'!G62-1,"-")</f>
        <v>6.2020732225855912E-3</v>
      </c>
    </row>
    <row r="49" spans="2:5" ht="15" hidden="1" customHeight="1" outlineLevel="1">
      <c r="B49" s="65" t="s">
        <v>97</v>
      </c>
      <c r="C49" s="86">
        <f>IFERROR('tab. Turistas alojados tip'!C50/'tab. Turistas alojados tip'!C63-1,"-")</f>
        <v>-1.1194882339501944E-2</v>
      </c>
      <c r="D49" s="86">
        <f>IFERROR('tab. Turistas alojados tip'!E50/'tab. Turistas alojados tip'!E63-1,"-")</f>
        <v>3.0600026608718078E-3</v>
      </c>
      <c r="E49" s="86">
        <f>IFERROR('tab. Turistas alojados tip'!G50/'tab. Turistas alojados tip'!G63-1,"-")</f>
        <v>-6.3481053695019218E-3</v>
      </c>
    </row>
    <row r="50" spans="2:5" ht="15" customHeight="1" collapsed="1">
      <c r="B50" s="79">
        <v>2008</v>
      </c>
      <c r="C50" s="89">
        <f>IFERROR('tab. Turistas alojados tip'!C51/'tab. Turistas alojados tip'!C64-1,"-")</f>
        <v>-5.2804752584562853E-2</v>
      </c>
      <c r="D50" s="89">
        <f>IFERROR('tab. Turistas alojados tip'!E51/'tab. Turistas alojados tip'!E64-1,"-")</f>
        <v>-5.2478468091777031E-2</v>
      </c>
      <c r="E50" s="89">
        <f>IFERROR('tab. Turistas alojados tip'!G51/'tab. Turistas alojados tip'!G64-1,"-")</f>
        <v>-5.2693096088199387E-2</v>
      </c>
    </row>
    <row r="51" spans="2:5" ht="15" hidden="1" customHeight="1" outlineLevel="1">
      <c r="B51" s="65" t="s">
        <v>86</v>
      </c>
      <c r="C51" s="86">
        <f>IFERROR('tab. Turistas alojados tip'!C52/'tab. Turistas alojados tip'!C65-1,"-")</f>
        <v>3.3053622595169863E-2</v>
      </c>
      <c r="D51" s="86">
        <f>IFERROR('tab. Turistas alojados tip'!E52/'tab. Turistas alojados tip'!E65-1,"-")</f>
        <v>3.6699930547940296E-2</v>
      </c>
      <c r="E51" s="86">
        <f>IFERROR('tab. Turistas alojados tip'!G52/'tab. Turistas alojados tip'!G65-1,"-")</f>
        <v>3.436241258511874E-2</v>
      </c>
    </row>
    <row r="52" spans="2:5" ht="15" hidden="1" customHeight="1" outlineLevel="1">
      <c r="B52" s="65" t="s">
        <v>87</v>
      </c>
      <c r="C52" s="86">
        <f>IFERROR('tab. Turistas alojados tip'!C53/'tab. Turistas alojados tip'!C66-1,"-")</f>
        <v>4.7222559863862923E-2</v>
      </c>
      <c r="D52" s="86">
        <f>IFERROR('tab. Turistas alojados tip'!E53/'tab. Turistas alojados tip'!E66-1,"-")</f>
        <v>1.2749927557229812E-2</v>
      </c>
      <c r="E52" s="86">
        <f>IFERROR('tab. Turistas alojados tip'!G53/'tab. Turistas alojados tip'!G66-1,"-")</f>
        <v>3.5895482800364586E-2</v>
      </c>
    </row>
    <row r="53" spans="2:5" ht="15" hidden="1" customHeight="1" outlineLevel="1">
      <c r="B53" s="65" t="s">
        <v>88</v>
      </c>
      <c r="C53" s="86">
        <f>IFERROR('tab. Turistas alojados tip'!C54/'tab. Turistas alojados tip'!C67-1,"-")</f>
        <v>-2.5177509115332897E-2</v>
      </c>
      <c r="D53" s="86">
        <f>IFERROR('tab. Turistas alojados tip'!E54/'tab. Turistas alojados tip'!E67-1,"-")</f>
        <v>5.3608553608553544E-2</v>
      </c>
      <c r="E53" s="86">
        <f>IFERROR('tab. Turistas alojados tip'!G54/'tab. Turistas alojados tip'!G67-1,"-")</f>
        <v>1.6699137211244608E-3</v>
      </c>
    </row>
    <row r="54" spans="2:5" ht="15" hidden="1" customHeight="1" outlineLevel="1">
      <c r="B54" s="65" t="s">
        <v>89</v>
      </c>
      <c r="C54" s="86">
        <f>IFERROR('tab. Turistas alojados tip'!C55/'tab. Turistas alojados tip'!C68-1,"-")</f>
        <v>-8.3720854341051143E-2</v>
      </c>
      <c r="D54" s="86">
        <f>IFERROR('tab. Turistas alojados tip'!E55/'tab. Turistas alojados tip'!E68-1,"-")</f>
        <v>-0.14710898572049624</v>
      </c>
      <c r="E54" s="86">
        <f>IFERROR('tab. Turistas alojados tip'!G55/'tab. Turistas alojados tip'!G68-1,"-")</f>
        <v>-0.10450707314398511</v>
      </c>
    </row>
    <row r="55" spans="2:5" ht="15" hidden="1" customHeight="1" outlineLevel="1">
      <c r="B55" s="65" t="s">
        <v>90</v>
      </c>
      <c r="C55" s="86">
        <f>IFERROR('tab. Turistas alojados tip'!C56/'tab. Turistas alojados tip'!C69-1,"-")</f>
        <v>2.3528113751396296E-2</v>
      </c>
      <c r="D55" s="86">
        <f>IFERROR('tab. Turistas alojados tip'!E56/'tab. Turistas alojados tip'!E69-1,"-")</f>
        <v>-4.7501237011380315E-3</v>
      </c>
      <c r="E55" s="86">
        <f>IFERROR('tab. Turistas alojados tip'!G56/'tab. Turistas alojados tip'!G69-1,"-")</f>
        <v>1.3406653738189389E-2</v>
      </c>
    </row>
    <row r="56" spans="2:5" ht="15" hidden="1" customHeight="1" outlineLevel="1">
      <c r="B56" s="65" t="s">
        <v>91</v>
      </c>
      <c r="C56" s="86">
        <f>IFERROR('tab. Turistas alojados tip'!C57/'tab. Turistas alojados tip'!C70-1,"-")</f>
        <v>-4.0921564488405004E-2</v>
      </c>
      <c r="D56" s="86">
        <f>IFERROR('tab. Turistas alojados tip'!E57/'tab. Turistas alojados tip'!E70-1,"-")</f>
        <v>-1.4108199034130964E-2</v>
      </c>
      <c r="E56" s="86">
        <f>IFERROR('tab. Turistas alojados tip'!G57/'tab. Turistas alojados tip'!G70-1,"-")</f>
        <v>-3.1343283582089598E-2</v>
      </c>
    </row>
    <row r="57" spans="2:5" ht="15" hidden="1" customHeight="1" outlineLevel="1">
      <c r="B57" s="65" t="s">
        <v>92</v>
      </c>
      <c r="C57" s="86">
        <f>IFERROR('tab. Turistas alojados tip'!C58/'tab. Turistas alojados tip'!C71-1,"-")</f>
        <v>1.8165955796820565E-2</v>
      </c>
      <c r="D57" s="86">
        <f>IFERROR('tab. Turistas alojados tip'!E58/'tab. Turistas alojados tip'!E71-1,"-")</f>
        <v>4.7852760736196265E-2</v>
      </c>
      <c r="E57" s="86">
        <f>IFERROR('tab. Turistas alojados tip'!G58/'tab. Turistas alojados tip'!G71-1,"-")</f>
        <v>2.8737282316958934E-2</v>
      </c>
    </row>
    <row r="58" spans="2:5" ht="15" hidden="1" customHeight="1" outlineLevel="1">
      <c r="B58" s="65" t="s">
        <v>93</v>
      </c>
      <c r="C58" s="86">
        <f>IFERROR('tab. Turistas alojados tip'!C59/'tab. Turistas alojados tip'!C72-1,"-")</f>
        <v>-0.14813106643466589</v>
      </c>
      <c r="D58" s="86">
        <f>IFERROR('tab. Turistas alojados tip'!E59/'tab. Turistas alojados tip'!E72-1,"-")</f>
        <v>-2.609972019632123E-2</v>
      </c>
      <c r="E58" s="86">
        <f>IFERROR('tab. Turistas alojados tip'!G59/'tab. Turistas alojados tip'!G72-1,"-")</f>
        <v>-0.10985295387183103</v>
      </c>
    </row>
    <row r="59" spans="2:5" ht="15" hidden="1" customHeight="1" outlineLevel="1">
      <c r="B59" s="65" t="s">
        <v>94</v>
      </c>
      <c r="C59" s="86">
        <f>IFERROR('tab. Turistas alojados tip'!C60/'tab. Turistas alojados tip'!C73-1,"-")</f>
        <v>-1.2807863772564487E-2</v>
      </c>
      <c r="D59" s="86">
        <f>IFERROR('tab. Turistas alojados tip'!E60/'tab. Turistas alojados tip'!E73-1,"-")</f>
        <v>-0.12993588689791224</v>
      </c>
      <c r="E59" s="86">
        <f>IFERROR('tab. Turistas alojados tip'!G60/'tab. Turistas alojados tip'!G73-1,"-")</f>
        <v>-5.4646669876801335E-2</v>
      </c>
    </row>
    <row r="60" spans="2:5" ht="15" hidden="1" customHeight="1" outlineLevel="1">
      <c r="B60" s="65" t="s">
        <v>95</v>
      </c>
      <c r="C60" s="86">
        <f>IFERROR('tab. Turistas alojados tip'!C61/'tab. Turistas alojados tip'!C74-1,"-")</f>
        <v>3.1703628042192955E-2</v>
      </c>
      <c r="D60" s="86">
        <f>IFERROR('tab. Turistas alojados tip'!E61/'tab. Turistas alojados tip'!E74-1,"-")</f>
        <v>-8.8896952104499105E-3</v>
      </c>
      <c r="E60" s="86">
        <f>IFERROR('tab. Turistas alojados tip'!G61/'tab. Turistas alojados tip'!G74-1,"-")</f>
        <v>1.7446380099147341E-2</v>
      </c>
    </row>
    <row r="61" spans="2:5" ht="15" hidden="1" customHeight="1" outlineLevel="1">
      <c r="B61" s="65" t="s">
        <v>96</v>
      </c>
      <c r="C61" s="86">
        <f>IFERROR('tab. Turistas alojados tip'!C62/'tab. Turistas alojados tip'!C75-1,"-")</f>
        <v>-6.857816016997309E-3</v>
      </c>
      <c r="D61" s="86">
        <f>IFERROR('tab. Turistas alojados tip'!E62/'tab. Turistas alojados tip'!E75-1,"-")</f>
        <v>-9.7584042644656477E-2</v>
      </c>
      <c r="E61" s="86">
        <f>IFERROR('tab. Turistas alojados tip'!G62/'tab. Turistas alojados tip'!G75-1,"-")</f>
        <v>-3.6667184564753708E-2</v>
      </c>
    </row>
    <row r="62" spans="2:5" ht="15" hidden="1" customHeight="1" outlineLevel="1">
      <c r="B62" s="65" t="s">
        <v>97</v>
      </c>
      <c r="C62" s="86">
        <f>IFERROR('tab. Turistas alojados tip'!C63/'tab. Turistas alojados tip'!C76-1,"-")</f>
        <v>3.8877812589005911E-2</v>
      </c>
      <c r="D62" s="86">
        <f>IFERROR('tab. Turistas alojados tip'!E63/'tab. Turistas alojados tip'!E76-1,"-")</f>
        <v>-6.9415211918616659E-2</v>
      </c>
      <c r="E62" s="86">
        <f>IFERROR('tab. Turistas alojados tip'!G63/'tab. Turistas alojados tip'!G76-1,"-")</f>
        <v>-6.6302005635665573E-4</v>
      </c>
    </row>
    <row r="63" spans="2:5" ht="15" customHeight="1" collapsed="1">
      <c r="B63" s="79">
        <v>2007</v>
      </c>
      <c r="C63" s="89">
        <f>IFERROR('tab. Turistas alojados tip'!C64/'tab. Turistas alojados tip'!C77-1,"-")</f>
        <v>-1.1486091581775382E-2</v>
      </c>
      <c r="D63" s="89">
        <f>IFERROR('tab. Turistas alojados tip'!E64/'tab. Turistas alojados tip'!E77-1,"-")</f>
        <v>-2.8433770227722088E-2</v>
      </c>
      <c r="E63" s="89">
        <f>IFERROR('tab. Turistas alojados tip'!G64/'tab. Turistas alojados tip'!G77-1,"-")</f>
        <v>-1.7351839799851221E-2</v>
      </c>
    </row>
    <row r="64" spans="2:5" ht="27" customHeight="1">
      <c r="B64" s="90" t="s">
        <v>103</v>
      </c>
      <c r="C64" s="90"/>
      <c r="D64" s="90"/>
      <c r="E64" s="90"/>
    </row>
  </sheetData>
  <mergeCells count="2">
    <mergeCell ref="B5:E5"/>
    <mergeCell ref="B64:E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N81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6"/>
      <c r="C6" s="142" t="s">
        <v>278</v>
      </c>
      <c r="D6" s="142" t="s">
        <v>85</v>
      </c>
      <c r="E6" s="141" t="s">
        <v>172</v>
      </c>
      <c r="F6" s="141" t="s">
        <v>85</v>
      </c>
      <c r="G6" s="142" t="s">
        <v>173</v>
      </c>
      <c r="H6" s="142" t="s">
        <v>85</v>
      </c>
      <c r="I6" s="141" t="s">
        <v>81</v>
      </c>
      <c r="J6" s="141" t="s">
        <v>85</v>
      </c>
      <c r="K6" s="142" t="s">
        <v>142</v>
      </c>
      <c r="L6" s="142" t="s">
        <v>85</v>
      </c>
      <c r="M6" s="141" t="s">
        <v>83</v>
      </c>
      <c r="N6" s="141" t="s">
        <v>85</v>
      </c>
    </row>
    <row r="7" spans="2:14">
      <c r="B7" s="65" t="s">
        <v>94</v>
      </c>
      <c r="C7" s="330">
        <v>3.2144160583941606</v>
      </c>
      <c r="D7" s="333">
        <f t="shared" ref="D7:D10" si="0">C7-C20</f>
        <v>0.10898474849000728</v>
      </c>
      <c r="E7" s="329">
        <v>7.6697907949790798</v>
      </c>
      <c r="F7" s="334">
        <f t="shared" ref="F7:F10" si="1">E7-E20</f>
        <v>0.98876877987382539</v>
      </c>
      <c r="G7" s="330">
        <v>6.9469929995757322</v>
      </c>
      <c r="H7" s="333">
        <f t="shared" ref="H7:H10" si="2">G7-G20</f>
        <v>0.78585307300658513</v>
      </c>
      <c r="I7" s="329">
        <v>6.9520800303686663</v>
      </c>
      <c r="J7" s="334">
        <f t="shared" ref="J7:J10" si="3">I7-I20</f>
        <v>0.78211860317483772</v>
      </c>
      <c r="K7" s="330">
        <v>7.1064969473562956</v>
      </c>
      <c r="L7" s="333">
        <f t="shared" ref="L7:L10" si="4">K7-K20</f>
        <v>0.56550349757463625</v>
      </c>
      <c r="M7" s="329">
        <v>6.9952208544532946</v>
      </c>
      <c r="N7" s="334">
        <f t="shared" ref="N7:N10" si="5">M7-M20</f>
        <v>0.71159209191148864</v>
      </c>
    </row>
    <row r="8" spans="2:14">
      <c r="B8" s="65" t="s">
        <v>95</v>
      </c>
      <c r="C8" s="330">
        <v>1.9482120838471024</v>
      </c>
      <c r="D8" s="333">
        <f t="shared" si="0"/>
        <v>-2.7072424616074429</v>
      </c>
      <c r="E8" s="329">
        <v>8.27</v>
      </c>
      <c r="F8" s="334">
        <f t="shared" si="1"/>
        <v>0.58417510422870755</v>
      </c>
      <c r="G8" s="330">
        <v>8.283950617283951</v>
      </c>
      <c r="H8" s="333">
        <f t="shared" si="2"/>
        <v>7.4024248634270151E-2</v>
      </c>
      <c r="I8" s="329">
        <v>8.07</v>
      </c>
      <c r="J8" s="334">
        <f t="shared" si="3"/>
        <v>4.454996896337704E-2</v>
      </c>
      <c r="K8" s="330">
        <v>8.9</v>
      </c>
      <c r="L8" s="333">
        <f t="shared" si="4"/>
        <v>0.24157658845241237</v>
      </c>
      <c r="M8" s="329">
        <v>8.3000000000000007</v>
      </c>
      <c r="N8" s="334">
        <f t="shared" si="5"/>
        <v>7.1910871033086465E-2</v>
      </c>
    </row>
    <row r="9" spans="2:14">
      <c r="B9" s="65" t="s">
        <v>96</v>
      </c>
      <c r="C9" s="330">
        <v>2.263395739186572</v>
      </c>
      <c r="D9" s="333">
        <f t="shared" si="0"/>
        <v>-2.8813569749268173</v>
      </c>
      <c r="E9" s="329">
        <v>8.81</v>
      </c>
      <c r="F9" s="334">
        <f t="shared" si="1"/>
        <v>0.5</v>
      </c>
      <c r="G9" s="330">
        <v>8.9304122970837518</v>
      </c>
      <c r="H9" s="333">
        <f t="shared" si="2"/>
        <v>-0.31721981474589001</v>
      </c>
      <c r="I9" s="329">
        <v>8.67</v>
      </c>
      <c r="J9" s="334">
        <f t="shared" si="3"/>
        <v>-0.32000000000000028</v>
      </c>
      <c r="K9" s="330">
        <v>11.8</v>
      </c>
      <c r="L9" s="333">
        <f t="shared" si="4"/>
        <v>1.0400000000000009</v>
      </c>
      <c r="M9" s="329">
        <v>9.42</v>
      </c>
      <c r="N9" s="334">
        <f t="shared" si="5"/>
        <v>-9.9999999999999645E-2</v>
      </c>
    </row>
    <row r="10" spans="2:14">
      <c r="B10" s="65" t="s">
        <v>97</v>
      </c>
      <c r="C10" s="330">
        <v>1.4849044978434998</v>
      </c>
      <c r="D10" s="333">
        <f t="shared" si="0"/>
        <v>-3.0277790802606388</v>
      </c>
      <c r="E10" s="329">
        <v>8.94</v>
      </c>
      <c r="F10" s="334">
        <f t="shared" si="1"/>
        <v>0.34999999999999964</v>
      </c>
      <c r="G10" s="330">
        <v>9.0894289111809012</v>
      </c>
      <c r="H10" s="333">
        <f t="shared" si="2"/>
        <v>-0.38103932883918468</v>
      </c>
      <c r="I10" s="329">
        <v>8.77</v>
      </c>
      <c r="J10" s="334">
        <f t="shared" si="3"/>
        <v>-0.46000000000000085</v>
      </c>
      <c r="K10" s="330">
        <v>10.92</v>
      </c>
      <c r="L10" s="333">
        <f t="shared" si="4"/>
        <v>1.0099999999999998</v>
      </c>
      <c r="M10" s="329">
        <v>9.33</v>
      </c>
      <c r="N10" s="334">
        <f t="shared" si="5"/>
        <v>-0.11999999999999922</v>
      </c>
    </row>
    <row r="11" spans="2:14" ht="30" customHeight="1">
      <c r="B11" s="71" t="str">
        <f>actualizaciones!$A$2</f>
        <v xml:space="preserve">acumulado abril 2011 </v>
      </c>
      <c r="C11" s="324">
        <v>2.139049235993209</v>
      </c>
      <c r="D11" s="324">
        <v>-2.1965880324613112</v>
      </c>
      <c r="E11" s="324">
        <v>8.4424242424242433</v>
      </c>
      <c r="F11" s="324">
        <v>0.60961150434714462</v>
      </c>
      <c r="G11" s="324">
        <v>8.2735634409643222</v>
      </c>
      <c r="H11" s="324">
        <v>5.1041218140380096E-2</v>
      </c>
      <c r="I11" s="324">
        <v>8.0941750978927587</v>
      </c>
      <c r="J11" s="324">
        <v>2.429424725679219E-2</v>
      </c>
      <c r="K11" s="324">
        <v>9.4882125618859909</v>
      </c>
      <c r="L11" s="324">
        <v>0.56307371319316779</v>
      </c>
      <c r="M11" s="324">
        <v>8.4666379163781276</v>
      </c>
      <c r="N11" s="324">
        <v>0.12890500717656828</v>
      </c>
    </row>
    <row r="12" spans="2:14" outlineLevel="1">
      <c r="B12" s="65" t="s">
        <v>86</v>
      </c>
      <c r="C12" s="330">
        <v>2.4878048780487805</v>
      </c>
      <c r="D12" s="333">
        <f>C12-C25</f>
        <v>-1.8046058362369339</v>
      </c>
      <c r="E12" s="329">
        <v>8.117134252654937</v>
      </c>
      <c r="F12" s="334">
        <f>E12-E25</f>
        <v>0.14860907279882163</v>
      </c>
      <c r="G12" s="330">
        <v>7.2813998380970171</v>
      </c>
      <c r="H12" s="333">
        <f t="shared" ref="H12:H63" si="6">G12-G25</f>
        <v>-0.56330549725111734</v>
      </c>
      <c r="I12" s="329">
        <v>7.2656781904833947</v>
      </c>
      <c r="J12" s="334">
        <f t="shared" ref="J12:N27" si="7">I12-I25</f>
        <v>-0.52288779331841528</v>
      </c>
      <c r="K12" s="330">
        <v>8.781239623685666</v>
      </c>
      <c r="L12" s="333">
        <f t="shared" ref="L12:L23" si="8">K12-K25</f>
        <v>0.20244469466994985</v>
      </c>
      <c r="M12" s="329">
        <v>7.7400869610407605</v>
      </c>
      <c r="N12" s="334">
        <f t="shared" ref="N12:N23" si="9">M12-M25</f>
        <v>-0.31248200201502829</v>
      </c>
    </row>
    <row r="13" spans="2:14" outlineLevel="1">
      <c r="B13" s="65" t="s">
        <v>87</v>
      </c>
      <c r="C13" s="330">
        <v>2.8421439060205582</v>
      </c>
      <c r="D13" s="333">
        <f t="shared" ref="D13:F62" si="10">C13-C26</f>
        <v>-0.65141832573909841</v>
      </c>
      <c r="E13" s="329">
        <v>7.79</v>
      </c>
      <c r="F13" s="334">
        <f t="shared" si="10"/>
        <v>0.33086069875543522</v>
      </c>
      <c r="G13" s="330">
        <v>7.4520987575863495</v>
      </c>
      <c r="H13" s="333">
        <f t="shared" si="6"/>
        <v>-0.17558243455634592</v>
      </c>
      <c r="I13" s="329">
        <v>7.35</v>
      </c>
      <c r="J13" s="334">
        <f t="shared" si="7"/>
        <v>-0.22837671847687435</v>
      </c>
      <c r="K13" s="330">
        <v>9.35</v>
      </c>
      <c r="L13" s="333">
        <f t="shared" si="8"/>
        <v>0.45787451984635119</v>
      </c>
      <c r="M13" s="329">
        <v>7.94</v>
      </c>
      <c r="N13" s="334">
        <f t="shared" si="9"/>
        <v>-4.1548184288942025E-2</v>
      </c>
    </row>
    <row r="14" spans="2:14" outlineLevel="1">
      <c r="B14" s="65" t="s">
        <v>88</v>
      </c>
      <c r="C14" s="330">
        <v>2.5403645833333335</v>
      </c>
      <c r="D14" s="333">
        <f t="shared" si="10"/>
        <v>0.20462971301633059</v>
      </c>
      <c r="E14" s="329">
        <v>5.96</v>
      </c>
      <c r="F14" s="334">
        <f t="shared" si="10"/>
        <v>-0.82260869565217387</v>
      </c>
      <c r="G14" s="330">
        <v>6.4196585288016594</v>
      </c>
      <c r="H14" s="333">
        <f t="shared" si="6"/>
        <v>-1.4016345032260347E-2</v>
      </c>
      <c r="I14" s="329">
        <v>6.27</v>
      </c>
      <c r="J14" s="334">
        <f t="shared" si="7"/>
        <v>-0.1347240399405587</v>
      </c>
      <c r="K14" s="330">
        <v>6.2</v>
      </c>
      <c r="L14" s="333">
        <f t="shared" si="8"/>
        <v>-0.19043706380240533</v>
      </c>
      <c r="M14" s="329">
        <v>6.25</v>
      </c>
      <c r="N14" s="334">
        <f t="shared" si="9"/>
        <v>-0.1497950819672127</v>
      </c>
    </row>
    <row r="15" spans="2:14" outlineLevel="1">
      <c r="B15" s="65" t="s">
        <v>89</v>
      </c>
      <c r="C15" s="330">
        <v>3.2594086021505375</v>
      </c>
      <c r="D15" s="333">
        <f t="shared" si="10"/>
        <v>0.67747904625467248</v>
      </c>
      <c r="E15" s="329">
        <v>6.6251638269986897</v>
      </c>
      <c r="F15" s="334">
        <f t="shared" si="10"/>
        <v>-0.24483617300131044</v>
      </c>
      <c r="G15" s="330">
        <v>6.1684779483640968</v>
      </c>
      <c r="H15" s="333">
        <f t="shared" si="6"/>
        <v>-0.87632654113626529</v>
      </c>
      <c r="I15" s="329">
        <v>6.166641731498105</v>
      </c>
      <c r="J15" s="334">
        <f t="shared" si="7"/>
        <v>-0.78335826850189516</v>
      </c>
      <c r="K15" s="330">
        <v>6.1693961429023076</v>
      </c>
      <c r="L15" s="333">
        <f t="shared" si="8"/>
        <v>-0.52060385709769275</v>
      </c>
      <c r="M15" s="329">
        <v>6.1674207335610438</v>
      </c>
      <c r="N15" s="334">
        <f t="shared" si="9"/>
        <v>-0.69257926643895651</v>
      </c>
    </row>
    <row r="16" spans="2:14" outlineLevel="1">
      <c r="B16" s="65" t="s">
        <v>90</v>
      </c>
      <c r="C16" s="330">
        <v>2.4740024183796856</v>
      </c>
      <c r="D16" s="333">
        <f t="shared" si="10"/>
        <v>-1.2316531086126021</v>
      </c>
      <c r="E16" s="329">
        <v>5.7919019196644621</v>
      </c>
      <c r="F16" s="334">
        <f t="shared" si="10"/>
        <v>-0.25809808033553772</v>
      </c>
      <c r="G16" s="330">
        <v>6.2011103838949202</v>
      </c>
      <c r="H16" s="333">
        <f t="shared" si="6"/>
        <v>-0.33467009801337255</v>
      </c>
      <c r="I16" s="329">
        <v>6.0916528684133633</v>
      </c>
      <c r="J16" s="334">
        <f t="shared" si="7"/>
        <v>-0.33834713158663643</v>
      </c>
      <c r="K16" s="330">
        <v>6.4413590644400598</v>
      </c>
      <c r="L16" s="333">
        <f t="shared" si="8"/>
        <v>-0.10864093555994003</v>
      </c>
      <c r="M16" s="329">
        <v>6.1924175610838397</v>
      </c>
      <c r="N16" s="334">
        <f t="shared" si="9"/>
        <v>-0.27758243891616008</v>
      </c>
    </row>
    <row r="17" spans="2:14" outlineLevel="1">
      <c r="B17" s="65" t="s">
        <v>91</v>
      </c>
      <c r="C17" s="330">
        <v>2.5894607843137254</v>
      </c>
      <c r="D17" s="333">
        <f t="shared" si="10"/>
        <v>-1.2105392156862744</v>
      </c>
      <c r="E17" s="329">
        <v>5.8416230366492146</v>
      </c>
      <c r="F17" s="334">
        <f t="shared" si="10"/>
        <v>3.1623036649214953E-2</v>
      </c>
      <c r="G17" s="330">
        <v>6.1645676374676714</v>
      </c>
      <c r="H17" s="333">
        <f t="shared" si="6"/>
        <v>-0.1014324129063553</v>
      </c>
      <c r="I17" s="329">
        <v>6.0494823529411761</v>
      </c>
      <c r="J17" s="334">
        <f t="shared" si="7"/>
        <v>-0.13051764705882363</v>
      </c>
      <c r="K17" s="330">
        <v>5.8663221977797102</v>
      </c>
      <c r="L17" s="333">
        <f t="shared" si="8"/>
        <v>-0.46367780222028987</v>
      </c>
      <c r="M17" s="329">
        <v>5.9917804245168984</v>
      </c>
      <c r="N17" s="334">
        <f t="shared" si="9"/>
        <v>-0.23821957548310202</v>
      </c>
    </row>
    <row r="18" spans="2:14" outlineLevel="1">
      <c r="B18" s="65" t="s">
        <v>92</v>
      </c>
      <c r="C18" s="330">
        <v>2.4608150470219434</v>
      </c>
      <c r="D18" s="333">
        <f t="shared" si="10"/>
        <v>-1.9431258396775637</v>
      </c>
      <c r="E18" s="329">
        <v>6.6417273858183759</v>
      </c>
      <c r="F18" s="334">
        <f t="shared" si="10"/>
        <v>0.54071276331762963</v>
      </c>
      <c r="G18" s="330">
        <v>6.6834678526327345</v>
      </c>
      <c r="H18" s="333">
        <f t="shared" si="6"/>
        <v>0.14708417016305386</v>
      </c>
      <c r="I18" s="329">
        <v>6.6148602749994145</v>
      </c>
      <c r="J18" s="334">
        <f t="shared" si="7"/>
        <v>0.16318294860964766</v>
      </c>
      <c r="K18" s="330">
        <v>5.8588775695834094</v>
      </c>
      <c r="L18" s="333">
        <f t="shared" si="8"/>
        <v>-0.75085249667709686</v>
      </c>
      <c r="M18" s="329">
        <v>6.3578595834815008</v>
      </c>
      <c r="N18" s="334">
        <f t="shared" si="9"/>
        <v>-0.15110179876335739</v>
      </c>
    </row>
    <row r="19" spans="2:14" outlineLevel="1">
      <c r="B19" s="65" t="s">
        <v>93</v>
      </c>
      <c r="C19" s="330">
        <v>4.5562500000000004</v>
      </c>
      <c r="D19" s="333">
        <f t="shared" si="10"/>
        <v>1.8712683150183156</v>
      </c>
      <c r="E19" s="329">
        <v>8.1489611916895335</v>
      </c>
      <c r="F19" s="334">
        <f t="shared" si="10"/>
        <v>1.6589611916895333</v>
      </c>
      <c r="G19" s="330">
        <v>6.1735525124821162</v>
      </c>
      <c r="H19" s="333">
        <f t="shared" si="6"/>
        <v>-0.58560565917194474</v>
      </c>
      <c r="I19" s="329">
        <v>6.3996899302343024</v>
      </c>
      <c r="J19" s="334">
        <f t="shared" si="7"/>
        <v>-0.28031006976569728</v>
      </c>
      <c r="K19" s="330">
        <v>7.213086137362307</v>
      </c>
      <c r="L19" s="333">
        <f t="shared" si="8"/>
        <v>0.37308613736230711</v>
      </c>
      <c r="M19" s="329">
        <v>6.6384177796622144</v>
      </c>
      <c r="N19" s="334">
        <f t="shared" si="9"/>
        <v>-0.10158222033778586</v>
      </c>
    </row>
    <row r="20" spans="2:14" outlineLevel="1">
      <c r="B20" s="65" t="s">
        <v>94</v>
      </c>
      <c r="C20" s="330">
        <v>3.1054313099041533</v>
      </c>
      <c r="D20" s="333">
        <f t="shared" si="10"/>
        <v>-0.20089780401989721</v>
      </c>
      <c r="E20" s="329">
        <v>6.6810220151052544</v>
      </c>
      <c r="F20" s="334">
        <f t="shared" si="10"/>
        <v>0.49102201510525401</v>
      </c>
      <c r="G20" s="330">
        <v>6.1611399265691471</v>
      </c>
      <c r="H20" s="333">
        <f t="shared" si="6"/>
        <v>-0.24367536005505652</v>
      </c>
      <c r="I20" s="329">
        <v>6.1699614271938286</v>
      </c>
      <c r="J20" s="334">
        <f t="shared" si="7"/>
        <v>-0.15003857280617172</v>
      </c>
      <c r="K20" s="330">
        <v>6.5409934497816593</v>
      </c>
      <c r="L20" s="333">
        <f t="shared" si="8"/>
        <v>-4.900655021834055E-2</v>
      </c>
      <c r="M20" s="329">
        <v>6.2836287625418059</v>
      </c>
      <c r="N20" s="334">
        <f t="shared" si="9"/>
        <v>-0.11637123745819444</v>
      </c>
    </row>
    <row r="21" spans="2:14" outlineLevel="1">
      <c r="B21" s="65" t="s">
        <v>95</v>
      </c>
      <c r="C21" s="330">
        <v>4.6554545454545453</v>
      </c>
      <c r="D21" s="333">
        <f t="shared" si="10"/>
        <v>0.84323068683893432</v>
      </c>
      <c r="E21" s="329">
        <v>7.685824895771292</v>
      </c>
      <c r="F21" s="334">
        <f t="shared" si="10"/>
        <v>0.19582489577129181</v>
      </c>
      <c r="G21" s="330">
        <v>8.2099263686496808</v>
      </c>
      <c r="H21" s="333">
        <f t="shared" si="6"/>
        <v>-0.28873034776822948</v>
      </c>
      <c r="I21" s="329">
        <v>8.0254500310366232</v>
      </c>
      <c r="J21" s="334">
        <f t="shared" si="7"/>
        <v>-0.15454996896337647</v>
      </c>
      <c r="K21" s="330">
        <v>8.658423411547588</v>
      </c>
      <c r="L21" s="333">
        <f t="shared" si="8"/>
        <v>-0.14157658845241272</v>
      </c>
      <c r="M21" s="329">
        <v>8.2280891289669142</v>
      </c>
      <c r="N21" s="334">
        <f t="shared" si="9"/>
        <v>-0.17191087103308611</v>
      </c>
    </row>
    <row r="22" spans="2:14" outlineLevel="1">
      <c r="B22" s="65" t="s">
        <v>96</v>
      </c>
      <c r="C22" s="330">
        <v>5.1447527141133893</v>
      </c>
      <c r="D22" s="333">
        <f t="shared" si="10"/>
        <v>0.55221653741879706</v>
      </c>
      <c r="E22" s="329">
        <v>8.31</v>
      </c>
      <c r="F22" s="334">
        <f t="shared" si="10"/>
        <v>0.74000000000000021</v>
      </c>
      <c r="G22" s="330">
        <v>9.2476321118296418</v>
      </c>
      <c r="H22" s="333">
        <f t="shared" si="6"/>
        <v>0.94720153783890026</v>
      </c>
      <c r="I22" s="329">
        <v>8.99</v>
      </c>
      <c r="J22" s="334">
        <f t="shared" si="7"/>
        <v>0.96000000000000085</v>
      </c>
      <c r="K22" s="330">
        <v>10.76</v>
      </c>
      <c r="L22" s="333">
        <f t="shared" si="8"/>
        <v>-0.25999999999999979</v>
      </c>
      <c r="M22" s="329">
        <v>9.52</v>
      </c>
      <c r="N22" s="334">
        <f t="shared" si="9"/>
        <v>0.52999999999999936</v>
      </c>
    </row>
    <row r="23" spans="2:14" outlineLevel="1">
      <c r="B23" s="65" t="s">
        <v>97</v>
      </c>
      <c r="C23" s="330">
        <v>4.5126835781041388</v>
      </c>
      <c r="D23" s="333">
        <f t="shared" si="10"/>
        <v>0.45698948001602613</v>
      </c>
      <c r="E23" s="329">
        <v>8.59</v>
      </c>
      <c r="F23" s="334">
        <f t="shared" si="10"/>
        <v>-0.76999999999999957</v>
      </c>
      <c r="G23" s="330">
        <v>9.4704682400200859</v>
      </c>
      <c r="H23" s="333">
        <f t="shared" si="6"/>
        <v>-0.52990545205764228</v>
      </c>
      <c r="I23" s="329">
        <v>9.23</v>
      </c>
      <c r="J23" s="334">
        <f t="shared" si="7"/>
        <v>-0.45999999999999908</v>
      </c>
      <c r="K23" s="330">
        <v>9.91</v>
      </c>
      <c r="L23" s="333">
        <f t="shared" si="8"/>
        <v>-1.5099999999999998</v>
      </c>
      <c r="M23" s="329">
        <v>9.4499999999999993</v>
      </c>
      <c r="N23" s="334">
        <f t="shared" si="9"/>
        <v>-0.85000000000000142</v>
      </c>
    </row>
    <row r="24" spans="2:14" ht="15" customHeight="1">
      <c r="B24" s="76">
        <v>2010</v>
      </c>
      <c r="C24" s="325">
        <v>3.3484307461003571</v>
      </c>
      <c r="D24" s="326">
        <f t="shared" si="10"/>
        <v>-0.36821283654045533</v>
      </c>
      <c r="E24" s="325">
        <v>7.2222930996228092</v>
      </c>
      <c r="F24" s="326">
        <f t="shared" si="10"/>
        <v>0.24123044406605132</v>
      </c>
      <c r="G24" s="325">
        <v>7.0713760710683946</v>
      </c>
      <c r="H24" s="326">
        <f t="shared" si="6"/>
        <v>-0.20159209534856437</v>
      </c>
      <c r="I24" s="325">
        <v>7.013000863338581</v>
      </c>
      <c r="J24" s="326">
        <f t="shared" si="7"/>
        <v>-0.15257871684980362</v>
      </c>
      <c r="K24" s="325">
        <v>7.5863346902307942</v>
      </c>
      <c r="L24" s="326">
        <f>K24-K37</f>
        <v>-0.21926832289338094</v>
      </c>
      <c r="M24" s="325">
        <v>7.1897370610189304</v>
      </c>
      <c r="N24" s="326">
        <f>M24-M37</f>
        <v>-0.18976177874372713</v>
      </c>
    </row>
    <row r="25" spans="2:14" hidden="1" outlineLevel="1">
      <c r="B25" s="65" t="s">
        <v>86</v>
      </c>
      <c r="C25" s="330">
        <v>4.2924107142857144</v>
      </c>
      <c r="D25" s="333">
        <f t="shared" si="10"/>
        <v>0.93118410305910304</v>
      </c>
      <c r="E25" s="329">
        <v>7.9685251798561154</v>
      </c>
      <c r="F25" s="334">
        <f t="shared" si="10"/>
        <v>0.21852517985611541</v>
      </c>
      <c r="G25" s="330">
        <v>7.8447053353481344</v>
      </c>
      <c r="H25" s="333">
        <f t="shared" si="6"/>
        <v>-0.38588985606035386</v>
      </c>
      <c r="I25" s="329">
        <v>7.78856598380181</v>
      </c>
      <c r="J25" s="334">
        <f t="shared" si="7"/>
        <v>-0.13143401619818995</v>
      </c>
      <c r="K25" s="330">
        <v>8.5787949290157162</v>
      </c>
      <c r="L25" s="333">
        <f t="shared" si="7"/>
        <v>-0.60120507098428355</v>
      </c>
      <c r="M25" s="329">
        <v>8.0525689630557888</v>
      </c>
      <c r="N25" s="334">
        <f t="shared" si="7"/>
        <v>-0.30743103694421059</v>
      </c>
    </row>
    <row r="26" spans="2:14" hidden="1" outlineLevel="1">
      <c r="B26" s="65" t="s">
        <v>87</v>
      </c>
      <c r="C26" s="330">
        <v>3.4935622317596566</v>
      </c>
      <c r="D26" s="333">
        <f t="shared" si="10"/>
        <v>0.9784434412628964</v>
      </c>
      <c r="E26" s="329">
        <v>7.4591393012445648</v>
      </c>
      <c r="F26" s="334">
        <f t="shared" si="10"/>
        <v>-1.0860698755434939E-2</v>
      </c>
      <c r="G26" s="330">
        <v>7.6276811921426955</v>
      </c>
      <c r="H26" s="333">
        <f t="shared" si="6"/>
        <v>-0.22151106517065067</v>
      </c>
      <c r="I26" s="329">
        <v>7.578376718476874</v>
      </c>
      <c r="J26" s="334">
        <f t="shared" si="7"/>
        <v>2.8376718476874174E-2</v>
      </c>
      <c r="K26" s="330">
        <v>8.8921254801536485</v>
      </c>
      <c r="L26" s="333">
        <f t="shared" si="7"/>
        <v>-1.7874519846351689E-2</v>
      </c>
      <c r="M26" s="329">
        <v>7.9815481842889424</v>
      </c>
      <c r="N26" s="334">
        <f t="shared" si="7"/>
        <v>-2.8451815711057371E-2</v>
      </c>
    </row>
    <row r="27" spans="2:14" hidden="1" outlineLevel="1">
      <c r="B27" s="65" t="s">
        <v>88</v>
      </c>
      <c r="C27" s="330">
        <v>2.3357348703170029</v>
      </c>
      <c r="D27" s="333">
        <f t="shared" si="10"/>
        <v>3.2953580810049843E-2</v>
      </c>
      <c r="E27" s="329">
        <v>6.7826086956521738</v>
      </c>
      <c r="F27" s="334">
        <f t="shared" si="10"/>
        <v>-0.16739130434782634</v>
      </c>
      <c r="G27" s="330">
        <v>6.4336748738339198</v>
      </c>
      <c r="H27" s="333">
        <f t="shared" si="6"/>
        <v>-1.0110897464038864</v>
      </c>
      <c r="I27" s="329">
        <v>6.4047240399405583</v>
      </c>
      <c r="J27" s="334">
        <f t="shared" si="7"/>
        <v>-0.75527596005944186</v>
      </c>
      <c r="K27" s="330">
        <v>6.3904370638024055</v>
      </c>
      <c r="L27" s="333">
        <f t="shared" si="7"/>
        <v>-0.82956293619759425</v>
      </c>
      <c r="M27" s="329">
        <v>6.3997950819672127</v>
      </c>
      <c r="N27" s="334">
        <f t="shared" si="7"/>
        <v>-0.78020491803278702</v>
      </c>
    </row>
    <row r="28" spans="2:14" hidden="1" outlineLevel="1">
      <c r="B28" s="65" t="s">
        <v>89</v>
      </c>
      <c r="C28" s="330">
        <v>2.581929555895865</v>
      </c>
      <c r="D28" s="333">
        <f t="shared" si="10"/>
        <v>-0.50772058987672963</v>
      </c>
      <c r="E28" s="329">
        <v>6.87</v>
      </c>
      <c r="F28" s="334">
        <f t="shared" si="10"/>
        <v>0.17999999999999972</v>
      </c>
      <c r="G28" s="330">
        <v>7.0448044895003621</v>
      </c>
      <c r="H28" s="333">
        <f t="shared" si="6"/>
        <v>-0.32199759987862819</v>
      </c>
      <c r="I28" s="329">
        <v>6.95</v>
      </c>
      <c r="J28" s="334">
        <f t="shared" ref="J28:J62" si="11">I28-I41</f>
        <v>-0.17999999999999972</v>
      </c>
      <c r="K28" s="330">
        <v>6.69</v>
      </c>
      <c r="L28" s="333">
        <f t="shared" ref="L28:L62" si="12">K28-K41</f>
        <v>-0.71999999999999975</v>
      </c>
      <c r="M28" s="329">
        <v>6.86</v>
      </c>
      <c r="N28" s="334">
        <f t="shared" ref="N28:N62" si="13">M28-M41</f>
        <v>-0.35999999999999943</v>
      </c>
    </row>
    <row r="29" spans="2:14" hidden="1" outlineLevel="1">
      <c r="B29" s="65" t="s">
        <v>90</v>
      </c>
      <c r="C29" s="330">
        <v>3.7056555269922877</v>
      </c>
      <c r="D29" s="333">
        <f t="shared" si="10"/>
        <v>0.49104595520387484</v>
      </c>
      <c r="E29" s="329">
        <v>6.05</v>
      </c>
      <c r="F29" s="334">
        <f t="shared" si="10"/>
        <v>-0.12000000000000011</v>
      </c>
      <c r="G29" s="330">
        <v>6.5357804819082927</v>
      </c>
      <c r="H29" s="333">
        <f t="shared" si="6"/>
        <v>-0.49696856918938259</v>
      </c>
      <c r="I29" s="329">
        <v>6.43</v>
      </c>
      <c r="J29" s="334">
        <f t="shared" si="11"/>
        <v>-0.3100000000000005</v>
      </c>
      <c r="K29" s="330">
        <v>6.55</v>
      </c>
      <c r="L29" s="333">
        <f t="shared" si="12"/>
        <v>-0.79999999999999982</v>
      </c>
      <c r="M29" s="329">
        <v>6.47</v>
      </c>
      <c r="N29" s="334">
        <f t="shared" si="13"/>
        <v>-0.49000000000000021</v>
      </c>
    </row>
    <row r="30" spans="2:14" hidden="1" outlineLevel="1">
      <c r="B30" s="65" t="s">
        <v>91</v>
      </c>
      <c r="C30" s="330">
        <v>3.8</v>
      </c>
      <c r="D30" s="333">
        <f t="shared" si="10"/>
        <v>1.2826732673267327</v>
      </c>
      <c r="E30" s="329">
        <v>5.81</v>
      </c>
      <c r="F30" s="334">
        <f t="shared" si="10"/>
        <v>-1.0000000000000675E-2</v>
      </c>
      <c r="G30" s="330">
        <v>6.2660000503740267</v>
      </c>
      <c r="H30" s="333">
        <f t="shared" si="6"/>
        <v>-0.76077568607047752</v>
      </c>
      <c r="I30" s="329">
        <v>6.18</v>
      </c>
      <c r="J30" s="334">
        <f t="shared" si="11"/>
        <v>-0.5</v>
      </c>
      <c r="K30" s="330">
        <v>6.33</v>
      </c>
      <c r="L30" s="333">
        <f t="shared" si="12"/>
        <v>-0.65000000000000036</v>
      </c>
      <c r="M30" s="329">
        <v>6.23</v>
      </c>
      <c r="N30" s="334">
        <f t="shared" si="13"/>
        <v>-0.55999999999999961</v>
      </c>
    </row>
    <row r="31" spans="2:14" hidden="1" outlineLevel="1">
      <c r="B31" s="65" t="s">
        <v>92</v>
      </c>
      <c r="C31" s="330">
        <v>4.4039408866995071</v>
      </c>
      <c r="D31" s="333">
        <f t="shared" si="10"/>
        <v>1.9604332981666235</v>
      </c>
      <c r="E31" s="329">
        <v>6.1010146225007462</v>
      </c>
      <c r="F31" s="334">
        <f t="shared" si="10"/>
        <v>-1.3289853774992535</v>
      </c>
      <c r="G31" s="330">
        <v>6.5363836824696806</v>
      </c>
      <c r="H31" s="333">
        <f t="shared" si="6"/>
        <v>-0.32779806931705835</v>
      </c>
      <c r="I31" s="329">
        <v>6.4516773263897669</v>
      </c>
      <c r="J31" s="334">
        <f t="shared" si="11"/>
        <v>-0.39832267361023277</v>
      </c>
      <c r="K31" s="330">
        <v>6.6097300662605063</v>
      </c>
      <c r="L31" s="333">
        <f t="shared" si="12"/>
        <v>-0.48026993373949356</v>
      </c>
      <c r="M31" s="329">
        <v>6.5089613822448582</v>
      </c>
      <c r="N31" s="334">
        <f t="shared" si="13"/>
        <v>-0.42103861775514151</v>
      </c>
    </row>
    <row r="32" spans="2:14" hidden="1" outlineLevel="1">
      <c r="B32" s="65" t="s">
        <v>93</v>
      </c>
      <c r="C32" s="330">
        <v>2.6849816849816848</v>
      </c>
      <c r="D32" s="333">
        <f t="shared" si="10"/>
        <v>0.50194597069597036</v>
      </c>
      <c r="E32" s="329">
        <v>6.49</v>
      </c>
      <c r="F32" s="334">
        <f t="shared" si="10"/>
        <v>-4.0000000000000036E-2</v>
      </c>
      <c r="G32" s="330">
        <v>6.759158171654061</v>
      </c>
      <c r="H32" s="333">
        <f t="shared" si="6"/>
        <v>-0.22491887138169719</v>
      </c>
      <c r="I32" s="329">
        <v>6.68</v>
      </c>
      <c r="J32" s="334">
        <f t="shared" si="11"/>
        <v>-3.0000000000000249E-2</v>
      </c>
      <c r="K32" s="330">
        <v>6.84</v>
      </c>
      <c r="L32" s="333">
        <f t="shared" si="12"/>
        <v>-0.25999999999999979</v>
      </c>
      <c r="M32" s="329">
        <v>6.74</v>
      </c>
      <c r="N32" s="334">
        <f t="shared" si="13"/>
        <v>-0.10999999999999943</v>
      </c>
    </row>
    <row r="33" spans="2:14" hidden="1" outlineLevel="1">
      <c r="B33" s="65" t="s">
        <v>94</v>
      </c>
      <c r="C33" s="330">
        <v>3.3063291139240505</v>
      </c>
      <c r="D33" s="333">
        <f t="shared" si="10"/>
        <v>0.15609118054539639</v>
      </c>
      <c r="E33" s="329">
        <v>6.19</v>
      </c>
      <c r="F33" s="334">
        <f t="shared" si="10"/>
        <v>-1.5699999999999994</v>
      </c>
      <c r="G33" s="330">
        <v>6.4048152866242036</v>
      </c>
      <c r="H33" s="333">
        <f t="shared" si="6"/>
        <v>-1.6894880729329804</v>
      </c>
      <c r="I33" s="329">
        <v>6.32</v>
      </c>
      <c r="J33" s="334">
        <f t="shared" si="11"/>
        <v>-1.5599999999999996</v>
      </c>
      <c r="K33" s="330">
        <v>6.59</v>
      </c>
      <c r="L33" s="333">
        <f t="shared" si="12"/>
        <v>-1.58</v>
      </c>
      <c r="M33" s="329">
        <v>6.4</v>
      </c>
      <c r="N33" s="334">
        <f t="shared" si="13"/>
        <v>-1.58</v>
      </c>
    </row>
    <row r="34" spans="2:14" hidden="1" outlineLevel="1">
      <c r="B34" s="65" t="s">
        <v>95</v>
      </c>
      <c r="C34" s="330">
        <v>3.812223858615611</v>
      </c>
      <c r="D34" s="333">
        <f t="shared" si="10"/>
        <v>-0.36277614138438885</v>
      </c>
      <c r="E34" s="329">
        <v>7.49</v>
      </c>
      <c r="F34" s="334">
        <f t="shared" si="10"/>
        <v>0.64000000000000057</v>
      </c>
      <c r="G34" s="330">
        <v>8.4986567164179103</v>
      </c>
      <c r="H34" s="333">
        <f t="shared" si="6"/>
        <v>1.3456604530973397</v>
      </c>
      <c r="I34" s="329">
        <v>8.18</v>
      </c>
      <c r="J34" s="334">
        <f t="shared" si="11"/>
        <v>1.21</v>
      </c>
      <c r="K34" s="330">
        <v>8.8000000000000007</v>
      </c>
      <c r="L34" s="333">
        <f t="shared" si="12"/>
        <v>0.29000000000000092</v>
      </c>
      <c r="M34" s="329">
        <v>8.4</v>
      </c>
      <c r="N34" s="334">
        <f t="shared" si="13"/>
        <v>0.91999999999999993</v>
      </c>
    </row>
    <row r="35" spans="2:14" hidden="1" outlineLevel="1">
      <c r="B35" s="65" t="s">
        <v>96</v>
      </c>
      <c r="C35" s="330">
        <v>4.5925361766945922</v>
      </c>
      <c r="D35" s="333">
        <f t="shared" si="10"/>
        <v>-0.1633013867571842</v>
      </c>
      <c r="E35" s="329">
        <v>7.57</v>
      </c>
      <c r="F35" s="334">
        <f t="shared" si="10"/>
        <v>-0.94999999999999929</v>
      </c>
      <c r="G35" s="330">
        <v>8.3004305739907416</v>
      </c>
      <c r="H35" s="333">
        <f t="shared" si="6"/>
        <v>-7.9535174626569116E-2</v>
      </c>
      <c r="I35" s="329">
        <v>8.0299999999999994</v>
      </c>
      <c r="J35" s="334">
        <f t="shared" si="11"/>
        <v>-0.23000000000000043</v>
      </c>
      <c r="K35" s="330">
        <v>11.02</v>
      </c>
      <c r="L35" s="333">
        <f t="shared" si="12"/>
        <v>-0.40000000000000036</v>
      </c>
      <c r="M35" s="329">
        <v>8.99</v>
      </c>
      <c r="N35" s="334">
        <f t="shared" si="13"/>
        <v>-0.23000000000000043</v>
      </c>
    </row>
    <row r="36" spans="2:14" hidden="1" outlineLevel="1">
      <c r="B36" s="65" t="s">
        <v>97</v>
      </c>
      <c r="C36" s="330">
        <v>4.0556940980881127</v>
      </c>
      <c r="D36" s="333">
        <f t="shared" si="10"/>
        <v>-2.0190647443556173</v>
      </c>
      <c r="E36" s="329">
        <v>9.36</v>
      </c>
      <c r="F36" s="334">
        <f t="shared" si="10"/>
        <v>0.28999999999999915</v>
      </c>
      <c r="G36" s="330">
        <v>10.000373692077728</v>
      </c>
      <c r="H36" s="333">
        <f t="shared" si="6"/>
        <v>1.1972579740683926</v>
      </c>
      <c r="I36" s="329">
        <v>9.69</v>
      </c>
      <c r="J36" s="334">
        <f t="shared" si="11"/>
        <v>0.91000000000000014</v>
      </c>
      <c r="K36" s="330">
        <v>11.42</v>
      </c>
      <c r="L36" s="333">
        <f t="shared" si="12"/>
        <v>2.9999999999999361E-2</v>
      </c>
      <c r="M36" s="329">
        <v>10.3</v>
      </c>
      <c r="N36" s="334">
        <f t="shared" si="13"/>
        <v>0.62000000000000099</v>
      </c>
    </row>
    <row r="37" spans="2:14" collapsed="1">
      <c r="B37" s="79">
        <v>2009</v>
      </c>
      <c r="C37" s="332">
        <v>3.7166435826408124</v>
      </c>
      <c r="D37" s="335">
        <f t="shared" si="10"/>
        <v>0.39154777837629418</v>
      </c>
      <c r="E37" s="332">
        <v>6.9810626555567579</v>
      </c>
      <c r="F37" s="335">
        <f t="shared" si="10"/>
        <v>-0.22172830859449455</v>
      </c>
      <c r="G37" s="332">
        <v>7.272968166416959</v>
      </c>
      <c r="H37" s="335">
        <f t="shared" si="6"/>
        <v>-0.27671889201902644</v>
      </c>
      <c r="I37" s="332">
        <v>7.1655795801883846</v>
      </c>
      <c r="J37" s="335">
        <f t="shared" si="11"/>
        <v>-0.17155918019720229</v>
      </c>
      <c r="K37" s="332">
        <v>7.8056030131241751</v>
      </c>
      <c r="L37" s="335">
        <f>K37-K50</f>
        <v>-0.45222606590315095</v>
      </c>
      <c r="M37" s="332">
        <v>7.3794988397626575</v>
      </c>
      <c r="N37" s="335">
        <f>M37-M50</f>
        <v>-0.27277701344407568</v>
      </c>
    </row>
    <row r="38" spans="2:14" hidden="1" outlineLevel="1">
      <c r="B38" s="65" t="s">
        <v>86</v>
      </c>
      <c r="C38" s="330">
        <v>3.3612266112266114</v>
      </c>
      <c r="D38" s="333">
        <f t="shared" si="10"/>
        <v>-4.5838668467173136</v>
      </c>
      <c r="E38" s="329">
        <v>7.75</v>
      </c>
      <c r="F38" s="334">
        <f t="shared" si="10"/>
        <v>0.41000000000000014</v>
      </c>
      <c r="G38" s="330">
        <v>8.2305951914084883</v>
      </c>
      <c r="H38" s="333">
        <f t="shared" si="6"/>
        <v>0.93863537936767738</v>
      </c>
      <c r="I38" s="329">
        <v>7.92</v>
      </c>
      <c r="J38" s="334">
        <f t="shared" si="11"/>
        <v>0.61000000000000032</v>
      </c>
      <c r="K38" s="330">
        <v>9.18</v>
      </c>
      <c r="L38" s="333">
        <f t="shared" si="12"/>
        <v>9.9999999999997868E-3</v>
      </c>
      <c r="M38" s="329">
        <v>8.36</v>
      </c>
      <c r="N38" s="334">
        <f t="shared" si="13"/>
        <v>0.37999999999999901</v>
      </c>
    </row>
    <row r="39" spans="2:14" hidden="1" outlineLevel="1">
      <c r="B39" s="65" t="s">
        <v>87</v>
      </c>
      <c r="C39" s="330">
        <v>2.5151187904967602</v>
      </c>
      <c r="D39" s="333">
        <f t="shared" si="10"/>
        <v>-3.1259369279783127</v>
      </c>
      <c r="E39" s="329">
        <v>7.47</v>
      </c>
      <c r="F39" s="334">
        <f t="shared" si="10"/>
        <v>8.0000000000000071E-2</v>
      </c>
      <c r="G39" s="330">
        <v>7.8491922573133461</v>
      </c>
      <c r="H39" s="333">
        <f t="shared" si="6"/>
        <v>0.3935797129769254</v>
      </c>
      <c r="I39" s="329">
        <v>7.55</v>
      </c>
      <c r="J39" s="334">
        <f t="shared" si="11"/>
        <v>0.16999999999999993</v>
      </c>
      <c r="K39" s="330">
        <v>8.91</v>
      </c>
      <c r="L39" s="333">
        <f t="shared" si="12"/>
        <v>-0.34999999999999964</v>
      </c>
      <c r="M39" s="329">
        <v>8.01</v>
      </c>
      <c r="N39" s="334">
        <f t="shared" si="13"/>
        <v>2.9999999999999361E-2</v>
      </c>
    </row>
    <row r="40" spans="2:14" hidden="1" outlineLevel="1">
      <c r="B40" s="65" t="s">
        <v>88</v>
      </c>
      <c r="C40" s="330">
        <v>2.302781289506953</v>
      </c>
      <c r="D40" s="333">
        <f t="shared" si="10"/>
        <v>-1.4813529591581882</v>
      </c>
      <c r="E40" s="329">
        <v>6.95</v>
      </c>
      <c r="F40" s="334">
        <f t="shared" si="10"/>
        <v>0.54999999999999982</v>
      </c>
      <c r="G40" s="330">
        <v>7.4447646202378062</v>
      </c>
      <c r="H40" s="333">
        <f t="shared" si="6"/>
        <v>0.90343875938755858</v>
      </c>
      <c r="I40" s="329">
        <v>7.16</v>
      </c>
      <c r="J40" s="334">
        <f t="shared" si="11"/>
        <v>0.71999999999999975</v>
      </c>
      <c r="K40" s="330">
        <v>7.22</v>
      </c>
      <c r="L40" s="333">
        <f t="shared" si="12"/>
        <v>0.45999999999999996</v>
      </c>
      <c r="M40" s="329">
        <v>7.18</v>
      </c>
      <c r="N40" s="334">
        <f t="shared" si="13"/>
        <v>0.62000000000000011</v>
      </c>
    </row>
    <row r="41" spans="2:14" hidden="1" outlineLevel="1">
      <c r="B41" s="65" t="s">
        <v>89</v>
      </c>
      <c r="C41" s="330">
        <v>3.0896501457725947</v>
      </c>
      <c r="D41" s="333">
        <f t="shared" si="10"/>
        <v>-0.47899392202401536</v>
      </c>
      <c r="E41" s="329">
        <v>6.69</v>
      </c>
      <c r="F41" s="334">
        <f t="shared" si="10"/>
        <v>0.32000000000000028</v>
      </c>
      <c r="G41" s="330">
        <v>7.3668020893789903</v>
      </c>
      <c r="H41" s="333">
        <f t="shared" si="6"/>
        <v>0.58578512495246926</v>
      </c>
      <c r="I41" s="329">
        <v>7.13</v>
      </c>
      <c r="J41" s="334">
        <f t="shared" si="11"/>
        <v>0.49000000000000021</v>
      </c>
      <c r="K41" s="330">
        <v>7.41</v>
      </c>
      <c r="L41" s="333">
        <f t="shared" si="12"/>
        <v>3.0000000000000249E-2</v>
      </c>
      <c r="M41" s="329">
        <v>7.22</v>
      </c>
      <c r="N41" s="334">
        <f t="shared" si="13"/>
        <v>0.34999999999999964</v>
      </c>
    </row>
    <row r="42" spans="2:14" hidden="1" outlineLevel="1">
      <c r="B42" s="65" t="s">
        <v>90</v>
      </c>
      <c r="C42" s="330">
        <v>3.2146095717884129</v>
      </c>
      <c r="D42" s="333">
        <f t="shared" si="10"/>
        <v>0.38431760098549317</v>
      </c>
      <c r="E42" s="329">
        <v>6.17</v>
      </c>
      <c r="F42" s="334">
        <f t="shared" si="10"/>
        <v>-8.9999999999999858E-2</v>
      </c>
      <c r="G42" s="330">
        <v>7.0327490510976753</v>
      </c>
      <c r="H42" s="333">
        <f t="shared" si="6"/>
        <v>0.13850229947572057</v>
      </c>
      <c r="I42" s="329">
        <v>6.74</v>
      </c>
      <c r="J42" s="334">
        <f t="shared" si="11"/>
        <v>0.15000000000000036</v>
      </c>
      <c r="K42" s="330">
        <v>7.35</v>
      </c>
      <c r="L42" s="333">
        <f t="shared" si="12"/>
        <v>0.25999999999999979</v>
      </c>
      <c r="M42" s="329">
        <v>6.96</v>
      </c>
      <c r="N42" s="334">
        <f t="shared" si="13"/>
        <v>0.20000000000000018</v>
      </c>
    </row>
    <row r="43" spans="2:14" hidden="1" outlineLevel="1">
      <c r="B43" s="65" t="s">
        <v>91</v>
      </c>
      <c r="C43" s="330">
        <v>2.5173267326732671</v>
      </c>
      <c r="D43" s="333">
        <f t="shared" si="10"/>
        <v>-0.44962122794557979</v>
      </c>
      <c r="E43" s="329">
        <v>5.82</v>
      </c>
      <c r="F43" s="334">
        <f t="shared" si="10"/>
        <v>-0.41999999999999993</v>
      </c>
      <c r="G43" s="330">
        <v>7.0267757364445043</v>
      </c>
      <c r="H43" s="333">
        <f t="shared" si="6"/>
        <v>0.47263956606651192</v>
      </c>
      <c r="I43" s="329">
        <v>6.68</v>
      </c>
      <c r="J43" s="334">
        <f t="shared" si="11"/>
        <v>0.25999999999999979</v>
      </c>
      <c r="K43" s="330">
        <v>6.98</v>
      </c>
      <c r="L43" s="333">
        <f t="shared" si="12"/>
        <v>0.15000000000000036</v>
      </c>
      <c r="M43" s="329">
        <v>6.79</v>
      </c>
      <c r="N43" s="334">
        <f t="shared" si="13"/>
        <v>0.21999999999999975</v>
      </c>
    </row>
    <row r="44" spans="2:14" hidden="1" outlineLevel="1">
      <c r="B44" s="65" t="s">
        <v>92</v>
      </c>
      <c r="C44" s="330">
        <v>2.4435075885328836</v>
      </c>
      <c r="D44" s="333">
        <f t="shared" si="10"/>
        <v>-0.7525554035931008</v>
      </c>
      <c r="E44" s="329">
        <v>7.43</v>
      </c>
      <c r="F44" s="334">
        <f t="shared" si="10"/>
        <v>0.62000000000000011</v>
      </c>
      <c r="G44" s="330">
        <v>6.8641817517867389</v>
      </c>
      <c r="H44" s="333">
        <f t="shared" si="6"/>
        <v>0.59308395308945361</v>
      </c>
      <c r="I44" s="329">
        <v>6.85</v>
      </c>
      <c r="J44" s="334">
        <f t="shared" si="11"/>
        <v>0.55999999999999961</v>
      </c>
      <c r="K44" s="330">
        <v>7.09</v>
      </c>
      <c r="L44" s="333">
        <f t="shared" si="12"/>
        <v>0.79</v>
      </c>
      <c r="M44" s="329">
        <v>6.93</v>
      </c>
      <c r="N44" s="334">
        <f t="shared" si="13"/>
        <v>0.62999999999999989</v>
      </c>
    </row>
    <row r="45" spans="2:14" hidden="1" outlineLevel="1">
      <c r="B45" s="65" t="s">
        <v>93</v>
      </c>
      <c r="C45" s="330">
        <v>2.1830357142857144</v>
      </c>
      <c r="D45" s="333">
        <f t="shared" si="10"/>
        <v>-0.61093901846452869</v>
      </c>
      <c r="E45" s="329">
        <v>6.53</v>
      </c>
      <c r="F45" s="334">
        <f t="shared" si="10"/>
        <v>-0.8199999999999994</v>
      </c>
      <c r="G45" s="330">
        <v>6.9840770430357582</v>
      </c>
      <c r="H45" s="333">
        <f t="shared" si="6"/>
        <v>0.27381033902430563</v>
      </c>
      <c r="I45" s="329">
        <v>6.71</v>
      </c>
      <c r="J45" s="334">
        <f t="shared" si="11"/>
        <v>-2.0000000000000462E-2</v>
      </c>
      <c r="K45" s="330">
        <v>7.1</v>
      </c>
      <c r="L45" s="333">
        <f t="shared" si="12"/>
        <v>-0.22000000000000064</v>
      </c>
      <c r="M45" s="329">
        <v>6.85</v>
      </c>
      <c r="N45" s="334">
        <f t="shared" si="13"/>
        <v>-8.0000000000000071E-2</v>
      </c>
    </row>
    <row r="46" spans="2:14" hidden="1" outlineLevel="1">
      <c r="B46" s="65" t="s">
        <v>94</v>
      </c>
      <c r="C46" s="330">
        <v>3.1502379333786541</v>
      </c>
      <c r="D46" s="333">
        <f t="shared" si="10"/>
        <v>-5.3605019234232545</v>
      </c>
      <c r="E46" s="329">
        <v>7.76</v>
      </c>
      <c r="F46" s="334">
        <f t="shared" si="10"/>
        <v>1.2000000000000002</v>
      </c>
      <c r="G46" s="330">
        <v>8.0943033595571841</v>
      </c>
      <c r="H46" s="333">
        <f t="shared" si="6"/>
        <v>1.3990555723654392</v>
      </c>
      <c r="I46" s="329">
        <v>7.88</v>
      </c>
      <c r="J46" s="334">
        <f t="shared" si="11"/>
        <v>1.1799999999999997</v>
      </c>
      <c r="K46" s="330">
        <v>8.17</v>
      </c>
      <c r="L46" s="333">
        <f t="shared" si="12"/>
        <v>0.9399999999999995</v>
      </c>
      <c r="M46" s="329">
        <v>7.98</v>
      </c>
      <c r="N46" s="334">
        <f t="shared" si="13"/>
        <v>1.1100000000000003</v>
      </c>
    </row>
    <row r="47" spans="2:14" hidden="1" outlineLevel="1">
      <c r="B47" s="65" t="s">
        <v>95</v>
      </c>
      <c r="C47" s="330">
        <v>4.1749999999999998</v>
      </c>
      <c r="D47" s="333">
        <f t="shared" si="10"/>
        <v>-0.61709844559585481</v>
      </c>
      <c r="E47" s="329">
        <v>6.85</v>
      </c>
      <c r="F47" s="334">
        <f t="shared" si="10"/>
        <v>-0.79</v>
      </c>
      <c r="G47" s="330">
        <v>7.1529962633205706</v>
      </c>
      <c r="H47" s="333">
        <f t="shared" si="6"/>
        <v>-1.0767519162910801</v>
      </c>
      <c r="I47" s="329">
        <v>6.97</v>
      </c>
      <c r="J47" s="334">
        <f t="shared" si="11"/>
        <v>-1.0300000000000002</v>
      </c>
      <c r="K47" s="330">
        <v>8.51</v>
      </c>
      <c r="L47" s="333">
        <f t="shared" si="12"/>
        <v>-0.9399999999999995</v>
      </c>
      <c r="M47" s="329">
        <v>7.48</v>
      </c>
      <c r="N47" s="334">
        <f t="shared" si="13"/>
        <v>-1.0199999999999996</v>
      </c>
    </row>
    <row r="48" spans="2:14" hidden="1" outlineLevel="1">
      <c r="B48" s="65" t="s">
        <v>96</v>
      </c>
      <c r="C48" s="330">
        <v>4.7558375634517764</v>
      </c>
      <c r="D48" s="333">
        <f t="shared" si="10"/>
        <v>1.4265000278372852E-3</v>
      </c>
      <c r="E48" s="329">
        <v>8.52</v>
      </c>
      <c r="F48" s="334">
        <f t="shared" si="10"/>
        <v>0.33000000000000007</v>
      </c>
      <c r="G48" s="330">
        <v>8.3799657486173107</v>
      </c>
      <c r="H48" s="333">
        <f t="shared" si="6"/>
        <v>4.0811348617310728E-2</v>
      </c>
      <c r="I48" s="329">
        <v>8.26</v>
      </c>
      <c r="J48" s="334">
        <f t="shared" si="11"/>
        <v>0.10999999999999943</v>
      </c>
      <c r="K48" s="330">
        <v>11.42</v>
      </c>
      <c r="L48" s="333">
        <f t="shared" si="12"/>
        <v>8.0000000000000071E-2</v>
      </c>
      <c r="M48" s="329">
        <v>9.2200000000000006</v>
      </c>
      <c r="N48" s="334">
        <f t="shared" si="13"/>
        <v>8.9999999999999858E-2</v>
      </c>
    </row>
    <row r="49" spans="2:14" hidden="1" outlineLevel="1">
      <c r="B49" s="65" t="s">
        <v>97</v>
      </c>
      <c r="C49" s="330">
        <v>6.07475884244373</v>
      </c>
      <c r="D49" s="333">
        <f t="shared" si="10"/>
        <v>1.0101740305203801</v>
      </c>
      <c r="E49" s="329">
        <v>9.07</v>
      </c>
      <c r="F49" s="334">
        <f t="shared" si="10"/>
        <v>0.25</v>
      </c>
      <c r="G49" s="330">
        <v>8.8031157180093356</v>
      </c>
      <c r="H49" s="333">
        <f t="shared" si="6"/>
        <v>-0.15122764200047634</v>
      </c>
      <c r="I49" s="329">
        <v>8.7799999999999994</v>
      </c>
      <c r="J49" s="334">
        <f t="shared" si="11"/>
        <v>-2.000000000000135E-2</v>
      </c>
      <c r="K49" s="330">
        <v>11.39</v>
      </c>
      <c r="L49" s="333">
        <f t="shared" si="12"/>
        <v>-5.9999999999998721E-2</v>
      </c>
      <c r="M49" s="329">
        <v>9.68</v>
      </c>
      <c r="N49" s="334">
        <f t="shared" si="13"/>
        <v>-1.9999999999999574E-2</v>
      </c>
    </row>
    <row r="50" spans="2:14" collapsed="1">
      <c r="B50" s="79">
        <v>2008</v>
      </c>
      <c r="C50" s="332">
        <v>3.3250958042645182</v>
      </c>
      <c r="D50" s="335">
        <f t="shared" si="10"/>
        <v>-1.0031118953287743</v>
      </c>
      <c r="E50" s="332">
        <v>7.2027909641512524</v>
      </c>
      <c r="F50" s="335">
        <f t="shared" si="10"/>
        <v>0.12818559124242146</v>
      </c>
      <c r="G50" s="332">
        <v>7.5496870584359854</v>
      </c>
      <c r="H50" s="335">
        <f t="shared" si="6"/>
        <v>0.39036947686388146</v>
      </c>
      <c r="I50" s="332">
        <v>7.3371387603855869</v>
      </c>
      <c r="J50" s="335">
        <f t="shared" si="11"/>
        <v>0.27439881006941746</v>
      </c>
      <c r="K50" s="332">
        <v>8.2578290790273261</v>
      </c>
      <c r="L50" s="335">
        <f>K50-K63</f>
        <v>0.15137086313848158</v>
      </c>
      <c r="M50" s="332">
        <v>7.6522758532067332</v>
      </c>
      <c r="N50" s="335">
        <f>M50-M63</f>
        <v>0.23236929736358469</v>
      </c>
    </row>
    <row r="51" spans="2:14" hidden="1" outlineLevel="1">
      <c r="B51" s="65" t="s">
        <v>86</v>
      </c>
      <c r="C51" s="330">
        <v>7.9450934579439254</v>
      </c>
      <c r="D51" s="333" t="e">
        <f t="shared" si="10"/>
        <v>#REF!</v>
      </c>
      <c r="E51" s="329">
        <v>7.34</v>
      </c>
      <c r="F51" s="334" t="e">
        <f t="shared" si="10"/>
        <v>#REF!</v>
      </c>
      <c r="G51" s="330">
        <v>7.2919598120408109</v>
      </c>
      <c r="H51" s="333" t="e">
        <f t="shared" si="6"/>
        <v>#REF!</v>
      </c>
      <c r="I51" s="329">
        <v>7.31</v>
      </c>
      <c r="J51" s="334" t="e">
        <f t="shared" si="11"/>
        <v>#REF!</v>
      </c>
      <c r="K51" s="330">
        <v>9.17</v>
      </c>
      <c r="L51" s="333" t="e">
        <f t="shared" si="12"/>
        <v>#REF!</v>
      </c>
      <c r="M51" s="329">
        <v>7.98</v>
      </c>
      <c r="N51" s="334" t="e">
        <f t="shared" si="13"/>
        <v>#REF!</v>
      </c>
    </row>
    <row r="52" spans="2:14" hidden="1" outlineLevel="1">
      <c r="B52" s="65" t="s">
        <v>87</v>
      </c>
      <c r="C52" s="330">
        <v>5.6410557184750729</v>
      </c>
      <c r="D52" s="333" t="e">
        <f t="shared" si="10"/>
        <v>#REF!</v>
      </c>
      <c r="E52" s="329">
        <v>7.39</v>
      </c>
      <c r="F52" s="334" t="e">
        <f t="shared" si="10"/>
        <v>#REF!</v>
      </c>
      <c r="G52" s="330">
        <v>7.4556125443364207</v>
      </c>
      <c r="H52" s="333" t="e">
        <f t="shared" si="6"/>
        <v>#REF!</v>
      </c>
      <c r="I52" s="329">
        <v>7.38</v>
      </c>
      <c r="J52" s="334" t="e">
        <f t="shared" si="11"/>
        <v>#REF!</v>
      </c>
      <c r="K52" s="330">
        <v>9.26</v>
      </c>
      <c r="L52" s="333" t="e">
        <f t="shared" si="12"/>
        <v>#REF!</v>
      </c>
      <c r="M52" s="329">
        <v>7.98</v>
      </c>
      <c r="N52" s="334" t="e">
        <f t="shared" si="13"/>
        <v>#REF!</v>
      </c>
    </row>
    <row r="53" spans="2:14" hidden="1" outlineLevel="1">
      <c r="B53" s="65" t="s">
        <v>88</v>
      </c>
      <c r="C53" s="330">
        <v>3.7841342486651413</v>
      </c>
      <c r="D53" s="333" t="e">
        <f t="shared" si="10"/>
        <v>#REF!</v>
      </c>
      <c r="E53" s="329">
        <v>6.4</v>
      </c>
      <c r="F53" s="334" t="e">
        <f t="shared" si="10"/>
        <v>#REF!</v>
      </c>
      <c r="G53" s="330">
        <v>6.5413258608502476</v>
      </c>
      <c r="H53" s="333" t="e">
        <f t="shared" si="6"/>
        <v>#REF!</v>
      </c>
      <c r="I53" s="329">
        <v>6.44</v>
      </c>
      <c r="J53" s="334" t="e">
        <f t="shared" si="11"/>
        <v>#REF!</v>
      </c>
      <c r="K53" s="330">
        <v>6.76</v>
      </c>
      <c r="L53" s="333" t="e">
        <f t="shared" si="12"/>
        <v>#REF!</v>
      </c>
      <c r="M53" s="329">
        <v>6.56</v>
      </c>
      <c r="N53" s="334" t="e">
        <f t="shared" si="13"/>
        <v>#REF!</v>
      </c>
    </row>
    <row r="54" spans="2:14" hidden="1" outlineLevel="1">
      <c r="B54" s="65" t="s">
        <v>89</v>
      </c>
      <c r="C54" s="330">
        <v>3.56864406779661</v>
      </c>
      <c r="D54" s="333" t="e">
        <f t="shared" si="10"/>
        <v>#REF!</v>
      </c>
      <c r="E54" s="329">
        <v>6.37</v>
      </c>
      <c r="F54" s="334" t="e">
        <f t="shared" si="10"/>
        <v>#REF!</v>
      </c>
      <c r="G54" s="330">
        <v>6.781016964426521</v>
      </c>
      <c r="H54" s="333" t="e">
        <f t="shared" si="6"/>
        <v>#REF!</v>
      </c>
      <c r="I54" s="329">
        <v>6.64</v>
      </c>
      <c r="J54" s="334" t="e">
        <f t="shared" si="11"/>
        <v>#REF!</v>
      </c>
      <c r="K54" s="330">
        <v>7.38</v>
      </c>
      <c r="L54" s="333" t="e">
        <f t="shared" si="12"/>
        <v>#REF!</v>
      </c>
      <c r="M54" s="329">
        <v>6.87</v>
      </c>
      <c r="N54" s="334" t="e">
        <f t="shared" si="13"/>
        <v>#REF!</v>
      </c>
    </row>
    <row r="55" spans="2:14" hidden="1" outlineLevel="1">
      <c r="B55" s="65" t="s">
        <v>90</v>
      </c>
      <c r="C55" s="330">
        <v>2.8302919708029197</v>
      </c>
      <c r="D55" s="333" t="e">
        <f t="shared" si="10"/>
        <v>#REF!</v>
      </c>
      <c r="E55" s="329">
        <v>6.26</v>
      </c>
      <c r="F55" s="334" t="e">
        <f t="shared" si="10"/>
        <v>#REF!</v>
      </c>
      <c r="G55" s="330">
        <v>6.8942467516219548</v>
      </c>
      <c r="H55" s="333" t="e">
        <f t="shared" si="6"/>
        <v>#REF!</v>
      </c>
      <c r="I55" s="329">
        <v>6.59</v>
      </c>
      <c r="J55" s="334" t="e">
        <f t="shared" si="11"/>
        <v>#REF!</v>
      </c>
      <c r="K55" s="330">
        <v>7.09</v>
      </c>
      <c r="L55" s="333" t="e">
        <f t="shared" si="12"/>
        <v>#REF!</v>
      </c>
      <c r="M55" s="329">
        <v>6.76</v>
      </c>
      <c r="N55" s="334" t="e">
        <f t="shared" si="13"/>
        <v>#REF!</v>
      </c>
    </row>
    <row r="56" spans="2:14" hidden="1" outlineLevel="1">
      <c r="B56" s="65" t="s">
        <v>91</v>
      </c>
      <c r="C56" s="330">
        <v>2.9669479606188469</v>
      </c>
      <c r="D56" s="333" t="e">
        <f t="shared" si="10"/>
        <v>#REF!</v>
      </c>
      <c r="E56" s="329">
        <v>6.24</v>
      </c>
      <c r="F56" s="334" t="e">
        <f t="shared" si="10"/>
        <v>#REF!</v>
      </c>
      <c r="G56" s="330">
        <v>6.5541361703779923</v>
      </c>
      <c r="H56" s="333" t="e">
        <f t="shared" si="6"/>
        <v>#REF!</v>
      </c>
      <c r="I56" s="329">
        <v>6.42</v>
      </c>
      <c r="J56" s="334" t="e">
        <f t="shared" si="11"/>
        <v>#REF!</v>
      </c>
      <c r="K56" s="330">
        <v>6.83</v>
      </c>
      <c r="L56" s="333" t="e">
        <f t="shared" si="12"/>
        <v>#REF!</v>
      </c>
      <c r="M56" s="329">
        <v>6.57</v>
      </c>
      <c r="N56" s="334" t="e">
        <f t="shared" si="13"/>
        <v>#REF!</v>
      </c>
    </row>
    <row r="57" spans="2:14" hidden="1" outlineLevel="1">
      <c r="B57" s="65" t="s">
        <v>92</v>
      </c>
      <c r="C57" s="330">
        <v>3.1960629921259844</v>
      </c>
      <c r="D57" s="333" t="e">
        <f t="shared" si="10"/>
        <v>#REF!</v>
      </c>
      <c r="E57" s="329">
        <v>6.81</v>
      </c>
      <c r="F57" s="334" t="e">
        <f t="shared" si="10"/>
        <v>#REF!</v>
      </c>
      <c r="G57" s="330">
        <v>6.2710977986972853</v>
      </c>
      <c r="H57" s="333" t="e">
        <f t="shared" si="6"/>
        <v>#REF!</v>
      </c>
      <c r="I57" s="329">
        <v>6.29</v>
      </c>
      <c r="J57" s="334" t="e">
        <f t="shared" si="11"/>
        <v>#REF!</v>
      </c>
      <c r="K57" s="330">
        <v>6.3</v>
      </c>
      <c r="L57" s="333" t="e">
        <f t="shared" si="12"/>
        <v>#REF!</v>
      </c>
      <c r="M57" s="329">
        <v>6.3</v>
      </c>
      <c r="N57" s="334" t="e">
        <f t="shared" si="13"/>
        <v>#REF!</v>
      </c>
    </row>
    <row r="58" spans="2:14" hidden="1" outlineLevel="1">
      <c r="B58" s="65" t="s">
        <v>93</v>
      </c>
      <c r="C58" s="330">
        <v>2.7939747327502431</v>
      </c>
      <c r="D58" s="333" t="e">
        <f t="shared" si="10"/>
        <v>#REF!</v>
      </c>
      <c r="E58" s="329">
        <v>7.35</v>
      </c>
      <c r="F58" s="334" t="e">
        <f t="shared" si="10"/>
        <v>#REF!</v>
      </c>
      <c r="G58" s="330">
        <v>6.7102667040114525</v>
      </c>
      <c r="H58" s="333" t="e">
        <f t="shared" si="6"/>
        <v>#REF!</v>
      </c>
      <c r="I58" s="329">
        <v>6.73</v>
      </c>
      <c r="J58" s="334" t="e">
        <f t="shared" si="11"/>
        <v>#REF!</v>
      </c>
      <c r="K58" s="330">
        <v>7.32</v>
      </c>
      <c r="L58" s="333" t="e">
        <f t="shared" si="12"/>
        <v>#REF!</v>
      </c>
      <c r="M58" s="329">
        <v>6.93</v>
      </c>
      <c r="N58" s="334" t="e">
        <f t="shared" si="13"/>
        <v>#REF!</v>
      </c>
    </row>
    <row r="59" spans="2:14" hidden="1" outlineLevel="1">
      <c r="B59" s="65" t="s">
        <v>94</v>
      </c>
      <c r="C59" s="330">
        <v>8.5107398568019086</v>
      </c>
      <c r="D59" s="333" t="e">
        <f t="shared" si="10"/>
        <v>#REF!</v>
      </c>
      <c r="E59" s="329">
        <v>6.56</v>
      </c>
      <c r="F59" s="334" t="e">
        <f t="shared" si="10"/>
        <v>#REF!</v>
      </c>
      <c r="G59" s="330">
        <v>6.6952477871917448</v>
      </c>
      <c r="H59" s="333" t="e">
        <f t="shared" si="6"/>
        <v>#REF!</v>
      </c>
      <c r="I59" s="329">
        <v>6.7</v>
      </c>
      <c r="J59" s="334" t="e">
        <f t="shared" si="11"/>
        <v>#REF!</v>
      </c>
      <c r="K59" s="330">
        <v>7.23</v>
      </c>
      <c r="L59" s="333" t="e">
        <f t="shared" si="12"/>
        <v>#REF!</v>
      </c>
      <c r="M59" s="329">
        <v>6.87</v>
      </c>
      <c r="N59" s="334" t="e">
        <f t="shared" si="13"/>
        <v>#REF!</v>
      </c>
    </row>
    <row r="60" spans="2:14" hidden="1" outlineLevel="1">
      <c r="B60" s="65" t="s">
        <v>95</v>
      </c>
      <c r="C60" s="330">
        <v>4.7920984455958546</v>
      </c>
      <c r="D60" s="333" t="e">
        <f t="shared" si="10"/>
        <v>#REF!</v>
      </c>
      <c r="E60" s="329">
        <v>7.64</v>
      </c>
      <c r="F60" s="334" t="e">
        <f t="shared" si="10"/>
        <v>#REF!</v>
      </c>
      <c r="G60" s="330">
        <v>8.2297481796116507</v>
      </c>
      <c r="H60" s="333" t="e">
        <f t="shared" si="6"/>
        <v>#REF!</v>
      </c>
      <c r="I60" s="329">
        <v>8</v>
      </c>
      <c r="J60" s="334" t="e">
        <f t="shared" si="11"/>
        <v>#REF!</v>
      </c>
      <c r="K60" s="330">
        <v>9.4499999999999993</v>
      </c>
      <c r="L60" s="333" t="e">
        <f t="shared" si="12"/>
        <v>#REF!</v>
      </c>
      <c r="M60" s="329">
        <v>8.5</v>
      </c>
      <c r="N60" s="334" t="e">
        <f t="shared" si="13"/>
        <v>#REF!</v>
      </c>
    </row>
    <row r="61" spans="2:14" hidden="1" outlineLevel="1">
      <c r="B61" s="65" t="s">
        <v>96</v>
      </c>
      <c r="C61" s="330">
        <v>4.7544110634239392</v>
      </c>
      <c r="D61" s="333" t="e">
        <f t="shared" si="10"/>
        <v>#REF!</v>
      </c>
      <c r="E61" s="329">
        <v>8.19</v>
      </c>
      <c r="F61" s="334" t="e">
        <f t="shared" si="10"/>
        <v>#REF!</v>
      </c>
      <c r="G61" s="330">
        <v>8.3391544</v>
      </c>
      <c r="H61" s="333" t="e">
        <f t="shared" si="6"/>
        <v>#REF!</v>
      </c>
      <c r="I61" s="329">
        <v>8.15</v>
      </c>
      <c r="J61" s="334" t="e">
        <f t="shared" si="11"/>
        <v>#REF!</v>
      </c>
      <c r="K61" s="330">
        <v>11.34</v>
      </c>
      <c r="L61" s="333" t="e">
        <f t="shared" si="12"/>
        <v>#REF!</v>
      </c>
      <c r="M61" s="329">
        <v>9.1300000000000008</v>
      </c>
      <c r="N61" s="334" t="e">
        <f t="shared" si="13"/>
        <v>#REF!</v>
      </c>
    </row>
    <row r="62" spans="2:14" hidden="1" outlineLevel="1">
      <c r="B62" s="65" t="s">
        <v>97</v>
      </c>
      <c r="C62" s="330">
        <v>5.0645848119233499</v>
      </c>
      <c r="D62" s="333" t="e">
        <f t="shared" si="10"/>
        <v>#REF!</v>
      </c>
      <c r="E62" s="329">
        <v>8.82</v>
      </c>
      <c r="F62" s="334" t="e">
        <f t="shared" si="10"/>
        <v>#REF!</v>
      </c>
      <c r="G62" s="330">
        <v>8.9543433600098119</v>
      </c>
      <c r="H62" s="333" t="e">
        <f t="shared" si="6"/>
        <v>#REF!</v>
      </c>
      <c r="I62" s="329">
        <v>8.8000000000000007</v>
      </c>
      <c r="J62" s="334" t="e">
        <f t="shared" si="11"/>
        <v>#REF!</v>
      </c>
      <c r="K62" s="330">
        <v>11.45</v>
      </c>
      <c r="L62" s="333" t="e">
        <f t="shared" si="12"/>
        <v>#REF!</v>
      </c>
      <c r="M62" s="329">
        <v>9.6999999999999993</v>
      </c>
      <c r="N62" s="334" t="e">
        <f t="shared" si="13"/>
        <v>#REF!</v>
      </c>
    </row>
    <row r="63" spans="2:14" collapsed="1">
      <c r="B63" s="79">
        <v>2007</v>
      </c>
      <c r="C63" s="332">
        <v>4.3282076995932925</v>
      </c>
      <c r="D63" s="335">
        <f t="shared" ref="D63" si="14">C63-C76</f>
        <v>-1.0304532579777463</v>
      </c>
      <c r="E63" s="332">
        <v>7.074605372908831</v>
      </c>
      <c r="F63" s="335">
        <f t="shared" ref="F63" si="15">E63-E76</f>
        <v>8.6295724432892129E-3</v>
      </c>
      <c r="G63" s="332">
        <v>7.159317581572104</v>
      </c>
      <c r="H63" s="335">
        <f t="shared" si="6"/>
        <v>-0.35712538028897978</v>
      </c>
      <c r="I63" s="332">
        <v>7.0627399503161694</v>
      </c>
      <c r="J63" s="335">
        <f>I63-I76</f>
        <v>-0.31382836084544685</v>
      </c>
      <c r="K63" s="332">
        <v>8.1064582158888445</v>
      </c>
      <c r="L63" s="335">
        <f>K63-K76</f>
        <v>9.7281969275385904E-2</v>
      </c>
      <c r="M63" s="332">
        <v>7.4199065558431485</v>
      </c>
      <c r="N63" s="335">
        <f>M63-M76</f>
        <v>-0.17561320864949526</v>
      </c>
    </row>
    <row r="64" spans="2:14" hidden="1" outlineLevel="1">
      <c r="B64" s="65" t="s">
        <v>86</v>
      </c>
      <c r="C64" s="330" t="e">
        <v>#REF!</v>
      </c>
      <c r="D64" s="330"/>
      <c r="E64" s="329" t="e">
        <v>#REF!</v>
      </c>
      <c r="F64" s="329"/>
      <c r="G64" s="330" t="e">
        <v>#REF!</v>
      </c>
      <c r="H64" s="330"/>
      <c r="I64" s="329" t="e">
        <v>#REF!</v>
      </c>
      <c r="J64" s="329"/>
      <c r="K64" s="330" t="e">
        <v>#REF!</v>
      </c>
      <c r="L64" s="330"/>
      <c r="M64" s="329" t="e">
        <v>#REF!</v>
      </c>
      <c r="N64" s="329"/>
    </row>
    <row r="65" spans="2:14" hidden="1" outlineLevel="1">
      <c r="B65" s="65" t="s">
        <v>87</v>
      </c>
      <c r="C65" s="330" t="e">
        <v>#REF!</v>
      </c>
      <c r="D65" s="330"/>
      <c r="E65" s="329" t="e">
        <v>#REF!</v>
      </c>
      <c r="F65" s="329"/>
      <c r="G65" s="330" t="e">
        <v>#REF!</v>
      </c>
      <c r="H65" s="330"/>
      <c r="I65" s="329" t="e">
        <v>#REF!</v>
      </c>
      <c r="J65" s="329"/>
      <c r="K65" s="330" t="e">
        <v>#REF!</v>
      </c>
      <c r="L65" s="330"/>
      <c r="M65" s="329" t="e">
        <v>#REF!</v>
      </c>
      <c r="N65" s="329"/>
    </row>
    <row r="66" spans="2:14" hidden="1" outlineLevel="1">
      <c r="B66" s="65" t="s">
        <v>88</v>
      </c>
      <c r="C66" s="330" t="e">
        <v>#REF!</v>
      </c>
      <c r="D66" s="330"/>
      <c r="E66" s="329" t="e">
        <v>#REF!</v>
      </c>
      <c r="F66" s="329"/>
      <c r="G66" s="330" t="e">
        <v>#REF!</v>
      </c>
      <c r="H66" s="330"/>
      <c r="I66" s="329" t="e">
        <v>#REF!</v>
      </c>
      <c r="J66" s="329"/>
      <c r="K66" s="330" t="e">
        <v>#REF!</v>
      </c>
      <c r="L66" s="330"/>
      <c r="M66" s="329" t="e">
        <v>#REF!</v>
      </c>
      <c r="N66" s="329"/>
    </row>
    <row r="67" spans="2:14" hidden="1" outlineLevel="1">
      <c r="B67" s="65" t="s">
        <v>89</v>
      </c>
      <c r="C67" s="330" t="e">
        <v>#REF!</v>
      </c>
      <c r="D67" s="330"/>
      <c r="E67" s="329" t="e">
        <v>#REF!</v>
      </c>
      <c r="F67" s="329"/>
      <c r="G67" s="330" t="e">
        <v>#REF!</v>
      </c>
      <c r="H67" s="330"/>
      <c r="I67" s="329" t="e">
        <v>#REF!</v>
      </c>
      <c r="J67" s="329"/>
      <c r="K67" s="330" t="e">
        <v>#REF!</v>
      </c>
      <c r="L67" s="330"/>
      <c r="M67" s="329" t="e">
        <v>#REF!</v>
      </c>
      <c r="N67" s="329"/>
    </row>
    <row r="68" spans="2:14" hidden="1" outlineLevel="1">
      <c r="B68" s="65" t="s">
        <v>90</v>
      </c>
      <c r="C68" s="330" t="e">
        <v>#REF!</v>
      </c>
      <c r="D68" s="330"/>
      <c r="E68" s="329" t="e">
        <v>#REF!</v>
      </c>
      <c r="F68" s="329"/>
      <c r="G68" s="330" t="e">
        <v>#REF!</v>
      </c>
      <c r="H68" s="330"/>
      <c r="I68" s="329" t="e">
        <v>#REF!</v>
      </c>
      <c r="J68" s="329"/>
      <c r="K68" s="330" t="e">
        <v>#REF!</v>
      </c>
      <c r="L68" s="330"/>
      <c r="M68" s="329" t="e">
        <v>#REF!</v>
      </c>
      <c r="N68" s="329"/>
    </row>
    <row r="69" spans="2:14" hidden="1" outlineLevel="1">
      <c r="B69" s="65" t="s">
        <v>91</v>
      </c>
      <c r="C69" s="330" t="e">
        <v>#REF!</v>
      </c>
      <c r="D69" s="330"/>
      <c r="E69" s="329" t="e">
        <v>#REF!</v>
      </c>
      <c r="F69" s="329"/>
      <c r="G69" s="330" t="e">
        <v>#REF!</v>
      </c>
      <c r="H69" s="330"/>
      <c r="I69" s="329" t="e">
        <v>#REF!</v>
      </c>
      <c r="J69" s="329"/>
      <c r="K69" s="330" t="e">
        <v>#REF!</v>
      </c>
      <c r="L69" s="330"/>
      <c r="M69" s="329" t="e">
        <v>#REF!</v>
      </c>
      <c r="N69" s="329"/>
    </row>
    <row r="70" spans="2:14" hidden="1" outlineLevel="1">
      <c r="B70" s="65" t="s">
        <v>92</v>
      </c>
      <c r="C70" s="330" t="e">
        <v>#REF!</v>
      </c>
      <c r="D70" s="330"/>
      <c r="E70" s="329" t="e">
        <v>#REF!</v>
      </c>
      <c r="F70" s="329"/>
      <c r="G70" s="330" t="e">
        <v>#REF!</v>
      </c>
      <c r="H70" s="330"/>
      <c r="I70" s="329" t="e">
        <v>#REF!</v>
      </c>
      <c r="J70" s="329"/>
      <c r="K70" s="330" t="e">
        <v>#REF!</v>
      </c>
      <c r="L70" s="330"/>
      <c r="M70" s="329" t="e">
        <v>#REF!</v>
      </c>
      <c r="N70" s="329"/>
    </row>
    <row r="71" spans="2:14" hidden="1" outlineLevel="1">
      <c r="B71" s="65" t="s">
        <v>93</v>
      </c>
      <c r="C71" s="330" t="e">
        <v>#REF!</v>
      </c>
      <c r="D71" s="330"/>
      <c r="E71" s="329" t="e">
        <v>#REF!</v>
      </c>
      <c r="F71" s="329"/>
      <c r="G71" s="330" t="e">
        <v>#REF!</v>
      </c>
      <c r="H71" s="330"/>
      <c r="I71" s="329" t="e">
        <v>#REF!</v>
      </c>
      <c r="J71" s="329"/>
      <c r="K71" s="330" t="e">
        <v>#REF!</v>
      </c>
      <c r="L71" s="330"/>
      <c r="M71" s="329" t="e">
        <v>#REF!</v>
      </c>
      <c r="N71" s="329"/>
    </row>
    <row r="72" spans="2:14" hidden="1" outlineLevel="1">
      <c r="B72" s="65" t="s">
        <v>94</v>
      </c>
      <c r="C72" s="330" t="e">
        <v>#REF!</v>
      </c>
      <c r="D72" s="330"/>
      <c r="E72" s="329" t="e">
        <v>#REF!</v>
      </c>
      <c r="F72" s="329"/>
      <c r="G72" s="330" t="e">
        <v>#REF!</v>
      </c>
      <c r="H72" s="330"/>
      <c r="I72" s="329" t="e">
        <v>#REF!</v>
      </c>
      <c r="J72" s="329"/>
      <c r="K72" s="330" t="e">
        <v>#REF!</v>
      </c>
      <c r="L72" s="330"/>
      <c r="M72" s="329" t="e">
        <v>#REF!</v>
      </c>
      <c r="N72" s="329"/>
    </row>
    <row r="73" spans="2:14" hidden="1" outlineLevel="1">
      <c r="B73" s="65" t="s">
        <v>95</v>
      </c>
      <c r="C73" s="330" t="e">
        <v>#REF!</v>
      </c>
      <c r="D73" s="330"/>
      <c r="E73" s="329" t="e">
        <v>#REF!</v>
      </c>
      <c r="F73" s="329"/>
      <c r="G73" s="330" t="e">
        <v>#REF!</v>
      </c>
      <c r="H73" s="330"/>
      <c r="I73" s="329" t="e">
        <v>#REF!</v>
      </c>
      <c r="J73" s="329"/>
      <c r="K73" s="330" t="e">
        <v>#REF!</v>
      </c>
      <c r="L73" s="330"/>
      <c r="M73" s="329" t="e">
        <v>#REF!</v>
      </c>
      <c r="N73" s="329"/>
    </row>
    <row r="74" spans="2:14" hidden="1" outlineLevel="1">
      <c r="B74" s="65" t="s">
        <v>96</v>
      </c>
      <c r="C74" s="330" t="e">
        <v>#REF!</v>
      </c>
      <c r="D74" s="330"/>
      <c r="E74" s="329" t="e">
        <v>#REF!</v>
      </c>
      <c r="F74" s="329"/>
      <c r="G74" s="330" t="e">
        <v>#REF!</v>
      </c>
      <c r="H74" s="330"/>
      <c r="I74" s="329" t="e">
        <v>#REF!</v>
      </c>
      <c r="J74" s="329"/>
      <c r="K74" s="330" t="e">
        <v>#REF!</v>
      </c>
      <c r="L74" s="330"/>
      <c r="M74" s="329" t="e">
        <v>#REF!</v>
      </c>
      <c r="N74" s="329"/>
    </row>
    <row r="75" spans="2:14" hidden="1" outlineLevel="1">
      <c r="B75" s="65" t="s">
        <v>97</v>
      </c>
      <c r="C75" s="330" t="e">
        <v>#REF!</v>
      </c>
      <c r="D75" s="330"/>
      <c r="E75" s="329" t="e">
        <v>#REF!</v>
      </c>
      <c r="F75" s="329"/>
      <c r="G75" s="330" t="e">
        <v>#REF!</v>
      </c>
      <c r="H75" s="330"/>
      <c r="I75" s="329" t="e">
        <v>#REF!</v>
      </c>
      <c r="J75" s="329"/>
      <c r="K75" s="330" t="e">
        <v>#REF!</v>
      </c>
      <c r="L75" s="330"/>
      <c r="M75" s="329" t="e">
        <v>#REF!</v>
      </c>
      <c r="N75" s="329"/>
    </row>
    <row r="76" spans="2:14" collapsed="1">
      <c r="B76" s="79">
        <v>2006</v>
      </c>
      <c r="C76" s="332">
        <v>5.3586609575710389</v>
      </c>
      <c r="D76" s="335" t="s">
        <v>275</v>
      </c>
      <c r="E76" s="332">
        <v>7.0659758004655417</v>
      </c>
      <c r="F76" s="335" t="s">
        <v>275</v>
      </c>
      <c r="G76" s="332">
        <v>7.5164429618610837</v>
      </c>
      <c r="H76" s="335" t="s">
        <v>275</v>
      </c>
      <c r="I76" s="332">
        <v>7.3765683111616163</v>
      </c>
      <c r="J76" s="335" t="s">
        <v>275</v>
      </c>
      <c r="K76" s="332">
        <v>8.0091762466134586</v>
      </c>
      <c r="L76" s="335" t="s">
        <v>275</v>
      </c>
      <c r="M76" s="332">
        <v>7.5955197644926438</v>
      </c>
      <c r="N76" s="335" t="s">
        <v>275</v>
      </c>
    </row>
    <row r="77" spans="2:14" ht="15" customHeight="1">
      <c r="B77" s="170" t="s">
        <v>79</v>
      </c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336"/>
    </row>
    <row r="79" spans="2:14" ht="30" customHeight="1"/>
    <row r="81" ht="30" customHeight="1"/>
  </sheetData>
  <mergeCells count="2">
    <mergeCell ref="B5:N5"/>
    <mergeCell ref="B77:M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H6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294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278</v>
      </c>
      <c r="D6" s="141" t="s">
        <v>172</v>
      </c>
      <c r="E6" s="141" t="s">
        <v>173</v>
      </c>
      <c r="F6" s="171" t="s">
        <v>81</v>
      </c>
      <c r="G6" s="141" t="s">
        <v>142</v>
      </c>
      <c r="H6" s="171" t="s">
        <v>83</v>
      </c>
    </row>
    <row r="7" spans="2:8">
      <c r="B7" s="65" t="s">
        <v>94</v>
      </c>
      <c r="C7" s="329">
        <f>IFERROR('tablas evol EM CAT'!C7-'tablas evol EM CAT'!C20,"-")</f>
        <v>0.10898474849000728</v>
      </c>
      <c r="D7" s="329">
        <f>IFERROR('tablas evol EM CAT'!E7-'tablas evol EM CAT'!E20,"-")</f>
        <v>0.98876877987382539</v>
      </c>
      <c r="E7" s="329">
        <f>IFERROR('tablas evol EM CAT'!G7-'tablas evol EM CAT'!G20,"-")</f>
        <v>0.78585307300658513</v>
      </c>
      <c r="F7" s="329">
        <f>IFERROR('tablas evol EM CAT'!I7-'tablas evol EM CAT'!I20,"-")</f>
        <v>0.78211860317483772</v>
      </c>
      <c r="G7" s="330">
        <f>IFERROR('tablas evol EM CAT'!K7-'tablas evol EM CAT'!K20,"-")</f>
        <v>0.56550349757463625</v>
      </c>
      <c r="H7" s="329">
        <f>IFERROR('tablas evol EM CAT'!M7-'tablas evol EM CAT'!M20,"-")</f>
        <v>0.71159209191148864</v>
      </c>
    </row>
    <row r="8" spans="2:8">
      <c r="B8" s="65" t="s">
        <v>95</v>
      </c>
      <c r="C8" s="329">
        <f>IFERROR('tablas evol EM CAT'!C8-'tablas evol EM CAT'!C21,"-")</f>
        <v>-2.7072424616074429</v>
      </c>
      <c r="D8" s="329">
        <f>IFERROR('tablas evol EM CAT'!E8-'tablas evol EM CAT'!E21,"-")</f>
        <v>0.58417510422870755</v>
      </c>
      <c r="E8" s="329">
        <f>IFERROR('tablas evol EM CAT'!G8-'tablas evol EM CAT'!G21,"-")</f>
        <v>7.4024248634270151E-2</v>
      </c>
      <c r="F8" s="329">
        <f>IFERROR('tablas evol EM CAT'!I8-'tablas evol EM CAT'!I21,"-")</f>
        <v>4.454996896337704E-2</v>
      </c>
      <c r="G8" s="330">
        <f>IFERROR('tablas evol EM CAT'!K8-'tablas evol EM CAT'!K21,"-")</f>
        <v>0.24157658845241237</v>
      </c>
      <c r="H8" s="329">
        <f>IFERROR('tablas evol EM CAT'!M8-'tablas evol EM CAT'!M21,"-")</f>
        <v>7.1910871033086465E-2</v>
      </c>
    </row>
    <row r="9" spans="2:8">
      <c r="B9" s="65" t="s">
        <v>96</v>
      </c>
      <c r="C9" s="329">
        <f>IFERROR('tablas evol EM CAT'!C9-'tablas evol EM CAT'!C22,"-")</f>
        <v>-2.8813569749268173</v>
      </c>
      <c r="D9" s="329">
        <f>IFERROR('tablas evol EM CAT'!E9-'tablas evol EM CAT'!E22,"-")</f>
        <v>0.5</v>
      </c>
      <c r="E9" s="329">
        <f>IFERROR('tablas evol EM CAT'!G9-'tablas evol EM CAT'!G22,"-")</f>
        <v>-0.31721981474589001</v>
      </c>
      <c r="F9" s="329">
        <f>IFERROR('tablas evol EM CAT'!I9-'tablas evol EM CAT'!I22,"-")</f>
        <v>-0.32000000000000028</v>
      </c>
      <c r="G9" s="330">
        <f>IFERROR('tablas evol EM CAT'!K9-'tablas evol EM CAT'!K22,"-")</f>
        <v>1.0400000000000009</v>
      </c>
      <c r="H9" s="329">
        <f>IFERROR('tablas evol EM CAT'!M9-'tablas evol EM CAT'!M22,"-")</f>
        <v>-9.9999999999999645E-2</v>
      </c>
    </row>
    <row r="10" spans="2:8">
      <c r="B10" s="65" t="s">
        <v>97</v>
      </c>
      <c r="C10" s="329">
        <f>IFERROR('tablas evol EM CAT'!C10-'tablas evol EM CAT'!C23,"-")</f>
        <v>-3.0277790802606388</v>
      </c>
      <c r="D10" s="329">
        <f>IFERROR('tablas evol EM CAT'!E10-'tablas evol EM CAT'!E23,"-")</f>
        <v>0.34999999999999964</v>
      </c>
      <c r="E10" s="329">
        <f>IFERROR('tablas evol EM CAT'!G10-'tablas evol EM CAT'!G23,"-")</f>
        <v>-0.38103932883918468</v>
      </c>
      <c r="F10" s="329">
        <f>IFERROR('tablas evol EM CAT'!I10-'tablas evol EM CAT'!I23,"-")</f>
        <v>-0.46000000000000085</v>
      </c>
      <c r="G10" s="330">
        <f>IFERROR('tablas evol EM CAT'!K10-'tablas evol EM CAT'!K23,"-")</f>
        <v>1.0099999999999998</v>
      </c>
      <c r="H10" s="329">
        <f>IFERROR('tablas evol EM CAT'!M10-'tablas evol EM CAT'!M23,"-")</f>
        <v>-0.11999999999999922</v>
      </c>
    </row>
    <row r="11" spans="2:8" ht="30" customHeight="1">
      <c r="B11" s="71" t="str">
        <f>actualizaciones!$A$2</f>
        <v xml:space="preserve">acumulado abril 2011 </v>
      </c>
      <c r="C11" s="324">
        <v>-2.1965880324613112</v>
      </c>
      <c r="D11" s="324">
        <v>0.60961150434714462</v>
      </c>
      <c r="E11" s="324">
        <v>5.1041218140380096E-2</v>
      </c>
      <c r="F11" s="324">
        <v>2.429424725679219E-2</v>
      </c>
      <c r="G11" s="324">
        <v>0.56307371319316779</v>
      </c>
      <c r="H11" s="324">
        <v>0.12890500717656828</v>
      </c>
    </row>
    <row r="12" spans="2:8" outlineLevel="1">
      <c r="B12" s="65" t="s">
        <v>86</v>
      </c>
      <c r="C12" s="329">
        <f>IFERROR('tablas evol EM CAT'!C12-'tablas evol EM CAT'!C25,"-")</f>
        <v>-1.8046058362369339</v>
      </c>
      <c r="D12" s="329">
        <f>IFERROR('tablas evol EM CAT'!E12-'tablas evol EM CAT'!E25,"-")</f>
        <v>0.14860907279882163</v>
      </c>
      <c r="E12" s="329">
        <f>IFERROR('tablas evol EM CAT'!G12-'tablas evol EM CAT'!G25,"-")</f>
        <v>-0.56330549725111734</v>
      </c>
      <c r="F12" s="329">
        <f>IFERROR('tablas evol EM CAT'!I12-'tablas evol EM CAT'!I25,"-")</f>
        <v>-0.52288779331841528</v>
      </c>
      <c r="G12" s="330">
        <f>IFERROR('tablas evol EM CAT'!K12-'tablas evol EM CAT'!K25,"-")</f>
        <v>0.20244469466994985</v>
      </c>
      <c r="H12" s="329">
        <f>IFERROR('tablas evol EM CAT'!M12-'tablas evol EM CAT'!M25,"-")</f>
        <v>-0.31248200201502829</v>
      </c>
    </row>
    <row r="13" spans="2:8" outlineLevel="1">
      <c r="B13" s="65" t="s">
        <v>87</v>
      </c>
      <c r="C13" s="329">
        <f>IFERROR('tablas evol EM CAT'!C13-'tablas evol EM CAT'!C26,"-")</f>
        <v>-0.65141832573909841</v>
      </c>
      <c r="D13" s="329">
        <f>IFERROR('tablas evol EM CAT'!E13-'tablas evol EM CAT'!E26,"-")</f>
        <v>0.33086069875543522</v>
      </c>
      <c r="E13" s="329">
        <f>IFERROR('tablas evol EM CAT'!G13-'tablas evol EM CAT'!G26,"-")</f>
        <v>-0.17558243455634592</v>
      </c>
      <c r="F13" s="329">
        <f>IFERROR('tablas evol EM CAT'!I13-'tablas evol EM CAT'!I26,"-")</f>
        <v>-0.22837671847687435</v>
      </c>
      <c r="G13" s="330">
        <f>IFERROR('tablas evol EM CAT'!K13-'tablas evol EM CAT'!K26,"-")</f>
        <v>0.45787451984635119</v>
      </c>
      <c r="H13" s="329">
        <f>IFERROR('tablas evol EM CAT'!M13-'tablas evol EM CAT'!M26,"-")</f>
        <v>-4.1548184288942025E-2</v>
      </c>
    </row>
    <row r="14" spans="2:8" outlineLevel="1">
      <c r="B14" s="65" t="s">
        <v>88</v>
      </c>
      <c r="C14" s="329">
        <f>IFERROR('tablas evol EM CAT'!C14-'tablas evol EM CAT'!C27,"-")</f>
        <v>0.20462971301633059</v>
      </c>
      <c r="D14" s="329">
        <f>IFERROR('tablas evol EM CAT'!E14-'tablas evol EM CAT'!E27,"-")</f>
        <v>-0.82260869565217387</v>
      </c>
      <c r="E14" s="329">
        <f>IFERROR('tablas evol EM CAT'!G14-'tablas evol EM CAT'!G27,"-")</f>
        <v>-1.4016345032260347E-2</v>
      </c>
      <c r="F14" s="329">
        <f>IFERROR('tablas evol EM CAT'!I14-'tablas evol EM CAT'!I27,"-")</f>
        <v>-0.1347240399405587</v>
      </c>
      <c r="G14" s="330">
        <f>IFERROR('tablas evol EM CAT'!K14-'tablas evol EM CAT'!K27,"-")</f>
        <v>-0.19043706380240533</v>
      </c>
      <c r="H14" s="329">
        <f>IFERROR('tablas evol EM CAT'!M14-'tablas evol EM CAT'!M27,"-")</f>
        <v>-0.1497950819672127</v>
      </c>
    </row>
    <row r="15" spans="2:8" outlineLevel="1">
      <c r="B15" s="65" t="s">
        <v>89</v>
      </c>
      <c r="C15" s="329">
        <f>IFERROR('tablas evol EM CAT'!C15-'tablas evol EM CAT'!C28,"-")</f>
        <v>0.67747904625467248</v>
      </c>
      <c r="D15" s="329">
        <f>IFERROR('tablas evol EM CAT'!E15-'tablas evol EM CAT'!E28,"-")</f>
        <v>-0.24483617300131044</v>
      </c>
      <c r="E15" s="329">
        <f>IFERROR('tablas evol EM CAT'!G15-'tablas evol EM CAT'!G28,"-")</f>
        <v>-0.87632654113626529</v>
      </c>
      <c r="F15" s="329">
        <f>IFERROR('tablas evol EM CAT'!I15-'tablas evol EM CAT'!I28,"-")</f>
        <v>-0.78335826850189516</v>
      </c>
      <c r="G15" s="330">
        <f>IFERROR('tablas evol EM CAT'!K15-'tablas evol EM CAT'!K28,"-")</f>
        <v>-0.52060385709769275</v>
      </c>
      <c r="H15" s="329">
        <f>IFERROR('tablas evol EM CAT'!M15-'tablas evol EM CAT'!M28,"-")</f>
        <v>-0.69257926643895651</v>
      </c>
    </row>
    <row r="16" spans="2:8" outlineLevel="1">
      <c r="B16" s="65" t="s">
        <v>90</v>
      </c>
      <c r="C16" s="329">
        <f>IFERROR('tablas evol EM CAT'!C16-'tablas evol EM CAT'!C29,"-")</f>
        <v>-1.2316531086126021</v>
      </c>
      <c r="D16" s="329">
        <f>IFERROR('tablas evol EM CAT'!E16-'tablas evol EM CAT'!E29,"-")</f>
        <v>-0.25809808033553772</v>
      </c>
      <c r="E16" s="329">
        <f>IFERROR('tablas evol EM CAT'!G16-'tablas evol EM CAT'!G29,"-")</f>
        <v>-0.33467009801337255</v>
      </c>
      <c r="F16" s="329">
        <f>IFERROR('tablas evol EM CAT'!I16-'tablas evol EM CAT'!I29,"-")</f>
        <v>-0.33834713158663643</v>
      </c>
      <c r="G16" s="330">
        <f>IFERROR('tablas evol EM CAT'!K16-'tablas evol EM CAT'!K29,"-")</f>
        <v>-0.10864093555994003</v>
      </c>
      <c r="H16" s="329">
        <f>IFERROR('tablas evol EM CAT'!M16-'tablas evol EM CAT'!M29,"-")</f>
        <v>-0.27758243891616008</v>
      </c>
    </row>
    <row r="17" spans="2:8" outlineLevel="1">
      <c r="B17" s="65" t="s">
        <v>91</v>
      </c>
      <c r="C17" s="329">
        <f>IFERROR('tablas evol EM CAT'!C17-'tablas evol EM CAT'!C30,"-")</f>
        <v>-1.2105392156862744</v>
      </c>
      <c r="D17" s="329">
        <f>IFERROR('tablas evol EM CAT'!E17-'tablas evol EM CAT'!E30,"-")</f>
        <v>3.1623036649214953E-2</v>
      </c>
      <c r="E17" s="329">
        <f>IFERROR('tablas evol EM CAT'!G17-'tablas evol EM CAT'!G30,"-")</f>
        <v>-0.1014324129063553</v>
      </c>
      <c r="F17" s="329">
        <f>IFERROR('tablas evol EM CAT'!I17-'tablas evol EM CAT'!I30,"-")</f>
        <v>-0.13051764705882363</v>
      </c>
      <c r="G17" s="330">
        <f>IFERROR('tablas evol EM CAT'!K17-'tablas evol EM CAT'!K30,"-")</f>
        <v>-0.46367780222028987</v>
      </c>
      <c r="H17" s="329">
        <f>IFERROR('tablas evol EM CAT'!M17-'tablas evol EM CAT'!M30,"-")</f>
        <v>-0.23821957548310202</v>
      </c>
    </row>
    <row r="18" spans="2:8" outlineLevel="1">
      <c r="B18" s="65" t="s">
        <v>92</v>
      </c>
      <c r="C18" s="329">
        <f>IFERROR('tablas evol EM CAT'!C18-'tablas evol EM CAT'!C31,"-")</f>
        <v>-1.9431258396775637</v>
      </c>
      <c r="D18" s="329">
        <f>IFERROR('tablas evol EM CAT'!E18-'tablas evol EM CAT'!E31,"-")</f>
        <v>0.54071276331762963</v>
      </c>
      <c r="E18" s="329">
        <f>IFERROR('tablas evol EM CAT'!G18-'tablas evol EM CAT'!G31,"-")</f>
        <v>0.14708417016305386</v>
      </c>
      <c r="F18" s="329">
        <f>IFERROR('tablas evol EM CAT'!I18-'tablas evol EM CAT'!I31,"-")</f>
        <v>0.16318294860964766</v>
      </c>
      <c r="G18" s="330">
        <f>IFERROR('tablas evol EM CAT'!K18-'tablas evol EM CAT'!K31,"-")</f>
        <v>-0.75085249667709686</v>
      </c>
      <c r="H18" s="329">
        <f>IFERROR('tablas evol EM CAT'!M18-'tablas evol EM CAT'!M31,"-")</f>
        <v>-0.15110179876335739</v>
      </c>
    </row>
    <row r="19" spans="2:8" outlineLevel="1">
      <c r="B19" s="65" t="s">
        <v>93</v>
      </c>
      <c r="C19" s="329">
        <f>IFERROR('tablas evol EM CAT'!C19-'tablas evol EM CAT'!C32,"-")</f>
        <v>1.8712683150183156</v>
      </c>
      <c r="D19" s="329">
        <f>IFERROR('tablas evol EM CAT'!E19-'tablas evol EM CAT'!E32,"-")</f>
        <v>1.6589611916895333</v>
      </c>
      <c r="E19" s="329">
        <f>IFERROR('tablas evol EM CAT'!G19-'tablas evol EM CAT'!G32,"-")</f>
        <v>-0.58560565917194474</v>
      </c>
      <c r="F19" s="329">
        <f>IFERROR('tablas evol EM CAT'!I19-'tablas evol EM CAT'!I32,"-")</f>
        <v>-0.28031006976569728</v>
      </c>
      <c r="G19" s="330">
        <f>IFERROR('tablas evol EM CAT'!K19-'tablas evol EM CAT'!K32,"-")</f>
        <v>0.37308613736230711</v>
      </c>
      <c r="H19" s="329">
        <f>IFERROR('tablas evol EM CAT'!M19-'tablas evol EM CAT'!M32,"-")</f>
        <v>-0.10158222033778586</v>
      </c>
    </row>
    <row r="20" spans="2:8" outlineLevel="1">
      <c r="B20" s="65" t="s">
        <v>94</v>
      </c>
      <c r="C20" s="329">
        <f>IFERROR('tablas evol EM CAT'!C20-'tablas evol EM CAT'!C33,"-")</f>
        <v>-0.20089780401989721</v>
      </c>
      <c r="D20" s="329">
        <f>IFERROR('tablas evol EM CAT'!E20-'tablas evol EM CAT'!E33,"-")</f>
        <v>0.49102201510525401</v>
      </c>
      <c r="E20" s="329">
        <f>IFERROR('tablas evol EM CAT'!G20-'tablas evol EM CAT'!G33,"-")</f>
        <v>-0.24367536005505652</v>
      </c>
      <c r="F20" s="329">
        <f>IFERROR('tablas evol EM CAT'!I20-'tablas evol EM CAT'!I33,"-")</f>
        <v>-0.15003857280617172</v>
      </c>
      <c r="G20" s="330">
        <f>IFERROR('tablas evol EM CAT'!K20-'tablas evol EM CAT'!K33,"-")</f>
        <v>-4.900655021834055E-2</v>
      </c>
      <c r="H20" s="329">
        <f>IFERROR('tablas evol EM CAT'!M20-'tablas evol EM CAT'!M33,"-")</f>
        <v>-0.11637123745819444</v>
      </c>
    </row>
    <row r="21" spans="2:8" outlineLevel="1">
      <c r="B21" s="65" t="s">
        <v>95</v>
      </c>
      <c r="C21" s="329">
        <f>IFERROR('tablas evol EM CAT'!C21-'tablas evol EM CAT'!C34,"-")</f>
        <v>0.84323068683893432</v>
      </c>
      <c r="D21" s="329">
        <f>IFERROR('tablas evol EM CAT'!E21-'tablas evol EM CAT'!E34,"-")</f>
        <v>0.19582489577129181</v>
      </c>
      <c r="E21" s="329">
        <f>IFERROR('tablas evol EM CAT'!G21-'tablas evol EM CAT'!G34,"-")</f>
        <v>-0.28873034776822948</v>
      </c>
      <c r="F21" s="329">
        <f>IFERROR('tablas evol EM CAT'!I21-'tablas evol EM CAT'!I34,"-")</f>
        <v>-0.15454996896337647</v>
      </c>
      <c r="G21" s="330">
        <f>IFERROR('tablas evol EM CAT'!K21-'tablas evol EM CAT'!K34,"-")</f>
        <v>-0.14157658845241272</v>
      </c>
      <c r="H21" s="329">
        <f>IFERROR('tablas evol EM CAT'!M21-'tablas evol EM CAT'!M34,"-")</f>
        <v>-0.17191087103308611</v>
      </c>
    </row>
    <row r="22" spans="2:8" outlineLevel="1">
      <c r="B22" s="65" t="s">
        <v>96</v>
      </c>
      <c r="C22" s="329">
        <f>IFERROR('tablas evol EM CAT'!C22-'tablas evol EM CAT'!C35,"-")</f>
        <v>0.55221653741879706</v>
      </c>
      <c r="D22" s="329">
        <f>IFERROR('tablas evol EM CAT'!E22-'tablas evol EM CAT'!E35,"-")</f>
        <v>0.74000000000000021</v>
      </c>
      <c r="E22" s="329">
        <f>IFERROR('tablas evol EM CAT'!G22-'tablas evol EM CAT'!G35,"-")</f>
        <v>0.94720153783890026</v>
      </c>
      <c r="F22" s="329">
        <f>IFERROR('tablas evol EM CAT'!I22-'tablas evol EM CAT'!I35,"-")</f>
        <v>0.96000000000000085</v>
      </c>
      <c r="G22" s="330">
        <f>IFERROR('tablas evol EM CAT'!K22-'tablas evol EM CAT'!K35,"-")</f>
        <v>-0.25999999999999979</v>
      </c>
      <c r="H22" s="329">
        <f>IFERROR('tablas evol EM CAT'!M22-'tablas evol EM CAT'!M35,"-")</f>
        <v>0.52999999999999936</v>
      </c>
    </row>
    <row r="23" spans="2:8" outlineLevel="1">
      <c r="B23" s="65" t="s">
        <v>97</v>
      </c>
      <c r="C23" s="329">
        <f>IFERROR('tablas evol EM CAT'!C23-'tablas evol EM CAT'!C36,"-")</f>
        <v>0.45698948001602613</v>
      </c>
      <c r="D23" s="329">
        <f>IFERROR('tablas evol EM CAT'!E23-'tablas evol EM CAT'!E36,"-")</f>
        <v>-0.76999999999999957</v>
      </c>
      <c r="E23" s="329">
        <f>IFERROR('tablas evol EM CAT'!G23-'tablas evol EM CAT'!G36,"-")</f>
        <v>-0.52990545205764228</v>
      </c>
      <c r="F23" s="329">
        <f>IFERROR('tablas evol EM CAT'!I23-'tablas evol EM CAT'!I36,"-")</f>
        <v>-0.45999999999999908</v>
      </c>
      <c r="G23" s="330">
        <f>IFERROR('tablas evol EM CAT'!K23-'tablas evol EM CAT'!K36,"-")</f>
        <v>-1.5099999999999998</v>
      </c>
      <c r="H23" s="329">
        <f>IFERROR('tablas evol EM CAT'!M23-'tablas evol EM CAT'!M36,"-")</f>
        <v>-0.85000000000000142</v>
      </c>
    </row>
    <row r="24" spans="2:8" ht="15" customHeight="1">
      <c r="B24" s="76">
        <v>2010</v>
      </c>
      <c r="C24" s="331">
        <f>IFERROR('tablas evol EM CAT'!C24-'tablas evol EM CAT'!C37,"-")</f>
        <v>-0.36821283654045533</v>
      </c>
      <c r="D24" s="331">
        <f>IFERROR('tablas evol EM CAT'!E24-'tablas evol EM CAT'!E37,"-")</f>
        <v>0.24123044406605132</v>
      </c>
      <c r="E24" s="331">
        <f>IFERROR('tablas evol EM CAT'!G24-'tablas evol EM CAT'!G37,"-")</f>
        <v>-0.20159209534856437</v>
      </c>
      <c r="F24" s="331">
        <f>IFERROR('tablas evol EM CAT'!I24-'tablas evol EM CAT'!I37,"-")</f>
        <v>-0.15257871684980362</v>
      </c>
      <c r="G24" s="331">
        <f>IFERROR('tablas evol EM CAT'!K24-'tablas evol EM CAT'!K37,"-")</f>
        <v>-0.21926832289338094</v>
      </c>
      <c r="H24" s="331">
        <f>IFERROR('tablas evol EM CAT'!M24-'tablas evol EM CAT'!M37,"-")</f>
        <v>-0.18976177874372713</v>
      </c>
    </row>
    <row r="25" spans="2:8" ht="15" hidden="1" customHeight="1" outlineLevel="1">
      <c r="B25" s="65" t="s">
        <v>86</v>
      </c>
      <c r="C25" s="329">
        <f>IFERROR('tablas evol EM CAT'!C25-'tablas evol EM CAT'!C38,"-")</f>
        <v>0.93118410305910304</v>
      </c>
      <c r="D25" s="329">
        <f>IFERROR('tablas evol EM CAT'!E25-'tablas evol EM CAT'!E38,"-")</f>
        <v>0.21852517985611541</v>
      </c>
      <c r="E25" s="329">
        <f>IFERROR('tablas evol EM CAT'!G25-'tablas evol EM CAT'!G38,"-")</f>
        <v>-0.38588985606035386</v>
      </c>
      <c r="F25" s="329">
        <f>IFERROR('tablas evol EM CAT'!I25-'tablas evol EM CAT'!I38,"-")</f>
        <v>-0.13143401619818995</v>
      </c>
      <c r="G25" s="330">
        <f>IFERROR('tablas evol EM CAT'!K25-'tablas evol EM CAT'!K38,"-")</f>
        <v>-0.60120507098428355</v>
      </c>
      <c r="H25" s="329">
        <f>IFERROR('tablas evol EM CAT'!M25-'tablas evol EM CAT'!M38,"-")</f>
        <v>-0.30743103694421059</v>
      </c>
    </row>
    <row r="26" spans="2:8" ht="15" hidden="1" customHeight="1" outlineLevel="1">
      <c r="B26" s="65" t="s">
        <v>87</v>
      </c>
      <c r="C26" s="329">
        <f>IFERROR('tablas evol EM CAT'!C26-'tablas evol EM CAT'!C39,"-")</f>
        <v>0.9784434412628964</v>
      </c>
      <c r="D26" s="329">
        <f>IFERROR('tablas evol EM CAT'!E26-'tablas evol EM CAT'!E39,"-")</f>
        <v>-1.0860698755434939E-2</v>
      </c>
      <c r="E26" s="329">
        <f>IFERROR('tablas evol EM CAT'!G26-'tablas evol EM CAT'!G39,"-")</f>
        <v>-0.22151106517065067</v>
      </c>
      <c r="F26" s="329">
        <f>IFERROR('tablas evol EM CAT'!I26-'tablas evol EM CAT'!I39,"-")</f>
        <v>2.8376718476874174E-2</v>
      </c>
      <c r="G26" s="330">
        <f>IFERROR('tablas evol EM CAT'!K26-'tablas evol EM CAT'!K39,"-")</f>
        <v>-1.7874519846351689E-2</v>
      </c>
      <c r="H26" s="329">
        <f>IFERROR('tablas evol EM CAT'!M26-'tablas evol EM CAT'!M39,"-")</f>
        <v>-2.8451815711057371E-2</v>
      </c>
    </row>
    <row r="27" spans="2:8" ht="15" hidden="1" customHeight="1" outlineLevel="1">
      <c r="B27" s="65" t="s">
        <v>88</v>
      </c>
      <c r="C27" s="329">
        <f>IFERROR('tablas evol EM CAT'!C27-'tablas evol EM CAT'!C40,"-")</f>
        <v>3.2953580810049843E-2</v>
      </c>
      <c r="D27" s="329">
        <f>IFERROR('tablas evol EM CAT'!E27-'tablas evol EM CAT'!E40,"-")</f>
        <v>-0.16739130434782634</v>
      </c>
      <c r="E27" s="329">
        <f>IFERROR('tablas evol EM CAT'!G27-'tablas evol EM CAT'!G40,"-")</f>
        <v>-1.0110897464038864</v>
      </c>
      <c r="F27" s="329">
        <f>IFERROR('tablas evol EM CAT'!I27-'tablas evol EM CAT'!I40,"-")</f>
        <v>-0.75527596005944186</v>
      </c>
      <c r="G27" s="330">
        <f>IFERROR('tablas evol EM CAT'!K27-'tablas evol EM CAT'!K40,"-")</f>
        <v>-0.82956293619759425</v>
      </c>
      <c r="H27" s="329">
        <f>IFERROR('tablas evol EM CAT'!M27-'tablas evol EM CAT'!M40,"-")</f>
        <v>-0.78020491803278702</v>
      </c>
    </row>
    <row r="28" spans="2:8" ht="15" hidden="1" customHeight="1" outlineLevel="1">
      <c r="B28" s="65" t="s">
        <v>89</v>
      </c>
      <c r="C28" s="329">
        <f>IFERROR('tablas evol EM CAT'!C28-'tablas evol EM CAT'!C41,"-")</f>
        <v>-0.50772058987672963</v>
      </c>
      <c r="D28" s="329">
        <f>IFERROR('tablas evol EM CAT'!E28-'tablas evol EM CAT'!E41,"-")</f>
        <v>0.17999999999999972</v>
      </c>
      <c r="E28" s="329">
        <f>IFERROR('tablas evol EM CAT'!G28-'tablas evol EM CAT'!G41,"-")</f>
        <v>-0.32199759987862819</v>
      </c>
      <c r="F28" s="329">
        <f>IFERROR('tablas evol EM CAT'!I28-'tablas evol EM CAT'!I41,"-")</f>
        <v>-0.17999999999999972</v>
      </c>
      <c r="G28" s="330">
        <f>IFERROR('tablas evol EM CAT'!K28-'tablas evol EM CAT'!K41,"-")</f>
        <v>-0.71999999999999975</v>
      </c>
      <c r="H28" s="329">
        <f>IFERROR('tablas evol EM CAT'!M28-'tablas evol EM CAT'!M41,"-")</f>
        <v>-0.35999999999999943</v>
      </c>
    </row>
    <row r="29" spans="2:8" ht="15" hidden="1" customHeight="1" outlineLevel="1">
      <c r="B29" s="65" t="s">
        <v>90</v>
      </c>
      <c r="C29" s="329">
        <f>IFERROR('tablas evol EM CAT'!C29-'tablas evol EM CAT'!C42,"-")</f>
        <v>0.49104595520387484</v>
      </c>
      <c r="D29" s="329">
        <f>IFERROR('tablas evol EM CAT'!E29-'tablas evol EM CAT'!E42,"-")</f>
        <v>-0.12000000000000011</v>
      </c>
      <c r="E29" s="329">
        <f>IFERROR('tablas evol EM CAT'!G29-'tablas evol EM CAT'!G42,"-")</f>
        <v>-0.49696856918938259</v>
      </c>
      <c r="F29" s="329">
        <f>IFERROR('tablas evol EM CAT'!I29-'tablas evol EM CAT'!I42,"-")</f>
        <v>-0.3100000000000005</v>
      </c>
      <c r="G29" s="330">
        <f>IFERROR('tablas evol EM CAT'!K29-'tablas evol EM CAT'!K42,"-")</f>
        <v>-0.79999999999999982</v>
      </c>
      <c r="H29" s="329">
        <f>IFERROR('tablas evol EM CAT'!M29-'tablas evol EM CAT'!M42,"-")</f>
        <v>-0.49000000000000021</v>
      </c>
    </row>
    <row r="30" spans="2:8" ht="15" hidden="1" customHeight="1" outlineLevel="1">
      <c r="B30" s="65" t="s">
        <v>91</v>
      </c>
      <c r="C30" s="329">
        <f>IFERROR('tablas evol EM CAT'!C30-'tablas evol EM CAT'!C43,"-")</f>
        <v>1.2826732673267327</v>
      </c>
      <c r="D30" s="329">
        <f>IFERROR('tablas evol EM CAT'!E30-'tablas evol EM CAT'!E43,"-")</f>
        <v>-1.0000000000000675E-2</v>
      </c>
      <c r="E30" s="329">
        <f>IFERROR('tablas evol EM CAT'!G30-'tablas evol EM CAT'!G43,"-")</f>
        <v>-0.76077568607047752</v>
      </c>
      <c r="F30" s="329">
        <f>IFERROR('tablas evol EM CAT'!I30-'tablas evol EM CAT'!I43,"-")</f>
        <v>-0.5</v>
      </c>
      <c r="G30" s="330">
        <f>IFERROR('tablas evol EM CAT'!K30-'tablas evol EM CAT'!K43,"-")</f>
        <v>-0.65000000000000036</v>
      </c>
      <c r="H30" s="329">
        <f>IFERROR('tablas evol EM CAT'!M30-'tablas evol EM CAT'!M43,"-")</f>
        <v>-0.55999999999999961</v>
      </c>
    </row>
    <row r="31" spans="2:8" ht="15" hidden="1" customHeight="1" outlineLevel="1">
      <c r="B31" s="65" t="s">
        <v>92</v>
      </c>
      <c r="C31" s="329">
        <f>IFERROR('tablas evol EM CAT'!C31-'tablas evol EM CAT'!C44,"-")</f>
        <v>1.9604332981666235</v>
      </c>
      <c r="D31" s="329">
        <f>IFERROR('tablas evol EM CAT'!E31-'tablas evol EM CAT'!E44,"-")</f>
        <v>-1.3289853774992535</v>
      </c>
      <c r="E31" s="329">
        <f>IFERROR('tablas evol EM CAT'!G31-'tablas evol EM CAT'!G44,"-")</f>
        <v>-0.32779806931705835</v>
      </c>
      <c r="F31" s="329">
        <f>IFERROR('tablas evol EM CAT'!I31-'tablas evol EM CAT'!I44,"-")</f>
        <v>-0.39832267361023277</v>
      </c>
      <c r="G31" s="330">
        <f>IFERROR('tablas evol EM CAT'!K31-'tablas evol EM CAT'!K44,"-")</f>
        <v>-0.48026993373949356</v>
      </c>
      <c r="H31" s="329">
        <f>IFERROR('tablas evol EM CAT'!M31-'tablas evol EM CAT'!M44,"-")</f>
        <v>-0.42103861775514151</v>
      </c>
    </row>
    <row r="32" spans="2:8" ht="15" hidden="1" customHeight="1" outlineLevel="1">
      <c r="B32" s="65" t="s">
        <v>93</v>
      </c>
      <c r="C32" s="329">
        <f>IFERROR('tablas evol EM CAT'!C32-'tablas evol EM CAT'!C45,"-")</f>
        <v>0.50194597069597036</v>
      </c>
      <c r="D32" s="329">
        <f>IFERROR('tablas evol EM CAT'!E32-'tablas evol EM CAT'!E45,"-")</f>
        <v>-4.0000000000000036E-2</v>
      </c>
      <c r="E32" s="329">
        <f>IFERROR('tablas evol EM CAT'!G32-'tablas evol EM CAT'!G45,"-")</f>
        <v>-0.22491887138169719</v>
      </c>
      <c r="F32" s="329">
        <f>IFERROR('tablas evol EM CAT'!I32-'tablas evol EM CAT'!I45,"-")</f>
        <v>-3.0000000000000249E-2</v>
      </c>
      <c r="G32" s="330">
        <f>IFERROR('tablas evol EM CAT'!K32-'tablas evol EM CAT'!K45,"-")</f>
        <v>-0.25999999999999979</v>
      </c>
      <c r="H32" s="329">
        <f>IFERROR('tablas evol EM CAT'!M32-'tablas evol EM CAT'!M45,"-")</f>
        <v>-0.10999999999999943</v>
      </c>
    </row>
    <row r="33" spans="2:8" ht="15" hidden="1" customHeight="1" outlineLevel="1">
      <c r="B33" s="65" t="s">
        <v>94</v>
      </c>
      <c r="C33" s="329">
        <f>IFERROR('tablas evol EM CAT'!C33-'tablas evol EM CAT'!C46,"-")</f>
        <v>0.15609118054539639</v>
      </c>
      <c r="D33" s="329">
        <f>IFERROR('tablas evol EM CAT'!E33-'tablas evol EM CAT'!E46,"-")</f>
        <v>-1.5699999999999994</v>
      </c>
      <c r="E33" s="329">
        <f>IFERROR('tablas evol EM CAT'!G33-'tablas evol EM CAT'!G46,"-")</f>
        <v>-1.6894880729329804</v>
      </c>
      <c r="F33" s="329">
        <f>IFERROR('tablas evol EM CAT'!I33-'tablas evol EM CAT'!I46,"-")</f>
        <v>-1.5599999999999996</v>
      </c>
      <c r="G33" s="330">
        <f>IFERROR('tablas evol EM CAT'!K33-'tablas evol EM CAT'!K46,"-")</f>
        <v>-1.58</v>
      </c>
      <c r="H33" s="329">
        <f>IFERROR('tablas evol EM CAT'!M33-'tablas evol EM CAT'!M46,"-")</f>
        <v>-1.58</v>
      </c>
    </row>
    <row r="34" spans="2:8" ht="15" hidden="1" customHeight="1" outlineLevel="1">
      <c r="B34" s="65" t="s">
        <v>95</v>
      </c>
      <c r="C34" s="329">
        <f>IFERROR('tablas evol EM CAT'!C34-'tablas evol EM CAT'!C47,"-")</f>
        <v>-0.36277614138438885</v>
      </c>
      <c r="D34" s="329">
        <f>IFERROR('tablas evol EM CAT'!E34-'tablas evol EM CAT'!E47,"-")</f>
        <v>0.64000000000000057</v>
      </c>
      <c r="E34" s="329">
        <f>IFERROR('tablas evol EM CAT'!G34-'tablas evol EM CAT'!G47,"-")</f>
        <v>1.3456604530973397</v>
      </c>
      <c r="F34" s="329">
        <f>IFERROR('tablas evol EM CAT'!I34-'tablas evol EM CAT'!I47,"-")</f>
        <v>1.21</v>
      </c>
      <c r="G34" s="330">
        <f>IFERROR('tablas evol EM CAT'!K34-'tablas evol EM CAT'!K47,"-")</f>
        <v>0.29000000000000092</v>
      </c>
      <c r="H34" s="329">
        <f>IFERROR('tablas evol EM CAT'!M34-'tablas evol EM CAT'!M47,"-")</f>
        <v>0.91999999999999993</v>
      </c>
    </row>
    <row r="35" spans="2:8" ht="15" hidden="1" customHeight="1" outlineLevel="1">
      <c r="B35" s="65" t="s">
        <v>96</v>
      </c>
      <c r="C35" s="329">
        <f>IFERROR('tablas evol EM CAT'!C35-'tablas evol EM CAT'!C48,"-")</f>
        <v>-0.1633013867571842</v>
      </c>
      <c r="D35" s="329">
        <f>IFERROR('tablas evol EM CAT'!E35-'tablas evol EM CAT'!E48,"-")</f>
        <v>-0.94999999999999929</v>
      </c>
      <c r="E35" s="329">
        <f>IFERROR('tablas evol EM CAT'!G35-'tablas evol EM CAT'!G48,"-")</f>
        <v>-7.9535174626569116E-2</v>
      </c>
      <c r="F35" s="329">
        <f>IFERROR('tablas evol EM CAT'!I35-'tablas evol EM CAT'!I48,"-")</f>
        <v>-0.23000000000000043</v>
      </c>
      <c r="G35" s="330">
        <f>IFERROR('tablas evol EM CAT'!K35-'tablas evol EM CAT'!K48,"-")</f>
        <v>-0.40000000000000036</v>
      </c>
      <c r="H35" s="329">
        <f>IFERROR('tablas evol EM CAT'!M35-'tablas evol EM CAT'!M48,"-")</f>
        <v>-0.23000000000000043</v>
      </c>
    </row>
    <row r="36" spans="2:8" ht="15" hidden="1" customHeight="1" outlineLevel="1">
      <c r="B36" s="65" t="s">
        <v>97</v>
      </c>
      <c r="C36" s="329">
        <f>IFERROR('tablas evol EM CAT'!C36-'tablas evol EM CAT'!C49,"-")</f>
        <v>-2.0190647443556173</v>
      </c>
      <c r="D36" s="329">
        <f>IFERROR('tablas evol EM CAT'!E36-'tablas evol EM CAT'!E49,"-")</f>
        <v>0.28999999999999915</v>
      </c>
      <c r="E36" s="329">
        <f>IFERROR('tablas evol EM CAT'!G36-'tablas evol EM CAT'!G49,"-")</f>
        <v>1.1972579740683926</v>
      </c>
      <c r="F36" s="329">
        <f>IFERROR('tablas evol EM CAT'!I36-'tablas evol EM CAT'!I49,"-")</f>
        <v>0.91000000000000014</v>
      </c>
      <c r="G36" s="330">
        <f>IFERROR('tablas evol EM CAT'!K36-'tablas evol EM CAT'!K49,"-")</f>
        <v>2.9999999999999361E-2</v>
      </c>
      <c r="H36" s="329">
        <f>IFERROR('tablas evol EM CAT'!M36-'tablas evol EM CAT'!M49,"-")</f>
        <v>0.62000000000000099</v>
      </c>
    </row>
    <row r="37" spans="2:8" collapsed="1">
      <c r="B37" s="79">
        <v>2009</v>
      </c>
      <c r="C37" s="332">
        <f>IFERROR('tablas evol EM CAT'!C37-'tablas evol EM CAT'!C50,"-")</f>
        <v>0.39154777837629418</v>
      </c>
      <c r="D37" s="332">
        <f>IFERROR('tablas evol EM CAT'!E37-'tablas evol EM CAT'!E50,"-")</f>
        <v>-0.22172830859449455</v>
      </c>
      <c r="E37" s="332">
        <f>IFERROR('tablas evol EM CAT'!G37-'tablas evol EM CAT'!G50,"-")</f>
        <v>-0.27671889201902644</v>
      </c>
      <c r="F37" s="332">
        <f>IFERROR('tablas evol EM CAT'!I37-'tablas evol EM CAT'!I50,"-")</f>
        <v>-0.17155918019720229</v>
      </c>
      <c r="G37" s="332">
        <f>IFERROR('tablas evol EM CAT'!K37-'tablas evol EM CAT'!K50,"-")</f>
        <v>-0.45222606590315095</v>
      </c>
      <c r="H37" s="332">
        <f>IFERROR('tablas evol EM CAT'!M37-'tablas evol EM CAT'!M50,"-")</f>
        <v>-0.27277701344407568</v>
      </c>
    </row>
    <row r="38" spans="2:8" ht="15" hidden="1" customHeight="1" outlineLevel="1">
      <c r="B38" s="65" t="s">
        <v>86</v>
      </c>
      <c r="C38" s="329">
        <f>IFERROR('tablas evol EM CAT'!C38-'tablas evol EM CAT'!C51,"-")</f>
        <v>-4.5838668467173136</v>
      </c>
      <c r="D38" s="329">
        <f>IFERROR('tablas evol EM CAT'!E38-'tablas evol EM CAT'!E51,"-")</f>
        <v>0.41000000000000014</v>
      </c>
      <c r="E38" s="329">
        <f>IFERROR('tablas evol EM CAT'!G38-'tablas evol EM CAT'!G51,"-")</f>
        <v>0.93863537936767738</v>
      </c>
      <c r="F38" s="329">
        <f>IFERROR('tablas evol EM CAT'!I38-'tablas evol EM CAT'!I51,"-")</f>
        <v>0.61000000000000032</v>
      </c>
      <c r="G38" s="330">
        <f>IFERROR('tablas evol EM CAT'!K38-'tablas evol EM CAT'!K51,"-")</f>
        <v>9.9999999999997868E-3</v>
      </c>
      <c r="H38" s="329">
        <f>IFERROR('tablas evol EM CAT'!M38-'tablas evol EM CAT'!M51,"-")</f>
        <v>0.37999999999999901</v>
      </c>
    </row>
    <row r="39" spans="2:8" ht="15" hidden="1" customHeight="1" outlineLevel="1">
      <c r="B39" s="65" t="s">
        <v>87</v>
      </c>
      <c r="C39" s="329">
        <f>IFERROR('tablas evol EM CAT'!C39-'tablas evol EM CAT'!C52,"-")</f>
        <v>-3.1259369279783127</v>
      </c>
      <c r="D39" s="329">
        <f>IFERROR('tablas evol EM CAT'!E39-'tablas evol EM CAT'!E52,"-")</f>
        <v>8.0000000000000071E-2</v>
      </c>
      <c r="E39" s="329">
        <f>IFERROR('tablas evol EM CAT'!G39-'tablas evol EM CAT'!G52,"-")</f>
        <v>0.3935797129769254</v>
      </c>
      <c r="F39" s="329">
        <f>IFERROR('tablas evol EM CAT'!I39-'tablas evol EM CAT'!I52,"-")</f>
        <v>0.16999999999999993</v>
      </c>
      <c r="G39" s="330">
        <f>IFERROR('tablas evol EM CAT'!K39-'tablas evol EM CAT'!K52,"-")</f>
        <v>-0.34999999999999964</v>
      </c>
      <c r="H39" s="329">
        <f>IFERROR('tablas evol EM CAT'!M39-'tablas evol EM CAT'!M52,"-")</f>
        <v>2.9999999999999361E-2</v>
      </c>
    </row>
    <row r="40" spans="2:8" ht="15" hidden="1" customHeight="1" outlineLevel="1">
      <c r="B40" s="65" t="s">
        <v>88</v>
      </c>
      <c r="C40" s="329">
        <f>IFERROR('tablas evol EM CAT'!C40-'tablas evol EM CAT'!C53,"-")</f>
        <v>-1.4813529591581882</v>
      </c>
      <c r="D40" s="329">
        <f>IFERROR('tablas evol EM CAT'!E40-'tablas evol EM CAT'!E53,"-")</f>
        <v>0.54999999999999982</v>
      </c>
      <c r="E40" s="329">
        <f>IFERROR('tablas evol EM CAT'!G40-'tablas evol EM CAT'!G53,"-")</f>
        <v>0.90343875938755858</v>
      </c>
      <c r="F40" s="329">
        <f>IFERROR('tablas evol EM CAT'!I40-'tablas evol EM CAT'!I53,"-")</f>
        <v>0.71999999999999975</v>
      </c>
      <c r="G40" s="330">
        <f>IFERROR('tablas evol EM CAT'!K40-'tablas evol EM CAT'!K53,"-")</f>
        <v>0.45999999999999996</v>
      </c>
      <c r="H40" s="329">
        <f>IFERROR('tablas evol EM CAT'!M40-'tablas evol EM CAT'!M53,"-")</f>
        <v>0.62000000000000011</v>
      </c>
    </row>
    <row r="41" spans="2:8" ht="15" hidden="1" customHeight="1" outlineLevel="1">
      <c r="B41" s="65" t="s">
        <v>89</v>
      </c>
      <c r="C41" s="329">
        <f>IFERROR('tablas evol EM CAT'!C41-'tablas evol EM CAT'!C54,"-")</f>
        <v>-0.47899392202401536</v>
      </c>
      <c r="D41" s="329">
        <f>IFERROR('tablas evol EM CAT'!E41-'tablas evol EM CAT'!E54,"-")</f>
        <v>0.32000000000000028</v>
      </c>
      <c r="E41" s="329">
        <f>IFERROR('tablas evol EM CAT'!G41-'tablas evol EM CAT'!G54,"-")</f>
        <v>0.58578512495246926</v>
      </c>
      <c r="F41" s="329">
        <f>IFERROR('tablas evol EM CAT'!I41-'tablas evol EM CAT'!I54,"-")</f>
        <v>0.49000000000000021</v>
      </c>
      <c r="G41" s="330">
        <f>IFERROR('tablas evol EM CAT'!K41-'tablas evol EM CAT'!K54,"-")</f>
        <v>3.0000000000000249E-2</v>
      </c>
      <c r="H41" s="329">
        <f>IFERROR('tablas evol EM CAT'!M41-'tablas evol EM CAT'!M54,"-")</f>
        <v>0.34999999999999964</v>
      </c>
    </row>
    <row r="42" spans="2:8" ht="15" hidden="1" customHeight="1" outlineLevel="1">
      <c r="B42" s="65" t="s">
        <v>90</v>
      </c>
      <c r="C42" s="329">
        <f>IFERROR('tablas evol EM CAT'!C42-'tablas evol EM CAT'!C55,"-")</f>
        <v>0.38431760098549317</v>
      </c>
      <c r="D42" s="329">
        <f>IFERROR('tablas evol EM CAT'!E42-'tablas evol EM CAT'!E55,"-")</f>
        <v>-8.9999999999999858E-2</v>
      </c>
      <c r="E42" s="329">
        <f>IFERROR('tablas evol EM CAT'!G42-'tablas evol EM CAT'!G55,"-")</f>
        <v>0.13850229947572057</v>
      </c>
      <c r="F42" s="329">
        <f>IFERROR('tablas evol EM CAT'!I42-'tablas evol EM CAT'!I55,"-")</f>
        <v>0.15000000000000036</v>
      </c>
      <c r="G42" s="330">
        <f>IFERROR('tablas evol EM CAT'!K42-'tablas evol EM CAT'!K55,"-")</f>
        <v>0.25999999999999979</v>
      </c>
      <c r="H42" s="329">
        <f>IFERROR('tablas evol EM CAT'!M42-'tablas evol EM CAT'!M55,"-")</f>
        <v>0.20000000000000018</v>
      </c>
    </row>
    <row r="43" spans="2:8" ht="15" hidden="1" customHeight="1" outlineLevel="1">
      <c r="B43" s="65" t="s">
        <v>91</v>
      </c>
      <c r="C43" s="329">
        <f>IFERROR('tablas evol EM CAT'!C43-'tablas evol EM CAT'!C56,"-")</f>
        <v>-0.44962122794557979</v>
      </c>
      <c r="D43" s="329">
        <f>IFERROR('tablas evol EM CAT'!E43-'tablas evol EM CAT'!E56,"-")</f>
        <v>-0.41999999999999993</v>
      </c>
      <c r="E43" s="329">
        <f>IFERROR('tablas evol EM CAT'!G43-'tablas evol EM CAT'!G56,"-")</f>
        <v>0.47263956606651192</v>
      </c>
      <c r="F43" s="329">
        <f>IFERROR('tablas evol EM CAT'!I43-'tablas evol EM CAT'!I56,"-")</f>
        <v>0.25999999999999979</v>
      </c>
      <c r="G43" s="330">
        <f>IFERROR('tablas evol EM CAT'!K43-'tablas evol EM CAT'!K56,"-")</f>
        <v>0.15000000000000036</v>
      </c>
      <c r="H43" s="329">
        <f>IFERROR('tablas evol EM CAT'!M43-'tablas evol EM CAT'!M56,"-")</f>
        <v>0.21999999999999975</v>
      </c>
    </row>
    <row r="44" spans="2:8" ht="15" hidden="1" customHeight="1" outlineLevel="1">
      <c r="B44" s="65" t="s">
        <v>92</v>
      </c>
      <c r="C44" s="329">
        <f>IFERROR('tablas evol EM CAT'!C44-'tablas evol EM CAT'!C57,"-")</f>
        <v>-0.7525554035931008</v>
      </c>
      <c r="D44" s="329">
        <f>IFERROR('tablas evol EM CAT'!E44-'tablas evol EM CAT'!E57,"-")</f>
        <v>0.62000000000000011</v>
      </c>
      <c r="E44" s="329">
        <f>IFERROR('tablas evol EM CAT'!G44-'tablas evol EM CAT'!G57,"-")</f>
        <v>0.59308395308945361</v>
      </c>
      <c r="F44" s="329">
        <f>IFERROR('tablas evol EM CAT'!I44-'tablas evol EM CAT'!I57,"-")</f>
        <v>0.55999999999999961</v>
      </c>
      <c r="G44" s="330">
        <f>IFERROR('tablas evol EM CAT'!K44-'tablas evol EM CAT'!K57,"-")</f>
        <v>0.79</v>
      </c>
      <c r="H44" s="329">
        <f>IFERROR('tablas evol EM CAT'!M44-'tablas evol EM CAT'!M57,"-")</f>
        <v>0.62999999999999989</v>
      </c>
    </row>
    <row r="45" spans="2:8" ht="15" hidden="1" customHeight="1" outlineLevel="1">
      <c r="B45" s="65" t="s">
        <v>93</v>
      </c>
      <c r="C45" s="329">
        <f>IFERROR('tablas evol EM CAT'!C45-'tablas evol EM CAT'!C58,"-")</f>
        <v>-0.61093901846452869</v>
      </c>
      <c r="D45" s="329">
        <f>IFERROR('tablas evol EM CAT'!E45-'tablas evol EM CAT'!E58,"-")</f>
        <v>-0.8199999999999994</v>
      </c>
      <c r="E45" s="329">
        <f>IFERROR('tablas evol EM CAT'!G45-'tablas evol EM CAT'!G58,"-")</f>
        <v>0.27381033902430563</v>
      </c>
      <c r="F45" s="329">
        <f>IFERROR('tablas evol EM CAT'!I45-'tablas evol EM CAT'!I58,"-")</f>
        <v>-2.0000000000000462E-2</v>
      </c>
      <c r="G45" s="330">
        <f>IFERROR('tablas evol EM CAT'!K45-'tablas evol EM CAT'!K58,"-")</f>
        <v>-0.22000000000000064</v>
      </c>
      <c r="H45" s="329">
        <f>IFERROR('tablas evol EM CAT'!M45-'tablas evol EM CAT'!M58,"-")</f>
        <v>-8.0000000000000071E-2</v>
      </c>
    </row>
    <row r="46" spans="2:8" ht="15" hidden="1" customHeight="1" outlineLevel="1">
      <c r="B46" s="65" t="s">
        <v>94</v>
      </c>
      <c r="C46" s="329">
        <f>IFERROR('tablas evol EM CAT'!C46-'tablas evol EM CAT'!C59,"-")</f>
        <v>-5.3605019234232545</v>
      </c>
      <c r="D46" s="329">
        <f>IFERROR('tablas evol EM CAT'!E46-'tablas evol EM CAT'!E59,"-")</f>
        <v>1.2000000000000002</v>
      </c>
      <c r="E46" s="329">
        <f>IFERROR('tablas evol EM CAT'!G46-'tablas evol EM CAT'!G59,"-")</f>
        <v>1.3990555723654392</v>
      </c>
      <c r="F46" s="329">
        <f>IFERROR('tablas evol EM CAT'!I46-'tablas evol EM CAT'!I59,"-")</f>
        <v>1.1799999999999997</v>
      </c>
      <c r="G46" s="330">
        <f>IFERROR('tablas evol EM CAT'!K46-'tablas evol EM CAT'!K59,"-")</f>
        <v>0.9399999999999995</v>
      </c>
      <c r="H46" s="329">
        <f>IFERROR('tablas evol EM CAT'!M46-'tablas evol EM CAT'!M59,"-")</f>
        <v>1.1100000000000003</v>
      </c>
    </row>
    <row r="47" spans="2:8" ht="15" hidden="1" customHeight="1" outlineLevel="1">
      <c r="B47" s="65" t="s">
        <v>95</v>
      </c>
      <c r="C47" s="329">
        <f>IFERROR('tablas evol EM CAT'!C47-'tablas evol EM CAT'!C60,"-")</f>
        <v>-0.61709844559585481</v>
      </c>
      <c r="D47" s="329">
        <f>IFERROR('tablas evol EM CAT'!E47-'tablas evol EM CAT'!E60,"-")</f>
        <v>-0.79</v>
      </c>
      <c r="E47" s="329">
        <f>IFERROR('tablas evol EM CAT'!G47-'tablas evol EM CAT'!G60,"-")</f>
        <v>-1.0767519162910801</v>
      </c>
      <c r="F47" s="329">
        <f>IFERROR('tablas evol EM CAT'!I47-'tablas evol EM CAT'!I60,"-")</f>
        <v>-1.0300000000000002</v>
      </c>
      <c r="G47" s="330">
        <f>IFERROR('tablas evol EM CAT'!K47-'tablas evol EM CAT'!K60,"-")</f>
        <v>-0.9399999999999995</v>
      </c>
      <c r="H47" s="329">
        <f>IFERROR('tablas evol EM CAT'!M47-'tablas evol EM CAT'!M60,"-")</f>
        <v>-1.0199999999999996</v>
      </c>
    </row>
    <row r="48" spans="2:8" ht="15" hidden="1" customHeight="1" outlineLevel="1">
      <c r="B48" s="65" t="s">
        <v>96</v>
      </c>
      <c r="C48" s="329">
        <f>IFERROR('tablas evol EM CAT'!C48-'tablas evol EM CAT'!C61,"-")</f>
        <v>1.4265000278372852E-3</v>
      </c>
      <c r="D48" s="329">
        <f>IFERROR('tablas evol EM CAT'!E48-'tablas evol EM CAT'!E61,"-")</f>
        <v>0.33000000000000007</v>
      </c>
      <c r="E48" s="329">
        <f>IFERROR('tablas evol EM CAT'!G48-'tablas evol EM CAT'!G61,"-")</f>
        <v>4.0811348617310728E-2</v>
      </c>
      <c r="F48" s="329">
        <f>IFERROR('tablas evol EM CAT'!I48-'tablas evol EM CAT'!I61,"-")</f>
        <v>0.10999999999999943</v>
      </c>
      <c r="G48" s="330">
        <f>IFERROR('tablas evol EM CAT'!K48-'tablas evol EM CAT'!K61,"-")</f>
        <v>8.0000000000000071E-2</v>
      </c>
      <c r="H48" s="329">
        <f>IFERROR('tablas evol EM CAT'!M48-'tablas evol EM CAT'!M61,"-")</f>
        <v>8.9999999999999858E-2</v>
      </c>
    </row>
    <row r="49" spans="2:8" ht="15" hidden="1" customHeight="1" outlineLevel="1">
      <c r="B49" s="65" t="s">
        <v>97</v>
      </c>
      <c r="C49" s="329">
        <f>IFERROR('tablas evol EM CAT'!C49-'tablas evol EM CAT'!C62,"-")</f>
        <v>1.0101740305203801</v>
      </c>
      <c r="D49" s="329">
        <f>IFERROR('tablas evol EM CAT'!E49-'tablas evol EM CAT'!E62,"-")</f>
        <v>0.25</v>
      </c>
      <c r="E49" s="329">
        <f>IFERROR('tablas evol EM CAT'!G49-'tablas evol EM CAT'!G62,"-")</f>
        <v>-0.15122764200047634</v>
      </c>
      <c r="F49" s="329">
        <f>IFERROR('tablas evol EM CAT'!I49-'tablas evol EM CAT'!I62,"-")</f>
        <v>-2.000000000000135E-2</v>
      </c>
      <c r="G49" s="330">
        <f>IFERROR('tablas evol EM CAT'!K49-'tablas evol EM CAT'!K62,"-")</f>
        <v>-5.9999999999998721E-2</v>
      </c>
      <c r="H49" s="329">
        <f>IFERROR('tablas evol EM CAT'!M49-'tablas evol EM CAT'!M62,"-")</f>
        <v>-1.9999999999999574E-2</v>
      </c>
    </row>
    <row r="50" spans="2:8" collapsed="1">
      <c r="B50" s="79">
        <v>2008</v>
      </c>
      <c r="C50" s="332">
        <f>IFERROR('tablas evol EM CAT'!C50-'tablas evol EM CAT'!C63,"-")</f>
        <v>-1.0031118953287743</v>
      </c>
      <c r="D50" s="332">
        <f>IFERROR('tablas evol EM CAT'!E50-'tablas evol EM CAT'!E63,"-")</f>
        <v>0.12818559124242146</v>
      </c>
      <c r="E50" s="332">
        <f>IFERROR('tablas evol EM CAT'!G50-'tablas evol EM CAT'!G63,"-")</f>
        <v>0.39036947686388146</v>
      </c>
      <c r="F50" s="332">
        <f>IFERROR('tablas evol EM CAT'!I50-'tablas evol EM CAT'!I63,"-")</f>
        <v>0.27439881006941746</v>
      </c>
      <c r="G50" s="332">
        <f>IFERROR('tablas evol EM CAT'!K50-'tablas evol EM CAT'!K63,"-")</f>
        <v>0.15137086313848158</v>
      </c>
      <c r="H50" s="332">
        <f>IFERROR('tablas evol EM CAT'!M50-'tablas evol EM CAT'!M63,"-")</f>
        <v>0.23236929736358469</v>
      </c>
    </row>
    <row r="51" spans="2:8" ht="15" hidden="1" customHeight="1" outlineLevel="1">
      <c r="B51" s="65" t="s">
        <v>86</v>
      </c>
      <c r="C51" s="329" t="str">
        <f>IFERROR('tablas evol EM CAT'!C51-'tablas evol EM CAT'!C64,"-")</f>
        <v>-</v>
      </c>
      <c r="D51" s="329" t="str">
        <f>IFERROR('tablas evol EM CAT'!E51-'tablas evol EM CAT'!E64,"-")</f>
        <v>-</v>
      </c>
      <c r="E51" s="329" t="str">
        <f>IFERROR('tablas evol EM CAT'!G51-'tablas evol EM CAT'!G64,"-")</f>
        <v>-</v>
      </c>
      <c r="F51" s="329" t="str">
        <f>IFERROR('tablas evol EM CAT'!I51-'tablas evol EM CAT'!I64,"-")</f>
        <v>-</v>
      </c>
      <c r="G51" s="330" t="str">
        <f>IFERROR('tablas evol EM CAT'!K51-'tablas evol EM CAT'!K64,"-")</f>
        <v>-</v>
      </c>
      <c r="H51" s="329" t="str">
        <f>IFERROR('tablas evol EM CAT'!M51-'tablas evol EM CAT'!M64,"-")</f>
        <v>-</v>
      </c>
    </row>
    <row r="52" spans="2:8" ht="15" hidden="1" customHeight="1" outlineLevel="1">
      <c r="B52" s="65" t="s">
        <v>87</v>
      </c>
      <c r="C52" s="329" t="str">
        <f>IFERROR('tablas evol EM CAT'!C52-'tablas evol EM CAT'!C65,"-")</f>
        <v>-</v>
      </c>
      <c r="D52" s="329" t="str">
        <f>IFERROR('tablas evol EM CAT'!E52-'tablas evol EM CAT'!E65,"-")</f>
        <v>-</v>
      </c>
      <c r="E52" s="329" t="str">
        <f>IFERROR('tablas evol EM CAT'!G52-'tablas evol EM CAT'!G65,"-")</f>
        <v>-</v>
      </c>
      <c r="F52" s="329" t="str">
        <f>IFERROR('tablas evol EM CAT'!I52-'tablas evol EM CAT'!I65,"-")</f>
        <v>-</v>
      </c>
      <c r="G52" s="330" t="str">
        <f>IFERROR('tablas evol EM CAT'!K52-'tablas evol EM CAT'!K65,"-")</f>
        <v>-</v>
      </c>
      <c r="H52" s="329" t="str">
        <f>IFERROR('tablas evol EM CAT'!M52-'tablas evol EM CAT'!M65,"-")</f>
        <v>-</v>
      </c>
    </row>
    <row r="53" spans="2:8" ht="15" hidden="1" customHeight="1" outlineLevel="1">
      <c r="B53" s="65" t="s">
        <v>88</v>
      </c>
      <c r="C53" s="329" t="str">
        <f>IFERROR('tablas evol EM CAT'!C53-'tablas evol EM CAT'!C66,"-")</f>
        <v>-</v>
      </c>
      <c r="D53" s="329" t="str">
        <f>IFERROR('tablas evol EM CAT'!E53-'tablas evol EM CAT'!E66,"-")</f>
        <v>-</v>
      </c>
      <c r="E53" s="329" t="str">
        <f>IFERROR('tablas evol EM CAT'!G53-'tablas evol EM CAT'!G66,"-")</f>
        <v>-</v>
      </c>
      <c r="F53" s="329" t="str">
        <f>IFERROR('tablas evol EM CAT'!I53-'tablas evol EM CAT'!I66,"-")</f>
        <v>-</v>
      </c>
      <c r="G53" s="330" t="str">
        <f>IFERROR('tablas evol EM CAT'!K53-'tablas evol EM CAT'!K66,"-")</f>
        <v>-</v>
      </c>
      <c r="H53" s="329" t="str">
        <f>IFERROR('tablas evol EM CAT'!M53-'tablas evol EM CAT'!M66,"-")</f>
        <v>-</v>
      </c>
    </row>
    <row r="54" spans="2:8" ht="15" hidden="1" customHeight="1" outlineLevel="1">
      <c r="B54" s="65" t="s">
        <v>89</v>
      </c>
      <c r="C54" s="329" t="str">
        <f>IFERROR('tablas evol EM CAT'!C54-'tablas evol EM CAT'!C67,"-")</f>
        <v>-</v>
      </c>
      <c r="D54" s="329" t="str">
        <f>IFERROR('tablas evol EM CAT'!E54-'tablas evol EM CAT'!E67,"-")</f>
        <v>-</v>
      </c>
      <c r="E54" s="329" t="str">
        <f>IFERROR('tablas evol EM CAT'!G54-'tablas evol EM CAT'!G67,"-")</f>
        <v>-</v>
      </c>
      <c r="F54" s="329" t="str">
        <f>IFERROR('tablas evol EM CAT'!I54-'tablas evol EM CAT'!I67,"-")</f>
        <v>-</v>
      </c>
      <c r="G54" s="330" t="str">
        <f>IFERROR('tablas evol EM CAT'!K54-'tablas evol EM CAT'!K67,"-")</f>
        <v>-</v>
      </c>
      <c r="H54" s="329" t="str">
        <f>IFERROR('tablas evol EM CAT'!M54-'tablas evol EM CAT'!M67,"-")</f>
        <v>-</v>
      </c>
    </row>
    <row r="55" spans="2:8" ht="15" hidden="1" customHeight="1" outlineLevel="1">
      <c r="B55" s="65" t="s">
        <v>90</v>
      </c>
      <c r="C55" s="329" t="str">
        <f>IFERROR('tablas evol EM CAT'!C55-'tablas evol EM CAT'!C68,"-")</f>
        <v>-</v>
      </c>
      <c r="D55" s="329" t="str">
        <f>IFERROR('tablas evol EM CAT'!E55-'tablas evol EM CAT'!E68,"-")</f>
        <v>-</v>
      </c>
      <c r="E55" s="329" t="str">
        <f>IFERROR('tablas evol EM CAT'!G55-'tablas evol EM CAT'!G68,"-")</f>
        <v>-</v>
      </c>
      <c r="F55" s="329" t="str">
        <f>IFERROR('tablas evol EM CAT'!I55-'tablas evol EM CAT'!I68,"-")</f>
        <v>-</v>
      </c>
      <c r="G55" s="330" t="str">
        <f>IFERROR('tablas evol EM CAT'!K55-'tablas evol EM CAT'!K68,"-")</f>
        <v>-</v>
      </c>
      <c r="H55" s="329" t="str">
        <f>IFERROR('tablas evol EM CAT'!M55-'tablas evol EM CAT'!M68,"-")</f>
        <v>-</v>
      </c>
    </row>
    <row r="56" spans="2:8" ht="15" hidden="1" customHeight="1" outlineLevel="1">
      <c r="B56" s="65" t="s">
        <v>91</v>
      </c>
      <c r="C56" s="329" t="str">
        <f>IFERROR('tablas evol EM CAT'!C56-'tablas evol EM CAT'!C69,"-")</f>
        <v>-</v>
      </c>
      <c r="D56" s="329" t="str">
        <f>IFERROR('tablas evol EM CAT'!E56-'tablas evol EM CAT'!E69,"-")</f>
        <v>-</v>
      </c>
      <c r="E56" s="329" t="str">
        <f>IFERROR('tablas evol EM CAT'!G56-'tablas evol EM CAT'!G69,"-")</f>
        <v>-</v>
      </c>
      <c r="F56" s="329" t="str">
        <f>IFERROR('tablas evol EM CAT'!I56-'tablas evol EM CAT'!I69,"-")</f>
        <v>-</v>
      </c>
      <c r="G56" s="330" t="str">
        <f>IFERROR('tablas evol EM CAT'!K56-'tablas evol EM CAT'!K69,"-")</f>
        <v>-</v>
      </c>
      <c r="H56" s="329" t="str">
        <f>IFERROR('tablas evol EM CAT'!M56-'tablas evol EM CAT'!M69,"-")</f>
        <v>-</v>
      </c>
    </row>
    <row r="57" spans="2:8" ht="15" hidden="1" customHeight="1" outlineLevel="1">
      <c r="B57" s="65" t="s">
        <v>92</v>
      </c>
      <c r="C57" s="329" t="str">
        <f>IFERROR('tablas evol EM CAT'!C57-'tablas evol EM CAT'!C70,"-")</f>
        <v>-</v>
      </c>
      <c r="D57" s="329" t="str">
        <f>IFERROR('tablas evol EM CAT'!E57-'tablas evol EM CAT'!E70,"-")</f>
        <v>-</v>
      </c>
      <c r="E57" s="329" t="str">
        <f>IFERROR('tablas evol EM CAT'!G57-'tablas evol EM CAT'!G70,"-")</f>
        <v>-</v>
      </c>
      <c r="F57" s="329" t="str">
        <f>IFERROR('tablas evol EM CAT'!I57-'tablas evol EM CAT'!I70,"-")</f>
        <v>-</v>
      </c>
      <c r="G57" s="330" t="str">
        <f>IFERROR('tablas evol EM CAT'!K57-'tablas evol EM CAT'!K70,"-")</f>
        <v>-</v>
      </c>
      <c r="H57" s="329" t="str">
        <f>IFERROR('tablas evol EM CAT'!M57-'tablas evol EM CAT'!M70,"-")</f>
        <v>-</v>
      </c>
    </row>
    <row r="58" spans="2:8" ht="15" hidden="1" customHeight="1" outlineLevel="1">
      <c r="B58" s="65" t="s">
        <v>93</v>
      </c>
      <c r="C58" s="329" t="str">
        <f>IFERROR('tablas evol EM CAT'!C58-'tablas evol EM CAT'!C71,"-")</f>
        <v>-</v>
      </c>
      <c r="D58" s="329" t="str">
        <f>IFERROR('tablas evol EM CAT'!E58-'tablas evol EM CAT'!E71,"-")</f>
        <v>-</v>
      </c>
      <c r="E58" s="329" t="str">
        <f>IFERROR('tablas evol EM CAT'!G58-'tablas evol EM CAT'!G71,"-")</f>
        <v>-</v>
      </c>
      <c r="F58" s="329" t="str">
        <f>IFERROR('tablas evol EM CAT'!I58-'tablas evol EM CAT'!I71,"-")</f>
        <v>-</v>
      </c>
      <c r="G58" s="330" t="str">
        <f>IFERROR('tablas evol EM CAT'!K58-'tablas evol EM CAT'!K71,"-")</f>
        <v>-</v>
      </c>
      <c r="H58" s="329" t="str">
        <f>IFERROR('tablas evol EM CAT'!M58-'tablas evol EM CAT'!M71,"-")</f>
        <v>-</v>
      </c>
    </row>
    <row r="59" spans="2:8" ht="15" hidden="1" customHeight="1" outlineLevel="1">
      <c r="B59" s="65" t="s">
        <v>94</v>
      </c>
      <c r="C59" s="329" t="str">
        <f>IFERROR('tablas evol EM CAT'!C59-'tablas evol EM CAT'!C72,"-")</f>
        <v>-</v>
      </c>
      <c r="D59" s="329" t="str">
        <f>IFERROR('tablas evol EM CAT'!E59-'tablas evol EM CAT'!E72,"-")</f>
        <v>-</v>
      </c>
      <c r="E59" s="329" t="str">
        <f>IFERROR('tablas evol EM CAT'!G59-'tablas evol EM CAT'!G72,"-")</f>
        <v>-</v>
      </c>
      <c r="F59" s="329" t="str">
        <f>IFERROR('tablas evol EM CAT'!I59-'tablas evol EM CAT'!I72,"-")</f>
        <v>-</v>
      </c>
      <c r="G59" s="330" t="str">
        <f>IFERROR('tablas evol EM CAT'!K59-'tablas evol EM CAT'!K72,"-")</f>
        <v>-</v>
      </c>
      <c r="H59" s="329" t="str">
        <f>IFERROR('tablas evol EM CAT'!M59-'tablas evol EM CAT'!M72,"-")</f>
        <v>-</v>
      </c>
    </row>
    <row r="60" spans="2:8" ht="15" hidden="1" customHeight="1" outlineLevel="1">
      <c r="B60" s="65" t="s">
        <v>95</v>
      </c>
      <c r="C60" s="329" t="str">
        <f>IFERROR('tablas evol EM CAT'!C60-'tablas evol EM CAT'!C73,"-")</f>
        <v>-</v>
      </c>
      <c r="D60" s="329" t="str">
        <f>IFERROR('tablas evol EM CAT'!E60-'tablas evol EM CAT'!E73,"-")</f>
        <v>-</v>
      </c>
      <c r="E60" s="329" t="str">
        <f>IFERROR('tablas evol EM CAT'!G60-'tablas evol EM CAT'!G73,"-")</f>
        <v>-</v>
      </c>
      <c r="F60" s="329" t="str">
        <f>IFERROR('tablas evol EM CAT'!I60-'tablas evol EM CAT'!I73,"-")</f>
        <v>-</v>
      </c>
      <c r="G60" s="330" t="str">
        <f>IFERROR('tablas evol EM CAT'!K60-'tablas evol EM CAT'!K73,"-")</f>
        <v>-</v>
      </c>
      <c r="H60" s="329" t="str">
        <f>IFERROR('tablas evol EM CAT'!M60-'tablas evol EM CAT'!M73,"-")</f>
        <v>-</v>
      </c>
    </row>
    <row r="61" spans="2:8" ht="15" hidden="1" customHeight="1" outlineLevel="1">
      <c r="B61" s="65" t="s">
        <v>96</v>
      </c>
      <c r="C61" s="329" t="str">
        <f>IFERROR('tablas evol EM CAT'!C61-'tablas evol EM CAT'!C74,"-")</f>
        <v>-</v>
      </c>
      <c r="D61" s="329" t="str">
        <f>IFERROR('tablas evol EM CAT'!E61-'tablas evol EM CAT'!E74,"-")</f>
        <v>-</v>
      </c>
      <c r="E61" s="329" t="str">
        <f>IFERROR('tablas evol EM CAT'!G61-'tablas evol EM CAT'!G74,"-")</f>
        <v>-</v>
      </c>
      <c r="F61" s="329" t="str">
        <f>IFERROR('tablas evol EM CAT'!I61-'tablas evol EM CAT'!I74,"-")</f>
        <v>-</v>
      </c>
      <c r="G61" s="330" t="str">
        <f>IFERROR('tablas evol EM CAT'!K61-'tablas evol EM CAT'!K74,"-")</f>
        <v>-</v>
      </c>
      <c r="H61" s="329" t="str">
        <f>IFERROR('tablas evol EM CAT'!M61-'tablas evol EM CAT'!M74,"-")</f>
        <v>-</v>
      </c>
    </row>
    <row r="62" spans="2:8" ht="15" hidden="1" customHeight="1" outlineLevel="1">
      <c r="B62" s="65" t="s">
        <v>97</v>
      </c>
      <c r="C62" s="329" t="str">
        <f>IFERROR('tablas evol EM CAT'!C62-'tablas evol EM CAT'!C75,"-")</f>
        <v>-</v>
      </c>
      <c r="D62" s="329" t="str">
        <f>IFERROR('tablas evol EM CAT'!E62-'tablas evol EM CAT'!E75,"-")</f>
        <v>-</v>
      </c>
      <c r="E62" s="329" t="str">
        <f>IFERROR('tablas evol EM CAT'!G62-'tablas evol EM CAT'!G75,"-")</f>
        <v>-</v>
      </c>
      <c r="F62" s="329" t="str">
        <f>IFERROR('tablas evol EM CAT'!I62-'tablas evol EM CAT'!I75,"-")</f>
        <v>-</v>
      </c>
      <c r="G62" s="330" t="str">
        <f>IFERROR('tablas evol EM CAT'!K62-'tablas evol EM CAT'!K75,"-")</f>
        <v>-</v>
      </c>
      <c r="H62" s="329" t="str">
        <f>IFERROR('tablas evol EM CAT'!M62-'tablas evol EM CAT'!M75,"-")</f>
        <v>-</v>
      </c>
    </row>
    <row r="63" spans="2:8" collapsed="1">
      <c r="B63" s="79">
        <v>2007</v>
      </c>
      <c r="C63" s="332">
        <f>IFERROR('tablas evol EM CAT'!C63-'tablas evol EM CAT'!C76,"-")</f>
        <v>-1.0304532579777463</v>
      </c>
      <c r="D63" s="332">
        <f>IFERROR('tablas evol EM CAT'!E63-'tablas evol EM CAT'!E76,"-")</f>
        <v>8.6295724432892129E-3</v>
      </c>
      <c r="E63" s="332">
        <f>IFERROR('tablas evol EM CAT'!G63-'tablas evol EM CAT'!G76,"-")</f>
        <v>-0.35712538028897978</v>
      </c>
      <c r="F63" s="332">
        <f>IFERROR('tablas evol EM CAT'!I63-'tablas evol EM CAT'!I76,"-")</f>
        <v>-0.31382836084544685</v>
      </c>
      <c r="G63" s="332">
        <f>IFERROR('tablas evol EM CAT'!K63-'tablas evol EM CAT'!K76,"-")</f>
        <v>9.7281969275385904E-2</v>
      </c>
      <c r="H63" s="332">
        <f>IFERROR('tablas evol EM CAT'!M63-'tablas evol EM CAT'!M76,"-")</f>
        <v>-0.17561320864949526</v>
      </c>
    </row>
    <row r="64" spans="2:8" ht="15" customHeight="1">
      <c r="B64" s="170" t="s">
        <v>79</v>
      </c>
      <c r="C64" s="170"/>
      <c r="D64" s="170"/>
      <c r="E64" s="170"/>
      <c r="F64" s="170"/>
      <c r="G64" s="170"/>
      <c r="H64" s="170"/>
    </row>
    <row r="66" ht="30" customHeight="1"/>
    <row r="68" ht="30" customHeight="1"/>
  </sheetData>
  <mergeCells count="2">
    <mergeCell ref="B5:H5"/>
    <mergeCell ref="B64:H6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295</v>
      </c>
      <c r="C5" s="161"/>
      <c r="D5" s="161"/>
      <c r="E5" s="161"/>
    </row>
    <row r="6" spans="2:5" ht="30" customHeight="1">
      <c r="B6" s="45" t="s">
        <v>73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296</v>
      </c>
    </row>
    <row r="7" spans="2:5" ht="15" customHeight="1">
      <c r="B7" s="48" t="s">
        <v>297</v>
      </c>
      <c r="C7" s="337">
        <v>8.3377329092015593</v>
      </c>
      <c r="D7" s="337">
        <v>8.4666379163781276</v>
      </c>
      <c r="E7" s="338">
        <f>D7-C7</f>
        <v>0.12890500717656828</v>
      </c>
    </row>
    <row r="8" spans="2:5" ht="15" customHeight="1">
      <c r="B8" s="51" t="s">
        <v>298</v>
      </c>
      <c r="C8" s="339">
        <v>8.0698808506359665</v>
      </c>
      <c r="D8" s="339">
        <v>8.0941750978927587</v>
      </c>
      <c r="E8" s="340">
        <f>D8-C8</f>
        <v>2.429424725679219E-2</v>
      </c>
    </row>
    <row r="9" spans="2:5" ht="15" customHeight="1">
      <c r="B9" s="51" t="s">
        <v>299</v>
      </c>
      <c r="C9" s="339">
        <v>8.9251388486928231</v>
      </c>
      <c r="D9" s="339">
        <v>9.4882125618859909</v>
      </c>
      <c r="E9" s="340">
        <f>D9-C9</f>
        <v>0.56307371319316779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300</v>
      </c>
      <c r="C5" s="161"/>
      <c r="D5" s="161"/>
      <c r="E5" s="161"/>
    </row>
    <row r="6" spans="2:5" ht="30" customHeight="1">
      <c r="B6" s="45" t="s">
        <v>285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296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297</v>
      </c>
      <c r="C8" s="341">
        <v>7.7026580198569201</v>
      </c>
      <c r="D8" s="341">
        <v>8.1049908893348643</v>
      </c>
      <c r="E8" s="338">
        <f>D8-C8</f>
        <v>0.40233286947794422</v>
      </c>
    </row>
    <row r="9" spans="2:5" ht="15" customHeight="1">
      <c r="B9" s="110" t="s">
        <v>298</v>
      </c>
      <c r="C9" s="43">
        <v>7.1567122640713814</v>
      </c>
      <c r="D9" s="43">
        <v>7.5687416743230012</v>
      </c>
      <c r="E9" s="340">
        <f>D9-C9</f>
        <v>0.41202941025161977</v>
      </c>
    </row>
    <row r="10" spans="2:5" ht="15" customHeight="1">
      <c r="B10" s="110" t="s">
        <v>299</v>
      </c>
      <c r="C10" s="43">
        <v>8.5245563416716656</v>
      </c>
      <c r="D10" s="43">
        <v>8.9600858651982307</v>
      </c>
      <c r="E10" s="340">
        <f>D10-C10</f>
        <v>0.43552952352656504</v>
      </c>
    </row>
    <row r="11" spans="2:5" ht="15" customHeight="1">
      <c r="B11" s="106" t="s">
        <v>286</v>
      </c>
      <c r="C11" s="301"/>
      <c r="D11" s="301"/>
      <c r="E11" s="342"/>
    </row>
    <row r="12" spans="2:5" ht="15" customHeight="1">
      <c r="B12" s="108" t="s">
        <v>297</v>
      </c>
      <c r="C12" s="341">
        <v>8.1799357716462282</v>
      </c>
      <c r="D12" s="341">
        <v>8.2988505747126435</v>
      </c>
      <c r="E12" s="338">
        <f>D12-C12</f>
        <v>0.11891480306641533</v>
      </c>
    </row>
    <row r="13" spans="2:5" ht="15" customHeight="1">
      <c r="B13" s="110" t="s">
        <v>298</v>
      </c>
      <c r="C13" s="43">
        <v>7.8704315236700397</v>
      </c>
      <c r="D13" s="43">
        <v>7.9277573612584398</v>
      </c>
      <c r="E13" s="340">
        <f>D13-C13</f>
        <v>5.7325837588400042E-2</v>
      </c>
    </row>
    <row r="14" spans="2:5" ht="15" customHeight="1">
      <c r="B14" s="110" t="s">
        <v>299</v>
      </c>
      <c r="C14" s="43">
        <v>8.8762873681309049</v>
      </c>
      <c r="D14" s="43">
        <v>9.2869802682659106</v>
      </c>
      <c r="E14" s="340">
        <f>D14-C14</f>
        <v>0.4106929001350057</v>
      </c>
    </row>
    <row r="15" spans="2:5" ht="15" customHeight="1">
      <c r="B15" s="106" t="s">
        <v>71</v>
      </c>
      <c r="C15" s="301"/>
      <c r="D15" s="301"/>
      <c r="E15" s="342"/>
    </row>
    <row r="16" spans="2:5" ht="15" customHeight="1">
      <c r="B16" s="108" t="s">
        <v>297</v>
      </c>
      <c r="C16" s="341">
        <v>8.3377329092015593</v>
      </c>
      <c r="D16" s="341">
        <v>8.4666379163781276</v>
      </c>
      <c r="E16" s="338">
        <f>D16-C16</f>
        <v>0.12890500717656828</v>
      </c>
    </row>
    <row r="17" spans="2:12" ht="15" customHeight="1">
      <c r="B17" s="110" t="s">
        <v>298</v>
      </c>
      <c r="C17" s="43">
        <v>8.0698808506359665</v>
      </c>
      <c r="D17" s="43">
        <v>8.0941750978927587</v>
      </c>
      <c r="E17" s="340">
        <f>D17-C17</f>
        <v>2.429424725679219E-2</v>
      </c>
    </row>
    <row r="18" spans="2:12" ht="15" customHeight="1">
      <c r="B18" s="110" t="s">
        <v>299</v>
      </c>
      <c r="C18" s="43">
        <v>8.9251388486928231</v>
      </c>
      <c r="D18" s="43">
        <v>9.4882125618859909</v>
      </c>
      <c r="E18" s="340">
        <f>D18-C18</f>
        <v>0.56307371319316779</v>
      </c>
    </row>
    <row r="19" spans="2:12" ht="15" customHeight="1">
      <c r="B19" s="111" t="s">
        <v>261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1" t="s">
        <v>301</v>
      </c>
      <c r="C5" s="161"/>
      <c r="D5" s="161"/>
      <c r="E5" s="161"/>
    </row>
    <row r="6" spans="2:7" ht="30" customHeight="1">
      <c r="B6" s="45" t="s">
        <v>157</v>
      </c>
      <c r="C6" s="105" t="str">
        <f>actualizaciones!A3</f>
        <v>acumulado abril 2010</v>
      </c>
      <c r="D6" s="105" t="str">
        <f>actualizaciones!A2</f>
        <v xml:space="preserve">acumulado abril 2011 </v>
      </c>
      <c r="E6" s="289" t="s">
        <v>296</v>
      </c>
    </row>
    <row r="7" spans="2:7" ht="15" customHeight="1">
      <c r="B7" s="343" t="s">
        <v>158</v>
      </c>
      <c r="C7" s="344"/>
      <c r="D7" s="344"/>
      <c r="E7" s="344"/>
      <c r="G7" s="2"/>
    </row>
    <row r="8" spans="2:7" ht="15" customHeight="1">
      <c r="B8" s="345" t="s">
        <v>297</v>
      </c>
      <c r="C8" s="341">
        <v>8.3377329092015593</v>
      </c>
      <c r="D8" s="341">
        <v>8.4666379163781276</v>
      </c>
      <c r="E8" s="338">
        <f>D8-C8</f>
        <v>0.12890500717656828</v>
      </c>
    </row>
    <row r="9" spans="2:7" ht="15" customHeight="1">
      <c r="B9" s="343" t="s">
        <v>160</v>
      </c>
      <c r="C9" s="301"/>
      <c r="D9" s="301"/>
      <c r="E9" s="342"/>
    </row>
    <row r="10" spans="2:7" ht="15" customHeight="1">
      <c r="B10" s="346" t="s">
        <v>161</v>
      </c>
      <c r="C10" s="347">
        <v>8.0698808506359665</v>
      </c>
      <c r="D10" s="347">
        <v>8.0941750978927587</v>
      </c>
      <c r="E10" s="348">
        <f>D10-C10</f>
        <v>2.429424725679219E-2</v>
      </c>
    </row>
    <row r="11" spans="2:7" ht="15" customHeight="1">
      <c r="B11" s="349" t="s">
        <v>162</v>
      </c>
      <c r="C11" s="43">
        <v>8.2225222228239421</v>
      </c>
      <c r="D11" s="43">
        <v>8.2735634409643222</v>
      </c>
      <c r="E11" s="340">
        <f>D11-C11</f>
        <v>5.1041218140380096E-2</v>
      </c>
    </row>
    <row r="12" spans="2:7" ht="15" customHeight="1">
      <c r="B12" s="349" t="s">
        <v>163</v>
      </c>
      <c r="C12" s="43">
        <v>7.8328127380770987</v>
      </c>
      <c r="D12" s="43">
        <v>8.4424242424242433</v>
      </c>
      <c r="E12" s="340">
        <f>D12-C12</f>
        <v>0.60961150434714462</v>
      </c>
    </row>
    <row r="13" spans="2:7" ht="15" customHeight="1">
      <c r="B13" s="349" t="s">
        <v>164</v>
      </c>
      <c r="C13" s="43">
        <v>4.3356372684545201</v>
      </c>
      <c r="D13" s="43">
        <v>2.139049235993209</v>
      </c>
      <c r="E13" s="340">
        <f>D13-C13</f>
        <v>-2.1965880324613112</v>
      </c>
    </row>
    <row r="14" spans="2:7" ht="15" customHeight="1">
      <c r="B14" s="343" t="s">
        <v>165</v>
      </c>
      <c r="C14" s="301"/>
      <c r="D14" s="301"/>
      <c r="E14" s="342"/>
    </row>
    <row r="15" spans="2:7" ht="15" customHeight="1">
      <c r="B15" s="346" t="s">
        <v>166</v>
      </c>
      <c r="C15" s="347">
        <v>8.9251388486928231</v>
      </c>
      <c r="D15" s="347">
        <v>9.4882125618859909</v>
      </c>
      <c r="E15" s="348">
        <f>D15-C15</f>
        <v>0.56307371319316779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7"/>
  <sheetViews>
    <sheetView showGridLines="0" showRowColHeaders="0" zoomScaleNormal="100" workbookViewId="0"/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36" customHeight="1" thickBot="1">
      <c r="B5" s="161" t="s">
        <v>303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304</v>
      </c>
      <c r="D6" s="256" t="s">
        <v>246</v>
      </c>
      <c r="E6" s="257" t="s">
        <v>247</v>
      </c>
      <c r="F6" s="256" t="s">
        <v>248</v>
      </c>
    </row>
    <row r="7" spans="2:12" ht="15" customHeight="1">
      <c r="B7" s="258" t="s">
        <v>257</v>
      </c>
      <c r="C7" s="350">
        <v>6.9952208544532946</v>
      </c>
      <c r="D7" s="351">
        <v>-1.3047791455467062</v>
      </c>
      <c r="E7" s="352">
        <v>0.71159209191148864</v>
      </c>
      <c r="F7" s="353">
        <v>-0.11678230043882998</v>
      </c>
      <c r="G7" s="22"/>
      <c r="H7" s="22"/>
      <c r="I7" s="22"/>
      <c r="J7" s="22"/>
      <c r="K7" s="22"/>
      <c r="L7" s="22"/>
    </row>
    <row r="8" spans="2:12" ht="15" customHeight="1">
      <c r="B8" s="258" t="s">
        <v>258</v>
      </c>
      <c r="C8" s="350">
        <v>8.3000000000000007</v>
      </c>
      <c r="D8" s="351">
        <v>-1.1199999999999992</v>
      </c>
      <c r="E8" s="352">
        <v>7.1910871033086465E-2</v>
      </c>
      <c r="F8" s="353">
        <v>-0.18577924455297001</v>
      </c>
      <c r="G8" s="22"/>
      <c r="I8" s="22"/>
      <c r="J8" s="22"/>
      <c r="K8" s="22"/>
      <c r="L8" s="22"/>
    </row>
    <row r="9" spans="2:12" ht="15" customHeight="1">
      <c r="B9" s="258" t="s">
        <v>259</v>
      </c>
      <c r="C9" s="350">
        <v>9.42</v>
      </c>
      <c r="D9" s="351">
        <v>8.9999999999999858E-2</v>
      </c>
      <c r="E9" s="352">
        <v>-9.9999999999999645E-2</v>
      </c>
      <c r="F9" s="353">
        <v>-0.20609772305848484</v>
      </c>
    </row>
    <row r="10" spans="2:12" ht="15" customHeight="1">
      <c r="B10" s="258" t="s">
        <v>260</v>
      </c>
      <c r="C10" s="350">
        <v>9.33</v>
      </c>
      <c r="D10" s="351">
        <v>1.5899130389592395</v>
      </c>
      <c r="E10" s="352">
        <v>-0.11999999999999922</v>
      </c>
      <c r="F10" s="353">
        <v>-0.1535977230584864</v>
      </c>
    </row>
    <row r="11" spans="2:12" ht="30" customHeight="1">
      <c r="B11" s="202" t="s">
        <v>328</v>
      </c>
      <c r="C11" s="341">
        <v>8.4666379163781276</v>
      </c>
      <c r="D11" s="314"/>
      <c r="E11" s="324">
        <v>0.12890500717656828</v>
      </c>
      <c r="F11" s="354" t="s">
        <v>64</v>
      </c>
    </row>
    <row r="12" spans="2:12" ht="15" customHeight="1" outlineLevel="1">
      <c r="B12" s="258" t="s">
        <v>249</v>
      </c>
      <c r="C12" s="350">
        <v>7.7400869610407605</v>
      </c>
      <c r="D12" s="351">
        <v>-0.19991303895923984</v>
      </c>
      <c r="E12" s="352">
        <v>-0.31248200201502829</v>
      </c>
      <c r="F12" s="353">
        <v>-0.21443105639181859</v>
      </c>
    </row>
    <row r="13" spans="2:12" ht="15" customHeight="1" outlineLevel="1">
      <c r="B13" s="258" t="s">
        <v>250</v>
      </c>
      <c r="C13" s="350">
        <v>7.94</v>
      </c>
      <c r="D13" s="351">
        <v>1.6900000000000004</v>
      </c>
      <c r="E13" s="352">
        <v>-4.1548184288942025E-2</v>
      </c>
      <c r="F13" s="353">
        <v>-0.21401014263591644</v>
      </c>
    </row>
    <row r="14" spans="2:12" ht="15" customHeight="1" outlineLevel="1">
      <c r="B14" s="258" t="s">
        <v>251</v>
      </c>
      <c r="C14" s="350">
        <v>6.25</v>
      </c>
      <c r="D14" s="351">
        <v>8.2579266438956189E-2</v>
      </c>
      <c r="E14" s="352">
        <v>-0.1497950819672127</v>
      </c>
      <c r="F14" s="353">
        <v>-0.21291877858776065</v>
      </c>
    </row>
    <row r="15" spans="2:12" ht="15" customHeight="1" outlineLevel="1">
      <c r="B15" s="258" t="s">
        <v>252</v>
      </c>
      <c r="C15" s="350">
        <v>6.1674207335610438</v>
      </c>
      <c r="D15" s="351">
        <v>-2.4996827522795861E-2</v>
      </c>
      <c r="E15" s="352">
        <v>-0.69257926643895651</v>
      </c>
      <c r="F15" s="353">
        <v>-0.26545293159322636</v>
      </c>
      <c r="H15" s="22"/>
    </row>
    <row r="16" spans="2:12" ht="15" customHeight="1" outlineLevel="1">
      <c r="B16" s="258" t="s">
        <v>253</v>
      </c>
      <c r="C16" s="350">
        <v>6.1924175610838397</v>
      </c>
      <c r="D16" s="351">
        <v>0.20063713656694127</v>
      </c>
      <c r="E16" s="352">
        <v>-0.27758243891616008</v>
      </c>
      <c r="F16" s="353">
        <v>-0.23773799272331164</v>
      </c>
      <c r="G16" s="22"/>
      <c r="H16" s="22"/>
      <c r="I16" s="22"/>
      <c r="J16" s="22"/>
      <c r="K16" s="22"/>
      <c r="L16" s="22"/>
    </row>
    <row r="17" spans="2:12" ht="15" customHeight="1" outlineLevel="1">
      <c r="B17" s="258" t="s">
        <v>254</v>
      </c>
      <c r="C17" s="350">
        <v>5.9917804245168984</v>
      </c>
      <c r="D17" s="351">
        <v>-0.36607915896460241</v>
      </c>
      <c r="E17" s="352">
        <v>-0.23821957548310202</v>
      </c>
      <c r="F17" s="353">
        <v>-0.25543945614696462</v>
      </c>
      <c r="G17" s="22"/>
      <c r="H17" s="22"/>
      <c r="I17" s="22"/>
      <c r="J17" s="22"/>
      <c r="K17" s="22"/>
      <c r="L17" s="22"/>
    </row>
    <row r="18" spans="2:12" ht="15" customHeight="1" outlineLevel="1">
      <c r="B18" s="258" t="s">
        <v>255</v>
      </c>
      <c r="C18" s="350">
        <v>6.3578595834815008</v>
      </c>
      <c r="D18" s="351">
        <v>-0.28055819618071354</v>
      </c>
      <c r="E18" s="352">
        <v>-0.15110179876335739</v>
      </c>
      <c r="F18" s="353">
        <v>-0.28225449152337223</v>
      </c>
      <c r="G18" s="22"/>
      <c r="H18" s="22"/>
      <c r="I18" s="22"/>
      <c r="J18" s="22"/>
      <c r="K18" s="22"/>
      <c r="L18" s="22"/>
    </row>
    <row r="19" spans="2:12" ht="15" customHeight="1" outlineLevel="1">
      <c r="B19" s="258" t="s">
        <v>256</v>
      </c>
      <c r="C19" s="350">
        <v>6.6384177796622144</v>
      </c>
      <c r="D19" s="351">
        <v>0.35478901712040845</v>
      </c>
      <c r="E19" s="352">
        <v>-0.10158222033778586</v>
      </c>
      <c r="F19" s="353">
        <v>-0.30474922643935454</v>
      </c>
      <c r="G19" s="22"/>
      <c r="H19" s="22"/>
      <c r="I19" s="22"/>
      <c r="J19" s="22"/>
      <c r="K19" s="22"/>
      <c r="L19" s="22"/>
    </row>
    <row r="20" spans="2:12" ht="15" customHeight="1" outlineLevel="1">
      <c r="B20" s="258" t="s">
        <v>257</v>
      </c>
      <c r="C20" s="350">
        <v>6.2836287625418059</v>
      </c>
      <c r="D20" s="351">
        <v>-1.9444603664251083</v>
      </c>
      <c r="E20" s="352">
        <v>-0.11637123745819444</v>
      </c>
      <c r="F20" s="353">
        <v>-0.30545070807787233</v>
      </c>
      <c r="G20" s="22"/>
      <c r="H20" s="22"/>
      <c r="I20" s="22"/>
      <c r="J20" s="22"/>
      <c r="K20" s="22"/>
      <c r="L20" s="22"/>
    </row>
    <row r="21" spans="2:12" ht="15" customHeight="1" outlineLevel="1">
      <c r="B21" s="258" t="s">
        <v>258</v>
      </c>
      <c r="C21" s="350">
        <v>8.2280891289669142</v>
      </c>
      <c r="D21" s="351">
        <v>-1.2919108710330853</v>
      </c>
      <c r="E21" s="352">
        <v>-0.17191087103308611</v>
      </c>
      <c r="F21" s="353">
        <v>-0.42741977162302192</v>
      </c>
      <c r="G21" s="22"/>
      <c r="I21" s="22"/>
      <c r="J21" s="22"/>
      <c r="K21" s="22"/>
      <c r="L21" s="22"/>
    </row>
    <row r="22" spans="2:12" ht="15" customHeight="1" outlineLevel="1">
      <c r="B22" s="258" t="s">
        <v>259</v>
      </c>
      <c r="C22" s="350">
        <v>9.52</v>
      </c>
      <c r="D22" s="351">
        <v>7.0000000000000284E-2</v>
      </c>
      <c r="E22" s="352">
        <v>0.52999999999999936</v>
      </c>
      <c r="F22" s="353">
        <v>-0.3364271990369323</v>
      </c>
    </row>
    <row r="23" spans="2:12" ht="15" customHeight="1" outlineLevel="1">
      <c r="B23" s="258" t="s">
        <v>260</v>
      </c>
      <c r="C23" s="350">
        <v>9.4499999999999993</v>
      </c>
      <c r="D23" s="351">
        <v>1.3974310369442104</v>
      </c>
      <c r="E23" s="352">
        <v>-0.85000000000000142</v>
      </c>
      <c r="F23" s="353">
        <v>-0.39976053237026576</v>
      </c>
    </row>
    <row r="24" spans="2:12" ht="15" customHeight="1">
      <c r="B24" s="261">
        <v>2010</v>
      </c>
      <c r="C24" s="331">
        <v>7.1897370610189304</v>
      </c>
      <c r="D24" s="317"/>
      <c r="E24" s="355">
        <v>-0.18976177874372713</v>
      </c>
      <c r="F24" s="356"/>
    </row>
    <row r="25" spans="2:12" ht="15" hidden="1" customHeight="1" outlineLevel="1">
      <c r="B25" s="258" t="s">
        <v>249</v>
      </c>
      <c r="C25" s="350">
        <v>8.0525689630557888</v>
      </c>
      <c r="D25" s="351">
        <v>7.1020778766846426E-2</v>
      </c>
      <c r="E25" s="352">
        <v>-0.30743103694421059</v>
      </c>
      <c r="F25" s="353">
        <v>-0.27726053237026704</v>
      </c>
    </row>
    <row r="26" spans="2:12" ht="15" hidden="1" customHeight="1" outlineLevel="1">
      <c r="B26" s="258" t="s">
        <v>250</v>
      </c>
      <c r="C26" s="350">
        <v>7.9815481842889424</v>
      </c>
      <c r="D26" s="351">
        <v>1.5817531023217297</v>
      </c>
      <c r="E26" s="352">
        <v>-2.8451815711057371E-2</v>
      </c>
      <c r="F26" s="353">
        <v>-0.21997461262491758</v>
      </c>
    </row>
    <row r="27" spans="2:12" ht="15" hidden="1" customHeight="1" outlineLevel="1">
      <c r="B27" s="258" t="s">
        <v>251</v>
      </c>
      <c r="C27" s="350">
        <v>6.3997950819672127</v>
      </c>
      <c r="D27" s="351">
        <v>-0.46020491803278762</v>
      </c>
      <c r="E27" s="352">
        <v>-0.78020491803278702</v>
      </c>
      <c r="F27" s="353">
        <v>-0.21510362798232663</v>
      </c>
    </row>
    <row r="28" spans="2:12" ht="15" hidden="1" customHeight="1" outlineLevel="1">
      <c r="B28" s="258" t="s">
        <v>252</v>
      </c>
      <c r="C28" s="350">
        <v>6.86</v>
      </c>
      <c r="D28" s="351">
        <v>0.39000000000000057</v>
      </c>
      <c r="E28" s="352">
        <v>-0.35999999999999943</v>
      </c>
      <c r="F28" s="353">
        <v>-9.8419884812928515E-2</v>
      </c>
    </row>
    <row r="29" spans="2:12" ht="15" hidden="1" customHeight="1" outlineLevel="1">
      <c r="B29" s="258" t="s">
        <v>253</v>
      </c>
      <c r="C29" s="350">
        <v>6.47</v>
      </c>
      <c r="D29" s="351">
        <v>0.23999999999999932</v>
      </c>
      <c r="E29" s="352">
        <v>-0.49000000000000021</v>
      </c>
      <c r="F29" s="353">
        <v>-3.9253218146263258E-2</v>
      </c>
    </row>
    <row r="30" spans="2:12" ht="15" hidden="1" customHeight="1" outlineLevel="1">
      <c r="B30" s="258" t="s">
        <v>254</v>
      </c>
      <c r="C30" s="350">
        <v>6.23</v>
      </c>
      <c r="D30" s="351">
        <v>-0.27896138224485778</v>
      </c>
      <c r="E30" s="352">
        <v>-0.55999999999999961</v>
      </c>
      <c r="F30" s="353">
        <v>1.8246781853736849E-2</v>
      </c>
    </row>
    <row r="31" spans="2:12" ht="15" hidden="1" customHeight="1" outlineLevel="1">
      <c r="B31" s="258" t="s">
        <v>255</v>
      </c>
      <c r="C31" s="350">
        <v>6.5089613822448582</v>
      </c>
      <c r="D31" s="351">
        <v>-0.23103861775514201</v>
      </c>
      <c r="E31" s="352">
        <v>-0.42103861775514151</v>
      </c>
      <c r="F31" s="353">
        <v>8.3246781853736351E-2</v>
      </c>
    </row>
    <row r="32" spans="2:12" ht="15" hidden="1" customHeight="1" outlineLevel="1">
      <c r="B32" s="258" t="s">
        <v>256</v>
      </c>
      <c r="C32" s="350">
        <v>6.74</v>
      </c>
      <c r="D32" s="351">
        <v>0.33999999999999986</v>
      </c>
      <c r="E32" s="352">
        <v>-0.10999999999999943</v>
      </c>
      <c r="F32" s="353">
        <v>0.17083333333333339</v>
      </c>
    </row>
    <row r="33" spans="2:6" ht="15" hidden="1" customHeight="1" outlineLevel="1">
      <c r="B33" s="258" t="s">
        <v>257</v>
      </c>
      <c r="C33" s="350">
        <v>6.4</v>
      </c>
      <c r="D33" s="351">
        <v>-2</v>
      </c>
      <c r="E33" s="352">
        <v>-1.58</v>
      </c>
      <c r="F33" s="353">
        <v>0.17333333333333201</v>
      </c>
    </row>
    <row r="34" spans="2:6" ht="15" hidden="1" customHeight="1" outlineLevel="1">
      <c r="B34" s="258" t="s">
        <v>258</v>
      </c>
      <c r="C34" s="350">
        <v>8.4</v>
      </c>
      <c r="D34" s="351">
        <v>-0.58999999999999986</v>
      </c>
      <c r="E34" s="352">
        <v>0.91999999999999993</v>
      </c>
      <c r="F34" s="353">
        <v>0.39749999999999908</v>
      </c>
    </row>
    <row r="35" spans="2:6" ht="15" hidden="1" customHeight="1" outlineLevel="1">
      <c r="B35" s="258" t="s">
        <v>259</v>
      </c>
      <c r="C35" s="350">
        <v>8.99</v>
      </c>
      <c r="D35" s="351">
        <v>-1.3100000000000005</v>
      </c>
      <c r="E35" s="352">
        <v>-0.23000000000000043</v>
      </c>
      <c r="F35" s="353">
        <v>0.2358333333333329</v>
      </c>
    </row>
    <row r="36" spans="2:6" ht="15" hidden="1" customHeight="1" outlineLevel="1">
      <c r="B36" s="258" t="s">
        <v>260</v>
      </c>
      <c r="C36" s="350">
        <v>10.3</v>
      </c>
      <c r="D36" s="351">
        <v>1.9400000000000013</v>
      </c>
      <c r="E36" s="352">
        <v>0.62000000000000099</v>
      </c>
      <c r="F36" s="353">
        <v>0.26250000000000018</v>
      </c>
    </row>
    <row r="37" spans="2:6" ht="15" customHeight="1" collapsed="1">
      <c r="B37" s="263">
        <v>2009</v>
      </c>
      <c r="C37" s="332">
        <v>7.3794988397626575</v>
      </c>
      <c r="D37" s="319"/>
      <c r="E37" s="357">
        <v>-0.27277701344407568</v>
      </c>
      <c r="F37" s="358"/>
    </row>
    <row r="38" spans="2:6" ht="15" hidden="1" customHeight="1" outlineLevel="1">
      <c r="B38" s="258" t="s">
        <v>249</v>
      </c>
      <c r="C38" s="350">
        <v>8.36</v>
      </c>
      <c r="D38" s="351">
        <v>0.34999999999999964</v>
      </c>
      <c r="E38" s="352">
        <v>0.37999999999999901</v>
      </c>
      <c r="F38" s="353">
        <v>0.20916666666666739</v>
      </c>
    </row>
    <row r="39" spans="2:6" ht="15" hidden="1" customHeight="1" outlineLevel="1">
      <c r="B39" s="258" t="s">
        <v>250</v>
      </c>
      <c r="C39" s="350">
        <v>8.01</v>
      </c>
      <c r="D39" s="351">
        <v>0.83000000000000007</v>
      </c>
      <c r="E39" s="352">
        <v>2.9999999999999361E-2</v>
      </c>
      <c r="F39" s="353" t="s">
        <v>64</v>
      </c>
    </row>
    <row r="40" spans="2:6" ht="15" hidden="1" customHeight="1" outlineLevel="1">
      <c r="B40" s="258" t="s">
        <v>251</v>
      </c>
      <c r="C40" s="350">
        <v>7.18</v>
      </c>
      <c r="D40" s="351">
        <v>-4.0000000000000036E-2</v>
      </c>
      <c r="E40" s="352">
        <v>0.62000000000000011</v>
      </c>
      <c r="F40" s="353" t="s">
        <v>64</v>
      </c>
    </row>
    <row r="41" spans="2:6" ht="15" hidden="1" customHeight="1" outlineLevel="1">
      <c r="B41" s="258" t="s">
        <v>252</v>
      </c>
      <c r="C41" s="350">
        <v>7.22</v>
      </c>
      <c r="D41" s="351">
        <v>0.25999999999999979</v>
      </c>
      <c r="E41" s="352">
        <v>0.34999999999999964</v>
      </c>
      <c r="F41" s="353" t="s">
        <v>64</v>
      </c>
    </row>
    <row r="42" spans="2:6" ht="15" hidden="1" customHeight="1" outlineLevel="1">
      <c r="B42" s="258" t="s">
        <v>253</v>
      </c>
      <c r="C42" s="350">
        <v>6.96</v>
      </c>
      <c r="D42" s="351">
        <v>0.16999999999999993</v>
      </c>
      <c r="E42" s="352">
        <v>0.20000000000000018</v>
      </c>
      <c r="F42" s="353" t="s">
        <v>64</v>
      </c>
    </row>
    <row r="43" spans="2:6" ht="15" hidden="1" customHeight="1" outlineLevel="1">
      <c r="B43" s="258" t="s">
        <v>254</v>
      </c>
      <c r="C43" s="350">
        <v>6.79</v>
      </c>
      <c r="D43" s="351">
        <v>-0.13999999999999968</v>
      </c>
      <c r="E43" s="352">
        <v>0.21999999999999975</v>
      </c>
      <c r="F43" s="353" t="s">
        <v>64</v>
      </c>
    </row>
    <row r="44" spans="2:6" ht="15" hidden="1" customHeight="1" outlineLevel="1">
      <c r="B44" s="258" t="s">
        <v>255</v>
      </c>
      <c r="C44" s="350">
        <v>6.93</v>
      </c>
      <c r="D44" s="351">
        <v>8.0000000000000071E-2</v>
      </c>
      <c r="E44" s="352">
        <v>0.62999999999999989</v>
      </c>
      <c r="F44" s="353" t="s">
        <v>64</v>
      </c>
    </row>
    <row r="45" spans="2:6" ht="15" hidden="1" customHeight="1" outlineLevel="1">
      <c r="B45" s="258" t="s">
        <v>256</v>
      </c>
      <c r="C45" s="350">
        <v>6.85</v>
      </c>
      <c r="D45" s="351">
        <v>-1.1300000000000008</v>
      </c>
      <c r="E45" s="352">
        <v>-8.0000000000000071E-2</v>
      </c>
      <c r="F45" s="353" t="s">
        <v>64</v>
      </c>
    </row>
    <row r="46" spans="2:6" ht="15" hidden="1" customHeight="1" outlineLevel="1">
      <c r="B46" s="258" t="s">
        <v>257</v>
      </c>
      <c r="C46" s="350">
        <v>7.98</v>
      </c>
      <c r="D46" s="351">
        <v>0.5</v>
      </c>
      <c r="E46" s="352">
        <v>1.1100000000000003</v>
      </c>
      <c r="F46" s="353" t="s">
        <v>64</v>
      </c>
    </row>
    <row r="47" spans="2:6" ht="15" hidden="1" customHeight="1" outlineLevel="1">
      <c r="B47" s="258" t="s">
        <v>258</v>
      </c>
      <c r="C47" s="350">
        <v>7.48</v>
      </c>
      <c r="D47" s="351">
        <v>-1.7400000000000002</v>
      </c>
      <c r="E47" s="352">
        <v>-1.0199999999999996</v>
      </c>
      <c r="F47" s="353" t="s">
        <v>64</v>
      </c>
    </row>
    <row r="48" spans="2:6" ht="15" hidden="1" customHeight="1" outlineLevel="1">
      <c r="B48" s="258" t="s">
        <v>259</v>
      </c>
      <c r="C48" s="350">
        <v>9.2200000000000006</v>
      </c>
      <c r="D48" s="351">
        <v>-0.45999999999999908</v>
      </c>
      <c r="E48" s="352">
        <v>8.9999999999999858E-2</v>
      </c>
      <c r="F48" s="353" t="s">
        <v>64</v>
      </c>
    </row>
    <row r="49" spans="2:6" ht="15" hidden="1" customHeight="1" outlineLevel="1">
      <c r="B49" s="258" t="s">
        <v>260</v>
      </c>
      <c r="C49" s="350">
        <v>9.68</v>
      </c>
      <c r="D49" s="351">
        <v>1.6999999999999993</v>
      </c>
      <c r="E49" s="352">
        <v>-1.9999999999999574E-2</v>
      </c>
      <c r="F49" s="353" t="s">
        <v>64</v>
      </c>
    </row>
    <row r="50" spans="2:6" ht="15" customHeight="1" collapsed="1">
      <c r="B50" s="263">
        <v>2008</v>
      </c>
      <c r="C50" s="332">
        <v>7.6522758532067332</v>
      </c>
      <c r="D50" s="319"/>
      <c r="E50" s="357">
        <v>0.23236929736358469</v>
      </c>
      <c r="F50" s="358"/>
    </row>
    <row r="51" spans="2:6" ht="15" hidden="1" customHeight="1" outlineLevel="1">
      <c r="B51" s="258" t="s">
        <v>249</v>
      </c>
      <c r="C51" s="350">
        <v>7.98</v>
      </c>
      <c r="D51" s="351">
        <v>0</v>
      </c>
      <c r="E51" s="352" t="s">
        <v>64</v>
      </c>
      <c r="F51" s="353" t="s">
        <v>64</v>
      </c>
    </row>
    <row r="52" spans="2:6" ht="15" hidden="1" customHeight="1" outlineLevel="1">
      <c r="B52" s="258" t="s">
        <v>250</v>
      </c>
      <c r="C52" s="350">
        <v>7.98</v>
      </c>
      <c r="D52" s="351">
        <v>1.4200000000000008</v>
      </c>
      <c r="E52" s="352" t="s">
        <v>64</v>
      </c>
      <c r="F52" s="353" t="s">
        <v>64</v>
      </c>
    </row>
    <row r="53" spans="2:6" ht="15" hidden="1" customHeight="1" outlineLevel="1">
      <c r="B53" s="258" t="s">
        <v>251</v>
      </c>
      <c r="C53" s="350">
        <v>6.56</v>
      </c>
      <c r="D53" s="351">
        <v>-0.3100000000000005</v>
      </c>
      <c r="E53" s="352" t="s">
        <v>64</v>
      </c>
      <c r="F53" s="353" t="s">
        <v>64</v>
      </c>
    </row>
    <row r="54" spans="2:6" ht="15" hidden="1" customHeight="1" outlineLevel="1">
      <c r="B54" s="258" t="s">
        <v>252</v>
      </c>
      <c r="C54" s="350">
        <v>6.87</v>
      </c>
      <c r="D54" s="351">
        <v>0.11000000000000032</v>
      </c>
      <c r="E54" s="352" t="s">
        <v>64</v>
      </c>
      <c r="F54" s="353" t="s">
        <v>64</v>
      </c>
    </row>
    <row r="55" spans="2:6" ht="15" hidden="1" customHeight="1" outlineLevel="1">
      <c r="B55" s="258" t="s">
        <v>253</v>
      </c>
      <c r="C55" s="350">
        <v>6.76</v>
      </c>
      <c r="D55" s="351">
        <v>0.1899999999999995</v>
      </c>
      <c r="E55" s="352" t="s">
        <v>64</v>
      </c>
      <c r="F55" s="353" t="s">
        <v>64</v>
      </c>
    </row>
    <row r="56" spans="2:6" ht="15" hidden="1" customHeight="1" outlineLevel="1">
      <c r="B56" s="258" t="s">
        <v>254</v>
      </c>
      <c r="C56" s="350">
        <v>6.57</v>
      </c>
      <c r="D56" s="351">
        <v>0.27000000000000046</v>
      </c>
      <c r="E56" s="352" t="s">
        <v>64</v>
      </c>
      <c r="F56" s="353" t="s">
        <v>64</v>
      </c>
    </row>
    <row r="57" spans="2:6" ht="15" hidden="1" customHeight="1" outlineLevel="1">
      <c r="B57" s="258" t="s">
        <v>255</v>
      </c>
      <c r="C57" s="350">
        <v>6.3</v>
      </c>
      <c r="D57" s="351">
        <v>-0.62999999999999989</v>
      </c>
      <c r="E57" s="352" t="s">
        <v>64</v>
      </c>
      <c r="F57" s="353" t="s">
        <v>64</v>
      </c>
    </row>
    <row r="58" spans="2:6" ht="15" hidden="1" customHeight="1" outlineLevel="1">
      <c r="B58" s="258" t="s">
        <v>256</v>
      </c>
      <c r="C58" s="350">
        <v>6.93</v>
      </c>
      <c r="D58" s="351">
        <v>5.9999999999999609E-2</v>
      </c>
      <c r="E58" s="352" t="s">
        <v>64</v>
      </c>
      <c r="F58" s="353" t="s">
        <v>64</v>
      </c>
    </row>
    <row r="59" spans="2:6" ht="15" hidden="1" customHeight="1" outlineLevel="1">
      <c r="B59" s="258" t="s">
        <v>257</v>
      </c>
      <c r="C59" s="350">
        <v>6.87</v>
      </c>
      <c r="D59" s="351">
        <v>-1.63</v>
      </c>
      <c r="E59" s="352" t="s">
        <v>64</v>
      </c>
      <c r="F59" s="353" t="s">
        <v>64</v>
      </c>
    </row>
    <row r="60" spans="2:6" ht="15" hidden="1" customHeight="1" outlineLevel="1">
      <c r="B60" s="258" t="s">
        <v>258</v>
      </c>
      <c r="C60" s="350">
        <v>8.5</v>
      </c>
      <c r="D60" s="351">
        <v>-0.63000000000000078</v>
      </c>
      <c r="E60" s="352" t="s">
        <v>64</v>
      </c>
      <c r="F60" s="353" t="s">
        <v>64</v>
      </c>
    </row>
    <row r="61" spans="2:6" ht="15" hidden="1" customHeight="1" outlineLevel="1">
      <c r="B61" s="258" t="s">
        <v>259</v>
      </c>
      <c r="C61" s="350">
        <v>9.1300000000000008</v>
      </c>
      <c r="D61" s="351">
        <v>-0.56999999999999851</v>
      </c>
      <c r="E61" s="352" t="s">
        <v>64</v>
      </c>
      <c r="F61" s="353" t="s">
        <v>64</v>
      </c>
    </row>
    <row r="62" spans="2:6" ht="15" hidden="1" customHeight="1" outlineLevel="1">
      <c r="B62" s="258" t="s">
        <v>260</v>
      </c>
      <c r="C62" s="350">
        <v>9.6999999999999993</v>
      </c>
      <c r="D62" s="351" t="e">
        <v>#REF!</v>
      </c>
      <c r="E62" s="352" t="s">
        <v>64</v>
      </c>
      <c r="F62" s="353" t="s">
        <v>64</v>
      </c>
    </row>
    <row r="63" spans="2:6" ht="15" customHeight="1" collapsed="1">
      <c r="B63" s="263">
        <v>2007</v>
      </c>
      <c r="C63" s="332">
        <v>7.4199065558431485</v>
      </c>
      <c r="D63" s="319"/>
      <c r="E63" s="357">
        <v>-0.17561320864949526</v>
      </c>
      <c r="F63" s="358"/>
    </row>
    <row r="64" spans="2:6" ht="15" hidden="1" customHeight="1" outlineLevel="1">
      <c r="B64" s="258" t="s">
        <v>249</v>
      </c>
      <c r="C64" s="350" t="e">
        <v>#REF!</v>
      </c>
      <c r="D64" s="351" t="s">
        <v>64</v>
      </c>
      <c r="E64" s="352" t="s">
        <v>64</v>
      </c>
      <c r="F64" s="353" t="s">
        <v>64</v>
      </c>
    </row>
    <row r="65" spans="2:6" ht="15" hidden="1" customHeight="1" outlineLevel="1">
      <c r="B65" s="258" t="s">
        <v>250</v>
      </c>
      <c r="C65" s="350" t="e">
        <v>#REF!</v>
      </c>
      <c r="D65" s="351" t="s">
        <v>64</v>
      </c>
      <c r="E65" s="352" t="s">
        <v>64</v>
      </c>
      <c r="F65" s="353" t="s">
        <v>64</v>
      </c>
    </row>
    <row r="66" spans="2:6" ht="15" hidden="1" customHeight="1" outlineLevel="1">
      <c r="B66" s="258" t="s">
        <v>251</v>
      </c>
      <c r="C66" s="350" t="e">
        <v>#REF!</v>
      </c>
      <c r="D66" s="351" t="s">
        <v>64</v>
      </c>
      <c r="E66" s="352" t="s">
        <v>64</v>
      </c>
      <c r="F66" s="353" t="s">
        <v>64</v>
      </c>
    </row>
    <row r="67" spans="2:6" ht="15" hidden="1" customHeight="1" outlineLevel="1">
      <c r="B67" s="258" t="s">
        <v>252</v>
      </c>
      <c r="C67" s="350" t="e">
        <v>#REF!</v>
      </c>
      <c r="D67" s="351" t="s">
        <v>64</v>
      </c>
      <c r="E67" s="352" t="s">
        <v>64</v>
      </c>
      <c r="F67" s="353" t="s">
        <v>64</v>
      </c>
    </row>
    <row r="68" spans="2:6" ht="15" hidden="1" customHeight="1" outlineLevel="1">
      <c r="B68" s="258" t="s">
        <v>253</v>
      </c>
      <c r="C68" s="350" t="e">
        <v>#REF!</v>
      </c>
      <c r="D68" s="351" t="s">
        <v>64</v>
      </c>
      <c r="E68" s="352" t="s">
        <v>64</v>
      </c>
      <c r="F68" s="353" t="s">
        <v>64</v>
      </c>
    </row>
    <row r="69" spans="2:6" ht="15" hidden="1" customHeight="1" outlineLevel="1">
      <c r="B69" s="258" t="s">
        <v>254</v>
      </c>
      <c r="C69" s="350" t="e">
        <v>#REF!</v>
      </c>
      <c r="D69" s="351" t="s">
        <v>64</v>
      </c>
      <c r="E69" s="352" t="s">
        <v>64</v>
      </c>
      <c r="F69" s="353" t="s">
        <v>64</v>
      </c>
    </row>
    <row r="70" spans="2:6" ht="15" hidden="1" customHeight="1" outlineLevel="1">
      <c r="B70" s="258" t="s">
        <v>255</v>
      </c>
      <c r="C70" s="350" t="e">
        <v>#REF!</v>
      </c>
      <c r="D70" s="351" t="s">
        <v>64</v>
      </c>
      <c r="E70" s="352" t="s">
        <v>64</v>
      </c>
      <c r="F70" s="353" t="s">
        <v>64</v>
      </c>
    </row>
    <row r="71" spans="2:6" ht="15" hidden="1" customHeight="1" outlineLevel="1">
      <c r="B71" s="258" t="s">
        <v>256</v>
      </c>
      <c r="C71" s="350" t="e">
        <v>#REF!</v>
      </c>
      <c r="D71" s="351" t="s">
        <v>64</v>
      </c>
      <c r="E71" s="352" t="s">
        <v>64</v>
      </c>
      <c r="F71" s="353" t="s">
        <v>64</v>
      </c>
    </row>
    <row r="72" spans="2:6" ht="15" hidden="1" customHeight="1" outlineLevel="1">
      <c r="B72" s="258" t="s">
        <v>257</v>
      </c>
      <c r="C72" s="350" t="e">
        <v>#REF!</v>
      </c>
      <c r="D72" s="351" t="s">
        <v>64</v>
      </c>
      <c r="E72" s="352" t="s">
        <v>64</v>
      </c>
      <c r="F72" s="353" t="s">
        <v>64</v>
      </c>
    </row>
    <row r="73" spans="2:6" ht="15" hidden="1" customHeight="1" outlineLevel="1">
      <c r="B73" s="258" t="s">
        <v>258</v>
      </c>
      <c r="C73" s="350" t="e">
        <v>#REF!</v>
      </c>
      <c r="D73" s="351" t="s">
        <v>64</v>
      </c>
      <c r="E73" s="352" t="s">
        <v>64</v>
      </c>
      <c r="F73" s="353" t="s">
        <v>64</v>
      </c>
    </row>
    <row r="74" spans="2:6" ht="15" hidden="1" customHeight="1" outlineLevel="1">
      <c r="B74" s="258" t="s">
        <v>259</v>
      </c>
      <c r="C74" s="350" t="e">
        <v>#REF!</v>
      </c>
      <c r="D74" s="351" t="s">
        <v>64</v>
      </c>
      <c r="E74" s="352" t="s">
        <v>64</v>
      </c>
      <c r="F74" s="353" t="s">
        <v>64</v>
      </c>
    </row>
    <row r="75" spans="2:6" ht="15" hidden="1" customHeight="1" outlineLevel="1">
      <c r="B75" s="258" t="s">
        <v>260</v>
      </c>
      <c r="C75" s="350" t="e">
        <v>#REF!</v>
      </c>
      <c r="D75" s="351" t="s">
        <v>64</v>
      </c>
      <c r="E75" s="352" t="s">
        <v>64</v>
      </c>
      <c r="F75" s="353" t="s">
        <v>64</v>
      </c>
    </row>
    <row r="76" spans="2:6" ht="15" customHeight="1" collapsed="1">
      <c r="B76" s="263">
        <v>2006</v>
      </c>
      <c r="C76" s="332">
        <v>7.5955197644926438</v>
      </c>
      <c r="D76" s="319"/>
      <c r="E76" s="357" t="s">
        <v>64</v>
      </c>
      <c r="F76" s="358" t="s">
        <v>64</v>
      </c>
    </row>
    <row r="77" spans="2:6" ht="12.75" customHeight="1">
      <c r="B77" s="219" t="s">
        <v>261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1:L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83</v>
      </c>
      <c r="D1" s="361" t="s">
        <v>305</v>
      </c>
      <c r="F1" s="361" t="s">
        <v>305</v>
      </c>
    </row>
    <row r="2" spans="1:6">
      <c r="A2" s="362"/>
      <c r="B2" s="363" t="s">
        <v>161</v>
      </c>
      <c r="D2" s="361" t="s">
        <v>306</v>
      </c>
      <c r="F2" s="361" t="s">
        <v>307</v>
      </c>
    </row>
    <row r="3" spans="1:6">
      <c r="A3" s="364"/>
      <c r="B3" s="365" t="s">
        <v>166</v>
      </c>
      <c r="D3" s="361" t="s">
        <v>174</v>
      </c>
      <c r="F3" s="361" t="s">
        <v>308</v>
      </c>
    </row>
    <row r="4" spans="1:6">
      <c r="A4" s="359" t="s">
        <v>69</v>
      </c>
      <c r="B4" s="360" t="s">
        <v>83</v>
      </c>
      <c r="D4" s="361" t="s">
        <v>309</v>
      </c>
      <c r="F4" s="361" t="s">
        <v>310</v>
      </c>
    </row>
    <row r="5" spans="1:6">
      <c r="A5" s="362"/>
      <c r="B5" s="363" t="s">
        <v>161</v>
      </c>
      <c r="D5" s="361" t="s">
        <v>311</v>
      </c>
      <c r="F5" s="361"/>
    </row>
    <row r="6" spans="1:6">
      <c r="A6" s="364"/>
      <c r="B6" s="365" t="s">
        <v>166</v>
      </c>
    </row>
    <row r="7" spans="1:6">
      <c r="A7" s="359" t="s">
        <v>71</v>
      </c>
      <c r="B7" s="360" t="s">
        <v>83</v>
      </c>
    </row>
    <row r="8" spans="1:6">
      <c r="A8" s="362"/>
      <c r="B8" s="363" t="s">
        <v>161</v>
      </c>
      <c r="D8" s="366" t="s">
        <v>312</v>
      </c>
    </row>
    <row r="9" spans="1:6">
      <c r="A9" s="364"/>
      <c r="B9" s="365" t="s">
        <v>166</v>
      </c>
      <c r="D9" s="366" t="s">
        <v>313</v>
      </c>
    </row>
    <row r="10" spans="1:6">
      <c r="A10" s="359" t="s">
        <v>314</v>
      </c>
      <c r="B10" s="360" t="s">
        <v>83</v>
      </c>
      <c r="D10" s="366" t="s">
        <v>315</v>
      </c>
    </row>
    <row r="11" spans="1:6">
      <c r="A11" s="362"/>
      <c r="B11" s="363" t="s">
        <v>161</v>
      </c>
      <c r="D11" s="366" t="s">
        <v>134</v>
      </c>
    </row>
    <row r="12" spans="1:6">
      <c r="A12" s="364"/>
      <c r="B12" s="365" t="s">
        <v>166</v>
      </c>
      <c r="D12" s="366" t="s">
        <v>316</v>
      </c>
      <c r="F12" s="2">
        <v>2001</v>
      </c>
    </row>
    <row r="13" spans="1:6">
      <c r="A13" s="359" t="s">
        <v>317</v>
      </c>
      <c r="B13" s="360" t="s">
        <v>83</v>
      </c>
      <c r="D13" s="366" t="s">
        <v>318</v>
      </c>
      <c r="F13" s="2">
        <v>2002</v>
      </c>
    </row>
    <row r="14" spans="1:6">
      <c r="A14" s="362"/>
      <c r="B14" s="363" t="s">
        <v>161</v>
      </c>
      <c r="F14" s="2">
        <v>2003</v>
      </c>
    </row>
    <row r="15" spans="1:6">
      <c r="A15" s="362"/>
      <c r="B15" s="365" t="s">
        <v>166</v>
      </c>
      <c r="F15" s="2">
        <v>2004</v>
      </c>
    </row>
    <row r="18" spans="1:21">
      <c r="A18" s="367" t="s">
        <v>319</v>
      </c>
      <c r="B18" s="368" t="s">
        <v>320</v>
      </c>
    </row>
    <row r="19" spans="1:21">
      <c r="A19" s="369"/>
      <c r="B19" s="370" t="s">
        <v>321</v>
      </c>
    </row>
    <row r="20" spans="1:21">
      <c r="A20" s="367" t="s">
        <v>322</v>
      </c>
      <c r="B20" s="368" t="s">
        <v>320</v>
      </c>
    </row>
    <row r="21" spans="1:21">
      <c r="A21" s="369"/>
      <c r="B21" s="370" t="s">
        <v>321</v>
      </c>
    </row>
    <row r="22" spans="1:21">
      <c r="A22" s="367" t="s">
        <v>323</v>
      </c>
      <c r="B22" s="368" t="s">
        <v>320</v>
      </c>
    </row>
    <row r="23" spans="1:21">
      <c r="A23" s="369"/>
      <c r="B23" s="370" t="s">
        <v>321</v>
      </c>
    </row>
    <row r="25" spans="1:21">
      <c r="A25" s="359" t="s">
        <v>47</v>
      </c>
      <c r="B25" s="360" t="s">
        <v>83</v>
      </c>
      <c r="D25" s="359" t="s">
        <v>47</v>
      </c>
      <c r="E25" s="360" t="s">
        <v>83</v>
      </c>
    </row>
    <row r="26" spans="1:21">
      <c r="A26" s="362"/>
      <c r="B26" s="363" t="s">
        <v>161</v>
      </c>
      <c r="D26" s="362"/>
      <c r="E26" s="363" t="s">
        <v>161</v>
      </c>
    </row>
    <row r="27" spans="1:21">
      <c r="A27" s="364"/>
      <c r="B27" s="365" t="s">
        <v>166</v>
      </c>
      <c r="D27" s="364"/>
      <c r="E27" s="365" t="s">
        <v>166</v>
      </c>
    </row>
    <row r="28" spans="1:21">
      <c r="A28" s="359" t="s">
        <v>324</v>
      </c>
      <c r="B28" s="360" t="s">
        <v>83</v>
      </c>
      <c r="D28" s="359" t="s">
        <v>320</v>
      </c>
      <c r="E28" s="360" t="s">
        <v>83</v>
      </c>
    </row>
    <row r="29" spans="1:21">
      <c r="A29" s="362"/>
      <c r="B29" s="363" t="s">
        <v>161</v>
      </c>
      <c r="D29" s="362"/>
      <c r="E29" s="363" t="s">
        <v>161</v>
      </c>
    </row>
    <row r="30" spans="1:21">
      <c r="A30" s="364"/>
      <c r="B30" s="365" t="s">
        <v>166</v>
      </c>
      <c r="D30" s="364"/>
      <c r="E30" s="365" t="s">
        <v>166</v>
      </c>
    </row>
    <row r="31" spans="1:21">
      <c r="A31" s="359" t="s">
        <v>325</v>
      </c>
      <c r="B31" s="360" t="s">
        <v>83</v>
      </c>
      <c r="D31" s="359" t="s">
        <v>326</v>
      </c>
      <c r="E31" s="360" t="s">
        <v>83</v>
      </c>
      <c r="G31" s="371" t="s">
        <v>47</v>
      </c>
      <c r="H31" s="371"/>
      <c r="I31" s="371"/>
      <c r="J31" s="371" t="s">
        <v>324</v>
      </c>
      <c r="K31" s="371"/>
      <c r="L31" s="371"/>
      <c r="M31" s="371" t="s">
        <v>325</v>
      </c>
      <c r="N31" s="371"/>
      <c r="O31" s="371"/>
      <c r="P31" s="371" t="s">
        <v>314</v>
      </c>
      <c r="Q31" s="371"/>
      <c r="R31" s="371"/>
      <c r="S31" s="371" t="s">
        <v>317</v>
      </c>
      <c r="T31" s="371"/>
      <c r="U31" s="371"/>
    </row>
    <row r="32" spans="1:21">
      <c r="A32" s="362"/>
      <c r="B32" s="363" t="s">
        <v>161</v>
      </c>
      <c r="D32" s="362"/>
      <c r="E32" s="363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4"/>
      <c r="B33" s="365" t="s">
        <v>166</v>
      </c>
      <c r="D33" s="362"/>
      <c r="E33" s="365" t="s">
        <v>166</v>
      </c>
    </row>
    <row r="34" spans="1:5">
      <c r="A34" s="359" t="s">
        <v>314</v>
      </c>
      <c r="B34" s="360" t="s">
        <v>83</v>
      </c>
      <c r="D34" s="359" t="s">
        <v>71</v>
      </c>
      <c r="E34" s="360" t="s">
        <v>83</v>
      </c>
    </row>
    <row r="35" spans="1:5">
      <c r="A35" s="362"/>
      <c r="B35" s="363" t="s">
        <v>161</v>
      </c>
      <c r="D35" s="362"/>
      <c r="E35" s="363" t="s">
        <v>161</v>
      </c>
    </row>
    <row r="36" spans="1:5">
      <c r="A36" s="364"/>
      <c r="B36" s="365" t="s">
        <v>166</v>
      </c>
      <c r="D36" s="362"/>
      <c r="E36" s="365" t="s">
        <v>166</v>
      </c>
    </row>
    <row r="37" spans="1:5">
      <c r="A37" s="359" t="s">
        <v>71</v>
      </c>
      <c r="B37" s="360" t="s">
        <v>83</v>
      </c>
      <c r="D37" s="359" t="s">
        <v>327</v>
      </c>
      <c r="E37" s="360" t="s">
        <v>83</v>
      </c>
    </row>
    <row r="38" spans="1:5">
      <c r="A38" s="362"/>
      <c r="B38" s="363" t="s">
        <v>161</v>
      </c>
      <c r="D38" s="362"/>
      <c r="E38" s="363" t="s">
        <v>161</v>
      </c>
    </row>
    <row r="39" spans="1:5">
      <c r="A39" s="362"/>
      <c r="B39" s="365" t="s">
        <v>166</v>
      </c>
      <c r="D39" s="364"/>
      <c r="E39" s="365" t="s">
        <v>166</v>
      </c>
    </row>
    <row r="40" spans="1:5">
      <c r="A40" s="359" t="s">
        <v>317</v>
      </c>
      <c r="B40" s="360" t="s">
        <v>83</v>
      </c>
    </row>
    <row r="41" spans="1:5">
      <c r="A41" s="362"/>
      <c r="B41" s="363" t="s">
        <v>161</v>
      </c>
    </row>
    <row r="42" spans="1:5">
      <c r="A42" s="362"/>
      <c r="B42" s="365" t="s">
        <v>166</v>
      </c>
    </row>
    <row r="43" spans="1:5">
      <c r="A43" s="359" t="s">
        <v>320</v>
      </c>
      <c r="B43" s="360" t="s">
        <v>83</v>
      </c>
    </row>
    <row r="44" spans="1:5">
      <c r="A44" s="362"/>
      <c r="B44" s="363" t="s">
        <v>161</v>
      </c>
    </row>
    <row r="45" spans="1:5">
      <c r="A45" s="362"/>
      <c r="B45" s="365" t="s">
        <v>166</v>
      </c>
    </row>
    <row r="46" spans="1:5">
      <c r="A46" s="359" t="s">
        <v>326</v>
      </c>
      <c r="B46" s="360" t="s">
        <v>83</v>
      </c>
    </row>
    <row r="47" spans="1:5">
      <c r="A47" s="362"/>
      <c r="B47" s="363" t="s">
        <v>161</v>
      </c>
    </row>
    <row r="48" spans="1:5">
      <c r="A48" s="362"/>
      <c r="B48" s="365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/>
      <c r="D31" s="66"/>
      <c r="E31" s="66"/>
    </row>
    <row r="32" spans="2:5">
      <c r="B32" s="93" t="s">
        <v>110</v>
      </c>
      <c r="C32" s="66"/>
      <c r="D32" s="66"/>
      <c r="E32" s="66"/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176724</v>
      </c>
      <c r="D39" s="95">
        <v>64433</v>
      </c>
      <c r="E39" s="95">
        <v>241157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328</v>
      </c>
    </row>
    <row r="3" spans="1:9">
      <c r="A3" s="113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2" t="s">
        <v>335</v>
      </c>
    </row>
    <row r="8" spans="1:9" ht="54.75" customHeight="1">
      <c r="A8" s="373" t="s">
        <v>336</v>
      </c>
      <c r="B8" s="374"/>
      <c r="C8" s="374"/>
      <c r="D8" s="374"/>
      <c r="E8" s="374"/>
      <c r="F8" s="374"/>
      <c r="G8" s="375"/>
      <c r="I8" s="376" t="s">
        <v>337</v>
      </c>
    </row>
    <row r="9" spans="1:9" ht="14.25">
      <c r="I9" s="377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</row>
    <row r="15" spans="2:7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f>G14/F14-1</f>
        <v>-1.1137443045795004E-2</v>
      </c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6">
      <c r="B17" s="103"/>
      <c r="C17" s="103"/>
      <c r="D17" s="103"/>
      <c r="E17" s="103"/>
      <c r="F17" s="103"/>
    </row>
    <row r="18" spans="2:6">
      <c r="B18" s="103"/>
      <c r="C18" s="103"/>
      <c r="D18" s="103"/>
      <c r="E18" s="103"/>
      <c r="F18" s="103"/>
    </row>
    <row r="19" spans="2:6" ht="36" customHeight="1">
      <c r="B19" s="84" t="s">
        <v>127</v>
      </c>
      <c r="C19" s="84"/>
      <c r="D19" s="84"/>
      <c r="E19" s="84"/>
      <c r="F19" s="84"/>
    </row>
    <row r="20" spans="2:6">
      <c r="B20" s="97"/>
      <c r="C20" s="98">
        <v>2007</v>
      </c>
      <c r="D20" s="98">
        <v>2008</v>
      </c>
      <c r="E20" s="85">
        <v>2009</v>
      </c>
      <c r="F20" s="85">
        <v>2010</v>
      </c>
    </row>
    <row r="21" spans="2:6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</row>
    <row r="22" spans="2:6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</row>
    <row r="23" spans="2:6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</row>
    <row r="24" spans="2:6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</row>
    <row r="25" spans="2:6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</row>
    <row r="26" spans="2:6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</row>
    <row r="27" spans="2:6">
      <c r="B27" s="101" t="s">
        <v>5</v>
      </c>
      <c r="C27" s="89"/>
      <c r="D27" s="81">
        <v>-0.1040992876318515</v>
      </c>
      <c r="E27" s="81">
        <v>-0.17625840930339554</v>
      </c>
      <c r="F27" s="81">
        <v>-8.7856296344035245E-2</v>
      </c>
    </row>
    <row r="28" spans="2:6" ht="15" customHeight="1">
      <c r="B28" s="83" t="s">
        <v>126</v>
      </c>
      <c r="C28" s="83"/>
      <c r="D28" s="83"/>
      <c r="E28" s="83"/>
      <c r="F28" s="83"/>
    </row>
  </sheetData>
  <mergeCells count="4">
    <mergeCell ref="B5:G5"/>
    <mergeCell ref="B16:G16"/>
    <mergeCell ref="B19:F19"/>
    <mergeCell ref="B28:F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5" t="str">
        <f>actualizaciones!A3</f>
        <v>acumulado abril 2010</v>
      </c>
      <c r="D6" s="46" t="s">
        <v>74</v>
      </c>
      <c r="E6" s="105" t="str">
        <f>actualizaciones!A2</f>
        <v xml:space="preserve">acumulado abril 2011 </v>
      </c>
      <c r="F6" s="46" t="s">
        <v>74</v>
      </c>
      <c r="G6" s="47" t="s">
        <v>75</v>
      </c>
    </row>
    <row r="7" spans="2:7" ht="15" customHeight="1">
      <c r="B7" s="106" t="s">
        <v>131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1578694</v>
      </c>
      <c r="D8" s="50">
        <f>C8/C8</f>
        <v>1</v>
      </c>
      <c r="E8" s="49">
        <v>1732036</v>
      </c>
      <c r="F8" s="50">
        <f>E8/E8</f>
        <v>1</v>
      </c>
      <c r="G8" s="50">
        <f>(E8-C8)/C8</f>
        <v>9.7132186478190205E-2</v>
      </c>
    </row>
    <row r="9" spans="2:7" ht="15" customHeight="1">
      <c r="B9" s="108" t="s">
        <v>77</v>
      </c>
      <c r="C9" s="49">
        <v>948592</v>
      </c>
      <c r="D9" s="50">
        <f>C9/C8</f>
        <v>0.60087135315646989</v>
      </c>
      <c r="E9" s="49">
        <v>1064478</v>
      </c>
      <c r="F9" s="50">
        <f>E9/E8</f>
        <v>0.61458191400178752</v>
      </c>
      <c r="G9" s="50">
        <f>(E9-C9)/C9</f>
        <v>0.12216632651340091</v>
      </c>
    </row>
    <row r="10" spans="2:7" ht="15" customHeight="1">
      <c r="B10" s="108" t="s">
        <v>78</v>
      </c>
      <c r="C10" s="49">
        <v>630102</v>
      </c>
      <c r="D10" s="50">
        <f>C10/C8</f>
        <v>0.39912864684353017</v>
      </c>
      <c r="E10" s="49">
        <v>667558</v>
      </c>
      <c r="F10" s="50">
        <f>E10/E8</f>
        <v>0.38541808599821253</v>
      </c>
      <c r="G10" s="50">
        <f>(E10-C10)/C10</f>
        <v>5.9444343931617419E-2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259387</v>
      </c>
      <c r="D12" s="53">
        <f>C12/C12</f>
        <v>1</v>
      </c>
      <c r="E12" s="52">
        <v>273615</v>
      </c>
      <c r="F12" s="53">
        <f>E12/E12</f>
        <v>1</v>
      </c>
      <c r="G12" s="54">
        <f>(E12-C12)/C12</f>
        <v>5.4852402009352819E-2</v>
      </c>
    </row>
    <row r="13" spans="2:7" ht="15" customHeight="1">
      <c r="B13" s="110" t="s">
        <v>77</v>
      </c>
      <c r="C13" s="52">
        <v>179573</v>
      </c>
      <c r="D13" s="53">
        <f>C13/C12</f>
        <v>0.69229760936361495</v>
      </c>
      <c r="E13" s="52">
        <v>198913</v>
      </c>
      <c r="F13" s="53">
        <f>E13/E12</f>
        <v>0.72698134239716394</v>
      </c>
      <c r="G13" s="54">
        <f>(E13-C13)/C13</f>
        <v>0.10769993261793254</v>
      </c>
    </row>
    <row r="14" spans="2:7" ht="15" customHeight="1">
      <c r="B14" s="110" t="s">
        <v>78</v>
      </c>
      <c r="C14" s="52">
        <v>79814</v>
      </c>
      <c r="D14" s="53">
        <f>C14/C12</f>
        <v>0.30770239063638499</v>
      </c>
      <c r="E14" s="52">
        <v>74702</v>
      </c>
      <c r="F14" s="53">
        <f>E14/E12</f>
        <v>0.27301865760283611</v>
      </c>
      <c r="G14" s="54">
        <f>(E14-C14)/C14</f>
        <v>-6.4048913724409254E-2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231689</v>
      </c>
      <c r="D16" s="53">
        <f>C16/C16</f>
        <v>1</v>
      </c>
      <c r="E16" s="52">
        <v>241157</v>
      </c>
      <c r="F16" s="53">
        <f>E16/E16</f>
        <v>1</v>
      </c>
      <c r="G16" s="54">
        <f>(E16-C16)/C16</f>
        <v>4.0865125232531538E-2</v>
      </c>
    </row>
    <row r="17" spans="2:11" ht="15" customHeight="1">
      <c r="B17" s="110" t="s">
        <v>77</v>
      </c>
      <c r="C17" s="52">
        <v>159128</v>
      </c>
      <c r="D17" s="53">
        <f>C17/C16</f>
        <v>0.68681724207882122</v>
      </c>
      <c r="E17" s="52">
        <v>176724</v>
      </c>
      <c r="F17" s="53">
        <f>E17/E16</f>
        <v>0.73281721036503189</v>
      </c>
      <c r="G17" s="54">
        <f>(E17-C17)/C17</f>
        <v>0.11057764818259515</v>
      </c>
    </row>
    <row r="18" spans="2:11" ht="15" customHeight="1">
      <c r="B18" s="110" t="s">
        <v>78</v>
      </c>
      <c r="C18" s="52">
        <v>72561</v>
      </c>
      <c r="D18" s="53">
        <f>C18/C16</f>
        <v>0.31318275792117883</v>
      </c>
      <c r="E18" s="52">
        <v>64433</v>
      </c>
      <c r="F18" s="53">
        <f>E18/E16</f>
        <v>0.26718278963496811</v>
      </c>
      <c r="G18" s="54">
        <f>(E18-C18)/C18</f>
        <v>-0.112016096801312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2011-04-30T23:00:00+00:00</PublishingStartDate>
    <_dlc_DocId xmlns="8b099203-c902-4a5b-992f-1f849b15ff82">Q5F7QW3RQ55V-2054-245</_dlc_DocId>
    <_dlc_DocIdUrl xmlns="8b099203-c902-4a5b-992f-1f849b15ff82">
      <Url>http://cd102671/es/investigacion/Situacion-turistica/zonas-turisticas-tenerife/_layouts/DocIdRedir.aspx?ID=Q5F7QW3RQ55V-2054-245</Url>
      <Description>Q5F7QW3RQ55V-2054-245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02F69-6C14-487A-A56E-101AE4E34CDF}"/>
</file>

<file path=customXml/itemProps2.xml><?xml version="1.0" encoding="utf-8"?>
<ds:datastoreItem xmlns:ds="http://schemas.openxmlformats.org/officeDocument/2006/customXml" ds:itemID="{A8646B9A-7B24-4515-A93B-C7BF964BC1BA}"/>
</file>

<file path=customXml/itemProps3.xml><?xml version="1.0" encoding="utf-8"?>
<ds:datastoreItem xmlns:ds="http://schemas.openxmlformats.org/officeDocument/2006/customXml" ds:itemID="{85916E71-858B-49A0-9957-C922209F73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abril 2011)</dc:title>
  <dc:creator>marjorie</dc:creator>
  <cp:lastModifiedBy>marjorie</cp:lastModifiedBy>
  <dcterms:created xsi:type="dcterms:W3CDTF">2011-06-08T13:31:04Z</dcterms:created>
  <dcterms:modified xsi:type="dcterms:W3CDTF">2011-06-08T13:44:01Z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f982d4e4-9d1d-4227-b675-524bc81d93fe</vt:lpwstr>
  </property>
</Properties>
</file>